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pineda\Documents\JOSÉ LUNA GÁLVEZ\Página Wb\Presentaciones\Ejecutivo\Trabajo y promoción del empleo\"/>
    </mc:Choice>
  </mc:AlternateContent>
  <xr:revisionPtr revIDLastSave="0" documentId="8_{1E17CBD6-FDBB-4DA0-A184-F9FBE345DE70}" xr6:coauthVersionLast="47" xr6:coauthVersionMax="47" xr10:uidLastSave="{00000000-0000-0000-0000-000000000000}"/>
  <bookViews>
    <workbookView xWindow="-120" yWindow="-120" windowWidth="24240" windowHeight="13140" xr2:uid="{00000000-000D-0000-FFFF-FFFF00000000}"/>
  </bookViews>
  <sheets>
    <sheet name="FORMATO 01" sheetId="23" r:id="rId1"/>
    <sheet name="FORMATO 02" sheetId="2" r:id="rId2"/>
    <sheet name="FORMATO 03" sheetId="4" r:id="rId3"/>
    <sheet name="FORMATO 04" sheetId="21" r:id="rId4"/>
    <sheet name="FORMATO 05" sheetId="24" r:id="rId5"/>
    <sheet name="FORMATO 06" sheetId="22" r:id="rId6"/>
    <sheet name="FORMATO 07 PLIEGO MTPE" sheetId="16" r:id="rId7"/>
    <sheet name="FORMATO 07 PLIEGO SUNAFIL" sheetId="17" r:id="rId8"/>
    <sheet name="FORMATO 08" sheetId="9" r:id="rId9"/>
    <sheet name="FORMATO 9" sheetId="20" r:id="rId10"/>
    <sheet name="FORMATO 10 " sheetId="7" r:id="rId11"/>
    <sheet name="FORMATO 11 PLIEGO MTPE" sheetId="18" r:id="rId12"/>
    <sheet name="FORMATO  11 PLIEGO SUNAFIL" sheetId="19" r:id="rId13"/>
    <sheet name="FORMATO 12 " sheetId="15" r:id="rId14"/>
  </sheets>
  <definedNames>
    <definedName name="_xlnm._FilterDatabase" localSheetId="6" hidden="1">'FORMATO 07 PLIEGO MTPE'!$A$6:$I$163</definedName>
    <definedName name="_xlnm._FilterDatabase" localSheetId="11" hidden="1">'FORMATO 11 PLIEGO MTPE'!$A$5:$R$1043</definedName>
    <definedName name="_xlnm.Print_Area" localSheetId="12">'FORMATO  11 PLIEGO SUNAFIL'!$A$1:$S$1069</definedName>
    <definedName name="_xlnm.Print_Area" localSheetId="0">'FORMATO 01'!$A$1:$X$37</definedName>
    <definedName name="_xlnm.Print_Area" localSheetId="4">'FORMATO 05'!$A$1:$W$25</definedName>
    <definedName name="_xlnm.Print_Area" localSheetId="6">'FORMATO 07 PLIEGO MTPE'!$A$1:$J$1623</definedName>
    <definedName name="_xlnm.Print_Area" localSheetId="7">'FORMATO 07 PLIEGO SUNAFIL'!$A$1:$K$1108</definedName>
    <definedName name="_xlnm.Print_Area" localSheetId="10">'FORMATO 10 '!$A$1:$W$33</definedName>
    <definedName name="_xlnm.Print_Area" localSheetId="11">'FORMATO 11 PLIEGO MTPE'!$A$1:$R$2292</definedName>
    <definedName name="_xlnm.Print_Area" localSheetId="9">'FORMATO 9'!$A$1:$O$80</definedName>
    <definedName name="_xlnm.Print_Titles" localSheetId="12">'FORMATO  11 PLIEGO SUNAFIL'!$1:$5</definedName>
    <definedName name="_xlnm.Print_Titles" localSheetId="0">'FORMATO 01'!$3:$5</definedName>
    <definedName name="_xlnm.Print_Titles" localSheetId="6">'FORMATO 07 PLIEGO MTPE'!$1:$6</definedName>
    <definedName name="_xlnm.Print_Titles" localSheetId="7">'FORMATO 07 PLIEGO SUNAFIL'!$1:$6</definedName>
    <definedName name="_xlnm.Print_Titles" localSheetId="11">'FORMATO 11 PLIEGO MTPE'!$1:$5</definedName>
    <definedName name="_xlnm.Print_Titles" localSheetId="13">'FORMATO 12 '!$1:$4</definedName>
    <definedName name="_xlnm.Print_Titles" localSheetId="9">'FORMATO 9'!$1:$4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4" i="22" l="1"/>
  <c r="E34" i="22"/>
  <c r="D34" i="22"/>
  <c r="C34" i="22"/>
  <c r="B34" i="22"/>
  <c r="V15" i="24"/>
  <c r="S15" i="24"/>
  <c r="T15" i="24" s="1"/>
  <c r="R15" i="24"/>
  <c r="Q15" i="24"/>
  <c r="N15" i="24"/>
  <c r="O15" i="24" s="1"/>
  <c r="M15" i="24"/>
  <c r="L15" i="24"/>
  <c r="J15" i="24"/>
  <c r="I15" i="24"/>
  <c r="H15" i="24"/>
  <c r="G15" i="24"/>
  <c r="D15" i="24"/>
  <c r="E15" i="24" s="1"/>
  <c r="C15" i="24"/>
  <c r="B15" i="24"/>
  <c r="T13" i="24"/>
  <c r="O13" i="24"/>
  <c r="J13" i="24"/>
  <c r="E13" i="24"/>
  <c r="T9" i="24"/>
  <c r="O9" i="24"/>
  <c r="J9" i="24"/>
  <c r="E9" i="24"/>
  <c r="T6" i="24"/>
  <c r="O6" i="24"/>
  <c r="J6" i="24"/>
  <c r="E6" i="24"/>
  <c r="U21" i="23"/>
  <c r="Q21" i="23"/>
  <c r="R21" i="23" s="1"/>
  <c r="M21" i="23"/>
  <c r="J21" i="23"/>
  <c r="U20" i="23"/>
  <c r="R20" i="23"/>
  <c r="Q20" i="23"/>
  <c r="M20" i="23"/>
  <c r="J20" i="23"/>
  <c r="U19" i="23"/>
  <c r="Q19" i="23"/>
  <c r="R19" i="23" s="1"/>
  <c r="M19" i="23"/>
  <c r="J19" i="23"/>
  <c r="U18" i="23"/>
  <c r="Q18" i="23"/>
  <c r="R18" i="23" s="1"/>
  <c r="M18" i="23"/>
  <c r="J18" i="23"/>
  <c r="U17" i="23"/>
  <c r="Q17" i="23"/>
  <c r="R17" i="23" s="1"/>
  <c r="M17" i="23"/>
  <c r="J17" i="23"/>
  <c r="U16" i="23"/>
  <c r="M16" i="23"/>
  <c r="J16" i="23"/>
  <c r="U14" i="23"/>
  <c r="R14" i="23"/>
  <c r="M14" i="23"/>
  <c r="J14" i="23"/>
  <c r="V13" i="23"/>
  <c r="U13" i="23"/>
  <c r="P13" i="23"/>
  <c r="Q13" i="23" s="1"/>
  <c r="R13" i="23" s="1"/>
  <c r="O13" i="23"/>
  <c r="M13" i="23"/>
  <c r="J13" i="23"/>
  <c r="U12" i="23"/>
  <c r="Q12" i="23"/>
  <c r="R12" i="23" s="1"/>
  <c r="M12" i="23"/>
  <c r="J12" i="23"/>
  <c r="U11" i="23"/>
  <c r="R11" i="23"/>
  <c r="Q11" i="23"/>
  <c r="M11" i="23"/>
  <c r="J11" i="23"/>
  <c r="U10" i="23"/>
  <c r="Q10" i="23"/>
  <c r="R10" i="23" s="1"/>
  <c r="P10" i="23"/>
  <c r="M10" i="23"/>
  <c r="J10" i="23"/>
  <c r="U9" i="23"/>
  <c r="Q9" i="23"/>
  <c r="R9" i="23" s="1"/>
  <c r="P9" i="23"/>
  <c r="M9" i="23"/>
  <c r="J9" i="23"/>
  <c r="V8" i="23"/>
  <c r="U8" i="23"/>
  <c r="P8" i="23"/>
  <c r="Q8" i="23" s="1"/>
  <c r="R8" i="23" s="1"/>
  <c r="O8" i="23"/>
  <c r="M8" i="23"/>
  <c r="J8" i="23"/>
  <c r="U7" i="23"/>
  <c r="Q7" i="23"/>
  <c r="R7" i="23" s="1"/>
  <c r="M7" i="23"/>
  <c r="J7" i="23"/>
  <c r="J33" i="22"/>
  <c r="I33" i="22"/>
  <c r="H33" i="22"/>
  <c r="G33" i="22"/>
  <c r="J32" i="22"/>
  <c r="I32" i="22"/>
  <c r="H32" i="22"/>
  <c r="G32" i="22"/>
  <c r="J31" i="22"/>
  <c r="I31" i="22"/>
  <c r="H31" i="22"/>
  <c r="G31" i="22"/>
  <c r="J30" i="22"/>
  <c r="I30" i="22"/>
  <c r="H30" i="22"/>
  <c r="G30" i="22"/>
  <c r="J29" i="22"/>
  <c r="I29" i="22"/>
  <c r="H29" i="22"/>
  <c r="G29" i="22"/>
  <c r="J28" i="22"/>
  <c r="I28" i="22"/>
  <c r="H28" i="22"/>
  <c r="G28" i="22"/>
  <c r="J27" i="22"/>
  <c r="I27" i="22"/>
  <c r="H27" i="22"/>
  <c r="G27" i="22"/>
  <c r="J26" i="22"/>
  <c r="I26" i="22"/>
  <c r="H26" i="22"/>
  <c r="G26" i="22"/>
  <c r="J25" i="22"/>
  <c r="I25" i="22"/>
  <c r="H25" i="22"/>
  <c r="G25" i="22"/>
  <c r="J24" i="22"/>
  <c r="I24" i="22"/>
  <c r="H24" i="22"/>
  <c r="G24" i="22"/>
  <c r="J23" i="22"/>
  <c r="I23" i="22"/>
  <c r="H23" i="22"/>
  <c r="G23" i="22"/>
  <c r="J22" i="22"/>
  <c r="I22" i="22"/>
  <c r="H22" i="22"/>
  <c r="G22" i="22"/>
  <c r="J21" i="22"/>
  <c r="I21" i="22"/>
  <c r="H21" i="22"/>
  <c r="G21" i="22"/>
  <c r="J20" i="22"/>
  <c r="I20" i="22"/>
  <c r="H20" i="22"/>
  <c r="J19" i="22"/>
  <c r="I19" i="22"/>
  <c r="H19" i="22"/>
  <c r="G19" i="22"/>
  <c r="J18" i="22"/>
  <c r="I18" i="22"/>
  <c r="H18" i="22"/>
  <c r="G18" i="22"/>
  <c r="J17" i="22"/>
  <c r="I17" i="22"/>
  <c r="H17" i="22"/>
  <c r="G17" i="22"/>
  <c r="J16" i="22"/>
  <c r="I16" i="22"/>
  <c r="H16" i="22"/>
  <c r="G16" i="22"/>
  <c r="J15" i="22"/>
  <c r="I15" i="22"/>
  <c r="H15" i="22"/>
  <c r="G15" i="22"/>
  <c r="J14" i="22"/>
  <c r="I14" i="22"/>
  <c r="H14" i="22"/>
  <c r="G14" i="22"/>
  <c r="J13" i="22"/>
  <c r="I13" i="22"/>
  <c r="H13" i="22"/>
  <c r="G13" i="22"/>
  <c r="J12" i="22"/>
  <c r="I12" i="22"/>
  <c r="H12" i="22"/>
  <c r="G12" i="22"/>
  <c r="J11" i="22"/>
  <c r="I11" i="22"/>
  <c r="H11" i="22"/>
  <c r="G11" i="22"/>
  <c r="J10" i="22"/>
  <c r="I10" i="22"/>
  <c r="H10" i="22"/>
  <c r="G10" i="22"/>
  <c r="J9" i="22"/>
  <c r="I9" i="22"/>
  <c r="H9" i="22"/>
  <c r="G9" i="22"/>
  <c r="J8" i="22"/>
  <c r="I8" i="22"/>
  <c r="H8" i="22"/>
  <c r="G8" i="22"/>
  <c r="J7" i="22"/>
  <c r="I7" i="22"/>
  <c r="H7" i="22"/>
  <c r="G7" i="22"/>
  <c r="J6" i="22"/>
  <c r="I6" i="22"/>
  <c r="H6" i="22"/>
  <c r="G6" i="22"/>
  <c r="H108" i="21"/>
  <c r="G108" i="21"/>
  <c r="F108" i="21"/>
  <c r="D108" i="21"/>
  <c r="R107" i="21"/>
  <c r="L107" i="21"/>
  <c r="I107" i="21"/>
  <c r="H107" i="21"/>
  <c r="G107" i="21"/>
  <c r="F107" i="21"/>
  <c r="E107" i="21"/>
  <c r="D107" i="21"/>
  <c r="R106" i="21"/>
  <c r="N106" i="21"/>
  <c r="L106" i="21"/>
  <c r="I106" i="21"/>
  <c r="H106" i="21"/>
  <c r="G106" i="21"/>
  <c r="F106" i="21"/>
  <c r="E106" i="21"/>
  <c r="D106" i="21"/>
  <c r="R105" i="21"/>
  <c r="L105" i="21"/>
  <c r="H105" i="21"/>
  <c r="G105" i="21"/>
  <c r="F105" i="21"/>
  <c r="E105" i="21"/>
  <c r="D105" i="21"/>
  <c r="L32" i="21"/>
  <c r="L108" i="21" s="1"/>
  <c r="H32" i="21"/>
  <c r="G32" i="21"/>
  <c r="F32" i="21"/>
  <c r="D32" i="21"/>
  <c r="N31" i="21"/>
  <c r="N32" i="21" s="1"/>
  <c r="N108" i="21" s="1"/>
  <c r="I31" i="21"/>
  <c r="I32" i="21" s="1"/>
  <c r="I108" i="21" s="1"/>
  <c r="N30" i="21"/>
  <c r="I30" i="21"/>
  <c r="Q30" i="21" s="1"/>
  <c r="Q106" i="21" s="1"/>
  <c r="N29" i="21"/>
  <c r="N105" i="21" s="1"/>
  <c r="I29" i="21"/>
  <c r="I105" i="21" s="1"/>
  <c r="N77" i="20"/>
  <c r="M77" i="20"/>
  <c r="M70" i="20"/>
  <c r="N64" i="20"/>
  <c r="M64" i="20"/>
  <c r="O63" i="20"/>
  <c r="N63" i="20"/>
  <c r="M63" i="20"/>
  <c r="N60" i="20"/>
  <c r="M60" i="20"/>
  <c r="O48" i="20"/>
  <c r="N48" i="20"/>
  <c r="M48" i="20"/>
  <c r="O40" i="20"/>
  <c r="N40" i="20"/>
  <c r="O10" i="20"/>
  <c r="N10" i="20"/>
  <c r="M10" i="20"/>
  <c r="O9" i="20"/>
  <c r="N9" i="20"/>
  <c r="M9" i="20"/>
  <c r="O8" i="20"/>
  <c r="N8" i="20"/>
  <c r="M8" i="20"/>
  <c r="O7" i="20"/>
  <c r="N7" i="20"/>
  <c r="M7" i="20"/>
  <c r="O6" i="20"/>
  <c r="M6" i="20"/>
  <c r="O5" i="20"/>
  <c r="M5" i="20"/>
  <c r="N107" i="21" l="1"/>
  <c r="Q31" i="21"/>
  <c r="Q107" i="21" s="1"/>
  <c r="H34" i="22"/>
  <c r="G20" i="22"/>
  <c r="G34" i="22" s="1"/>
  <c r="I34" i="22"/>
  <c r="J34" i="22"/>
  <c r="Q32" i="21"/>
  <c r="Q108" i="21" s="1"/>
  <c r="Q29" i="21"/>
  <c r="Q105" i="21" s="1"/>
  <c r="Q1067" i="19"/>
  <c r="N1067" i="19"/>
  <c r="P2290" i="18"/>
  <c r="M2290" i="18"/>
  <c r="P2289" i="18"/>
  <c r="M2289" i="18"/>
  <c r="P2288" i="18"/>
  <c r="M2288" i="18"/>
  <c r="P2287" i="18"/>
  <c r="M2287" i="18"/>
  <c r="P2286" i="18"/>
  <c r="M2286" i="18"/>
  <c r="P2285" i="18"/>
  <c r="M2285" i="18"/>
  <c r="P2284" i="18"/>
  <c r="P2283" i="18"/>
  <c r="P2282" i="18"/>
  <c r="M2282" i="18"/>
  <c r="P2281" i="18"/>
  <c r="M2281" i="18"/>
  <c r="P2280" i="18"/>
  <c r="M2280" i="18"/>
  <c r="P2279" i="18"/>
  <c r="M2279" i="18"/>
  <c r="P2278" i="18"/>
  <c r="M2278" i="18"/>
  <c r="P2277" i="18"/>
  <c r="M2277" i="18"/>
  <c r="P2276" i="18"/>
  <c r="M2276" i="18"/>
  <c r="P2275" i="18"/>
  <c r="M2275" i="18"/>
  <c r="P2274" i="18"/>
  <c r="M2274" i="18"/>
  <c r="P2273" i="18"/>
  <c r="M2273" i="18"/>
  <c r="P2272" i="18"/>
  <c r="M2272" i="18"/>
  <c r="P2270" i="18"/>
  <c r="M2270" i="18"/>
  <c r="P2269" i="18"/>
  <c r="M2269" i="18"/>
  <c r="P921" i="18"/>
  <c r="M921" i="18"/>
  <c r="P235" i="18"/>
  <c r="E1046" i="17" l="1"/>
  <c r="E596" i="17"/>
  <c r="E7" i="17"/>
  <c r="E1107" i="17" s="1"/>
  <c r="E1619" i="16"/>
  <c r="E1553" i="16"/>
  <c r="A1521" i="16"/>
  <c r="A1505" i="16"/>
  <c r="E1490" i="16"/>
  <c r="E943" i="16"/>
  <c r="I941" i="16"/>
  <c r="I940" i="16"/>
  <c r="I939" i="16"/>
  <c r="I938" i="16"/>
  <c r="I937" i="16"/>
  <c r="E830" i="16"/>
  <c r="E826" i="16"/>
  <c r="E821" i="16"/>
  <c r="I820" i="16"/>
  <c r="I811" i="16"/>
  <c r="I810" i="16"/>
  <c r="I809" i="16"/>
  <c r="I808" i="16"/>
  <c r="I807" i="16"/>
  <c r="I806" i="16"/>
  <c r="I805" i="16"/>
  <c r="I804" i="16"/>
  <c r="I781" i="16"/>
  <c r="I772" i="16"/>
  <c r="I746" i="16"/>
  <c r="I721" i="16"/>
  <c r="E716" i="16"/>
  <c r="E715" i="16" s="1"/>
  <c r="E706" i="16"/>
  <c r="E658" i="16"/>
  <c r="E568" i="16"/>
  <c r="E567" i="16"/>
  <c r="E360" i="16"/>
  <c r="E164" i="16"/>
  <c r="E8" i="16"/>
  <c r="E1489" i="16" l="1"/>
  <c r="E7" i="16"/>
  <c r="E1622" i="16"/>
  <c r="I119" i="15" l="1"/>
  <c r="H119" i="15"/>
  <c r="I95" i="15"/>
  <c r="H95" i="15"/>
  <c r="I70" i="15"/>
  <c r="H70" i="15"/>
  <c r="I46" i="15"/>
  <c r="H46" i="15"/>
  <c r="I26" i="15"/>
  <c r="H26" i="15"/>
  <c r="O10" i="4" l="1"/>
  <c r="M10" i="4"/>
  <c r="K10" i="4"/>
  <c r="H10" i="4"/>
  <c r="D10" i="4"/>
  <c r="E10" i="4"/>
  <c r="F10" i="4"/>
  <c r="G10" i="4"/>
  <c r="C10" i="4"/>
  <c r="O7" i="4"/>
  <c r="P7" i="4"/>
  <c r="H7" i="4"/>
  <c r="Q10" i="2"/>
  <c r="R9" i="2" s="1"/>
  <c r="N10" i="2"/>
  <c r="L10" i="2"/>
  <c r="E10" i="2"/>
  <c r="F10" i="2"/>
  <c r="G10" i="2"/>
  <c r="H10" i="2"/>
  <c r="D10" i="2"/>
  <c r="R10" i="2"/>
  <c r="Q9" i="2"/>
  <c r="N9" i="2"/>
  <c r="I9" i="2"/>
  <c r="I8" i="2" l="1"/>
  <c r="Q8" i="2" s="1"/>
  <c r="Q7" i="2"/>
  <c r="Q6" i="2"/>
  <c r="N8" i="2"/>
  <c r="I10" i="2"/>
  <c r="I7" i="2"/>
  <c r="I6" i="2"/>
  <c r="N5" i="2"/>
  <c r="I5" i="2"/>
  <c r="M8" i="4"/>
  <c r="O8" i="4" s="1"/>
  <c r="M6" i="4"/>
  <c r="H6" i="4"/>
  <c r="O6" i="4" l="1"/>
  <c r="Q5" i="2"/>
  <c r="P10" i="4" l="1"/>
  <c r="P8" i="4"/>
  <c r="P6" i="4"/>
  <c r="R8" i="2"/>
  <c r="R7" i="2"/>
  <c r="R6" i="2"/>
  <c r="R5" i="2"/>
</calcChain>
</file>

<file path=xl/sharedStrings.xml><?xml version="1.0" encoding="utf-8"?>
<sst xmlns="http://schemas.openxmlformats.org/spreadsheetml/2006/main" count="54120" uniqueCount="11070">
  <si>
    <t>PLIEGO O ENTIDAD DEL SECTOR</t>
  </si>
  <si>
    <t>Objetivo Estrategico Sectorial
(Código)</t>
  </si>
  <si>
    <t>Objetivo Estrategico Institucional
(Código y Enunciado)</t>
  </si>
  <si>
    <t>Nombre del Indicador</t>
  </si>
  <si>
    <t>Linea Base</t>
  </si>
  <si>
    <t>OES.01</t>
  </si>
  <si>
    <t>PLIEGOS DEL SECTOR O GOBIERNO REGIONAL</t>
  </si>
  <si>
    <t>GASTOS CORRIENTES</t>
  </si>
  <si>
    <t>GASTOS DE CAPITAL</t>
  </si>
  <si>
    <t>SERVICIO DE DEUDA</t>
  </si>
  <si>
    <t>TOTAL</t>
  </si>
  <si>
    <t>1: Reserva de Contingencia</t>
  </si>
  <si>
    <t>2: Personal y Obligaciones Sociales</t>
  </si>
  <si>
    <t>3: Pensiones y Prestaciones Sociales</t>
  </si>
  <si>
    <t>4: Bienes y Servicios</t>
  </si>
  <si>
    <t>5: Donaciones y Transferencias</t>
  </si>
  <si>
    <t>6: Otros Gastos</t>
  </si>
  <si>
    <t>SUB TOTAL GASTOS CORRIENTES</t>
  </si>
  <si>
    <t>7: Donaciones y Transferencias</t>
  </si>
  <si>
    <t>8: Otros Gastos</t>
  </si>
  <si>
    <t>9: Adquisiciones de Activos No Financieros</t>
  </si>
  <si>
    <t>10: Adquisiciones de Activos Financieros</t>
  </si>
  <si>
    <t>SUB TOTAL GASTOS DE CAPITAL</t>
  </si>
  <si>
    <t>11: Servicio de la Deuda</t>
  </si>
  <si>
    <t>SUB TOTAL SERVICIO DE DEUDA</t>
  </si>
  <si>
    <t>TOTAL GASTOS UNIDAD EJECUTORA / ENTIDAD PÚBLICA</t>
  </si>
  <si>
    <t>PART. %</t>
  </si>
  <si>
    <t>UNIDADES EJECUTORAS DEL PLIEGO</t>
  </si>
  <si>
    <t>Unidad de Medida</t>
  </si>
  <si>
    <t xml:space="preserve">Valor </t>
  </si>
  <si>
    <t>Año</t>
  </si>
  <si>
    <t>%</t>
  </si>
  <si>
    <t>Meta (Logro Esperado)</t>
  </si>
  <si>
    <t>Resultado obtenido</t>
  </si>
  <si>
    <t>TOTALES</t>
  </si>
  <si>
    <t>AÑOS</t>
  </si>
  <si>
    <t>2022 (*)</t>
  </si>
  <si>
    <t>2023 (**)</t>
  </si>
  <si>
    <t>PROGRAMAS PRESUPESTALES</t>
  </si>
  <si>
    <t>PIA</t>
  </si>
  <si>
    <t>PIM</t>
  </si>
  <si>
    <t>EJEC</t>
  </si>
  <si>
    <t>(*) Proyección al 31/12/2022</t>
  </si>
  <si>
    <t>(**) Proyecto 2023</t>
  </si>
  <si>
    <t>TOTAL S/</t>
  </si>
  <si>
    <t>RECURSOS PUBLICOS</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</si>
  <si>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</si>
  <si>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</si>
  <si>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</si>
  <si>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</si>
  <si>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</si>
  <si>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</si>
  <si>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</si>
  <si>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</si>
  <si>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</si>
  <si>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</si>
  <si>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</si>
  <si>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SUB TOTAL SER. DEUDA</t>
  </si>
  <si>
    <t>S/.</t>
  </si>
  <si>
    <t>EST. %</t>
  </si>
  <si>
    <t>1. RECURSOS ORDINARIOS</t>
  </si>
  <si>
    <t>2. RECURSOS DIRECTAM. RECAUD.</t>
  </si>
  <si>
    <t>3.- RECURSOS OPERACIONES</t>
  </si>
  <si>
    <t xml:space="preserve">       OFICIALES DE CREDITO</t>
  </si>
  <si>
    <t>4. DONACIONES Y TRANSFERENCIAS</t>
  </si>
  <si>
    <t>5. RECURSOS DETERMINADOS</t>
  </si>
  <si>
    <t xml:space="preserve">    - CANON  Y  SOBRECANON, REGALIAS</t>
  </si>
  <si>
    <t xml:space="preserve">       Y PARTICIPACIONES</t>
  </si>
  <si>
    <t xml:space="preserve">    - CONTRIBUCIONES A FONDOS</t>
  </si>
  <si>
    <t xml:space="preserve">    - FONDO DE COMPENCIÓN MUNICIPAL</t>
  </si>
  <si>
    <t xml:space="preserve">    - IMPUESTOS MUNICIPALES</t>
  </si>
  <si>
    <t>FUNCIONES</t>
  </si>
  <si>
    <t>PPTO (PIA)</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</si>
  <si>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</si>
  <si>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</si>
  <si>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</si>
  <si>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</si>
  <si>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</si>
  <si>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</si>
  <si>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</si>
  <si>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</si>
  <si>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</si>
  <si>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NUEVOS SOLES</t>
  </si>
  <si>
    <t>1 Legislativa</t>
  </si>
  <si>
    <t>2 Relaciones Exteriores</t>
  </si>
  <si>
    <t xml:space="preserve"> </t>
  </si>
  <si>
    <t>3 Planeam. Gestión y Reserva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</si>
  <si>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</si>
  <si>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</si>
  <si>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</si>
  <si>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</si>
  <si>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</si>
  <si>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</si>
  <si>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</si>
  <si>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</si>
  <si>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</si>
  <si>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</si>
  <si>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</si>
  <si>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</si>
  <si>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</si>
  <si>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</si>
  <si>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</si>
  <si>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</si>
  <si>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</si>
  <si>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</si>
  <si>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</si>
  <si>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</si>
  <si>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</si>
  <si>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</si>
  <si>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PPTO 2021 (PIM)</t>
  </si>
  <si>
    <t>ALIMENTOS DE PERSONAS</t>
  </si>
  <si>
    <t>BIENES DISTRIBUCION GRATUITA</t>
  </si>
  <si>
    <t>COMBUSTIBLE, CARBURANTES, LUBRICANTES Y AFINES</t>
  </si>
  <si>
    <t>CONTRATACION CON EMPRESAS DE SERVICIOS</t>
  </si>
  <si>
    <t>CONTRATO ADMINISTRATIVO DE SERVICIOS</t>
  </si>
  <si>
    <t>REPUESTOS Y ACCESORIOS</t>
  </si>
  <si>
    <t>SEGUROS</t>
  </si>
  <si>
    <t>SERVICIO DE MANTENIMIENTO, ACONDICIONAMIENTO Y REPARA</t>
  </si>
  <si>
    <t>SERVICIOS ADMINISTRATIVOS, FINANCIEROS Y DE SEGUROS</t>
  </si>
  <si>
    <t>SUMINISTROS MEDICOS</t>
  </si>
  <si>
    <t>VIATICOS Y ASIGNACIONES</t>
  </si>
  <si>
    <t>(PIA) = Presupuesto Institucional de Apertura</t>
  </si>
  <si>
    <t>(**) Recursos Públicos / Recursos Ordinarios / Recursos Directamente Recaudados / Donaciones  y  Transferencias / Operaciones Oficiales de Crédito/ Recursos Determinados</t>
  </si>
  <si>
    <t>ADQUISICIONES/CONTRATACIONES/OBRAS</t>
  </si>
  <si>
    <t>MODALIDAD</t>
  </si>
  <si>
    <t>FECHA DE SUSCRIPCION DEL CONTRATO</t>
  </si>
  <si>
    <t>AMPLIACION DE PLAZO</t>
  </si>
  <si>
    <t>FECHA DE ENTREGA</t>
  </si>
  <si>
    <t>…</t>
  </si>
  <si>
    <t>FECHA PROG. CONV.</t>
  </si>
  <si>
    <t>MONTO</t>
  </si>
  <si>
    <t>OBSERVACIONES</t>
  </si>
  <si>
    <t>CONSULTORIAS</t>
  </si>
  <si>
    <t>PERSONA NATURAL (DNI)</t>
  </si>
  <si>
    <t>EJECUCIÓN S/</t>
  </si>
  <si>
    <t xml:space="preserve">TOTAL </t>
  </si>
  <si>
    <t>UNIDAD EJECUTORA</t>
  </si>
  <si>
    <t>BANCO / INSTITUCIÓN FINANCIERA</t>
  </si>
  <si>
    <t>FECHA DE APERTURA</t>
  </si>
  <si>
    <t>MONEDA</t>
  </si>
  <si>
    <t>SALDO 2021 (*)</t>
  </si>
  <si>
    <t xml:space="preserve">       OFICIALES DE CRED. EXTERNO</t>
  </si>
  <si>
    <t xml:space="preserve">    - OTROS (ESPECIFIQUE)</t>
  </si>
  <si>
    <t>(*) Saldo al 31 de Diciembre de 2021</t>
  </si>
  <si>
    <t>CONTRATANTE</t>
  </si>
  <si>
    <t>CONTRATADO</t>
  </si>
  <si>
    <t>FUENTE DE FINANCIAMIENTO</t>
  </si>
  <si>
    <t>TIPO DE CONTRATO</t>
  </si>
  <si>
    <t>FUNCIÓN DESEMPEÑADA</t>
  </si>
  <si>
    <t xml:space="preserve">CONTRAPRESTACIÓN MENSUAL </t>
  </si>
  <si>
    <t>DNI</t>
  </si>
  <si>
    <t>Apellidos y Nombres</t>
  </si>
  <si>
    <t>Profesión</t>
  </si>
  <si>
    <t>Grado Academico</t>
  </si>
  <si>
    <t>Titulo Profesióonal, Técncio o Capacitación Ocupacional</t>
  </si>
  <si>
    <t>Numero de contratos o renovaciones</t>
  </si>
  <si>
    <t>Meses Ejecutados</t>
  </si>
  <si>
    <t>Monto Ejecutado</t>
  </si>
  <si>
    <t>CAS</t>
  </si>
  <si>
    <t>ARRENDATARIO</t>
  </si>
  <si>
    <t>ARRENDADOR</t>
  </si>
  <si>
    <t>INMUEBLE</t>
  </si>
  <si>
    <t>CONTRATO</t>
  </si>
  <si>
    <t>Apellidos y Nombres o Denominación</t>
  </si>
  <si>
    <t>DNI O PARTIDA REGISTRAL</t>
  </si>
  <si>
    <t>BIEN PROPIO DE TERCEROS O AJENO</t>
  </si>
  <si>
    <t>PARTIDA REGISTRAL DE INCRIPCION DE PROPIEDAD</t>
  </si>
  <si>
    <t>METROS CUADRADOS</t>
  </si>
  <si>
    <t>COCHERAS</t>
  </si>
  <si>
    <t>OTROS</t>
  </si>
  <si>
    <t>VIGENCIA DEL CONTRATO</t>
  </si>
  <si>
    <t>MONTO MENSUAL</t>
  </si>
  <si>
    <t xml:space="preserve">FORMA DE PAGO (MENSUAL O ANUAL) Y FECHA DE PAGO </t>
  </si>
  <si>
    <t>RESULTADOS (Poblacion beneficiaria directa, Etc.)</t>
  </si>
  <si>
    <t>GASTO CAPITAL 2023</t>
  </si>
  <si>
    <t>GASTO CORRIENTE 2023</t>
  </si>
  <si>
    <t>SERVICIO DE DEUDA 2023</t>
  </si>
  <si>
    <t>Var. % (2022-2023)</t>
  </si>
  <si>
    <t>2022*</t>
  </si>
  <si>
    <t>2023**</t>
  </si>
  <si>
    <t>FORMATO 01: PRESUPUESTO Y RESULTADOS DE INDICADORES DE LOS OBJETIVOS ESTRATÉGICOS INSTITUCIONALES DEL 2021 AL 2023</t>
  </si>
  <si>
    <t>FORMATO 05: EJECUCION Y RESULTADOS DE PROGRAMAS PRESUPUESTALES 2021, 2022 Y PROYECCION  2023</t>
  </si>
  <si>
    <t>PPTO 2021
(PIA)</t>
  </si>
  <si>
    <t>PPTO 2022 
(PIA)</t>
  </si>
  <si>
    <t>PPTO 2023 (PROYECTO)</t>
  </si>
  <si>
    <t>PPTO 2022
(PIM 31 AGTO)</t>
  </si>
  <si>
    <t>Monto Diferencial PIA (2022-2021)</t>
  </si>
  <si>
    <t>Diferencia PIA (2023-2022)</t>
  </si>
  <si>
    <t>Variación % (2022-2021)/ 100</t>
  </si>
  <si>
    <t>Variación % (2023-2022)/ 100</t>
  </si>
  <si>
    <t>MONTO DE LA INVERSION Y/O CONTRATO (*)</t>
  </si>
  <si>
    <t>NOMBRE DE LA INVERSION      (Proyecto o IOAAR, Etc. )</t>
  </si>
  <si>
    <t>SALDO DE LA INVERSION O DEL  CONTRATO                 AL 31.12.2022</t>
  </si>
  <si>
    <t>(Solo montos mayores a S/ 1 Millon de Soles)</t>
  </si>
  <si>
    <t>EJECUCION  PROYECTADA DE LA INVERSION O DEL CONTRATO</t>
  </si>
  <si>
    <t>TIPO DE PROCEDIMIENTO DE SELECCIÓN</t>
  </si>
  <si>
    <t>NUMERO DEL PROCEDIMIENTO</t>
  </si>
  <si>
    <t>CONTRATISTA* (RUC y Denominacion)</t>
  </si>
  <si>
    <t>(*) Si es Consorcio consignar nombre y RUC de los integrantes</t>
  </si>
  <si>
    <t>(**) Proyección al 31/12/2022</t>
  </si>
  <si>
    <t>(***) Proyecto 2023</t>
  </si>
  <si>
    <t>EJECUCION DE LA INVERSION Y/O CONTRATO</t>
  </si>
  <si>
    <t xml:space="preserve">PLAZO DE EJECUCION </t>
  </si>
  <si>
    <t>INICIO DEL PROYECTO</t>
  </si>
  <si>
    <t>TERMINO DEL PROYECTO</t>
  </si>
  <si>
    <t>ADICIONALES Y DEDUCTIVOS</t>
  </si>
  <si>
    <t>INICIO</t>
  </si>
  <si>
    <t>TERMINO</t>
  </si>
  <si>
    <t>MONTO NETO</t>
  </si>
  <si>
    <t>CULMINACION DE OBRA</t>
  </si>
  <si>
    <t>ACTA DE RECEPCION DE OBRA</t>
  </si>
  <si>
    <t>LIQUIDACION DE OBRA</t>
  </si>
  <si>
    <t>SALDO DE LA INVERSION O CONTRATO AL 31.12.2023</t>
  </si>
  <si>
    <t>Años siguientes</t>
  </si>
  <si>
    <t xml:space="preserve">FECHA DE </t>
  </si>
  <si>
    <t>Codigo Unico de Inversion (CUI)</t>
  </si>
  <si>
    <t>Sub total 2022</t>
  </si>
  <si>
    <t>Sub total 2021</t>
  </si>
  <si>
    <t>Sub total 2023</t>
  </si>
  <si>
    <t>PERSONA JURIDICA* (RUC)</t>
  </si>
  <si>
    <t>PPTO 2021 (AL 31/12)</t>
  </si>
  <si>
    <t>PPTO 2022 (AL 30/06)</t>
  </si>
  <si>
    <t>PPTO 2023 (PROYECCI{ON 31/12)</t>
  </si>
  <si>
    <t>MONTO DE LA CONSULTORIA</t>
  </si>
  <si>
    <t>ESPECIALIDAD (***)</t>
  </si>
  <si>
    <t>ENTREGABLES DE LA CONSULTORIA(**)</t>
  </si>
  <si>
    <t>(**) Producto final o entregable de la Consultoria</t>
  </si>
  <si>
    <t>(***) Para registrar la Especialidad se toma en cuenta una o mas de las 25 Funciones del Clasificador Funcional Programatico.</t>
  </si>
  <si>
    <t>CUENTA N°</t>
  </si>
  <si>
    <t>DATOS DE LAS CUENTAS</t>
  </si>
  <si>
    <t>FUENTES DE FINANCIAMIENTO</t>
  </si>
  <si>
    <t>SALDO 2022 (**)</t>
  </si>
  <si>
    <t>(**) Saldo al 30 de Junio de 2022</t>
  </si>
  <si>
    <t>AÑO FISCAL 2021</t>
  </si>
  <si>
    <t>AÑO FISCAL 2022 (*)</t>
  </si>
  <si>
    <t>(*) Al 30 de junio de 2022</t>
  </si>
  <si>
    <t>(*) = Al 30 de junio de 2022</t>
  </si>
  <si>
    <t>EJECUCIÓN 2021</t>
  </si>
  <si>
    <t>EJECUCIÓN 2022 (*)</t>
  </si>
  <si>
    <t>(Montos mayores de S/ 18,000 Soles)</t>
  </si>
  <si>
    <t>ADQUISICIÓNES</t>
  </si>
  <si>
    <t>MONTO S/</t>
  </si>
  <si>
    <t>ESTADO DEL PROCECEDIMIENTO</t>
  </si>
  <si>
    <t>FORMATO 02: DISTRIBUCIÓN DEL GASTO POR PLIEGOS Y SUS UNIDADES EJECUTORAS POR TODA FUENTES DE FINANCIAMIENTO - PROYECTO 2023</t>
  </si>
  <si>
    <t>FORMATO 03: RESUMEN POR GRUPO GENÉRICO Y FUENTES DE FINANCIAMIENTO PROYECTO 2023</t>
  </si>
  <si>
    <t>FORMATO 04: RESUMEN DE PRESUPUESTO POR FUNCIONES PIA 2021, 2022 Y  2023 (Proyectado)</t>
  </si>
  <si>
    <t>FORMATO 06: ASIGNACIÓN DE BIENES Y SERVICIOS - COMPARATIVO PRESUPUESTO 2021, 2022 Y PROYECTO 2023</t>
  </si>
  <si>
    <t>FORMATO 07: ADQUISICIONES DE BIENES Y CONTRATACIONES DE SERVICIOS - PRESUPUESTO 2021, 2022 Y PROYECTO 2023</t>
  </si>
  <si>
    <t>FORMATO 08: DETALLE DE CONSULTORIAS PERSONAS JURÍDICAS (Mayores a S/ 100, 000) Y NATURALES (Mayores a 50, 000) - PRESUPUESTO 2021, 2022 y 2023</t>
  </si>
  <si>
    <t>FORMATO 09: ALQUILER DE INMUEBLES EN LOS AÑOS FISCALES 2021 Y 2022</t>
  </si>
  <si>
    <t>FORMATO 10: CONTRATOS DE OBRAS SUSCRITOS EN LOS AÑOS 2021, 2022 Y 2023</t>
  </si>
  <si>
    <t>FORMATO 11: NOMBRES E INGRESOS MENSUALES DEL PERSONAL CONTRATADO FUERA DEL PAP EN LOS AÑOS FISCALES 2021 Y 2022</t>
  </si>
  <si>
    <t>FORMATO 12: RESUMEN DE TESORERIA POR UNIDAD EJECUTORA Y FUENTES DE FINANCIAMIENTO 2021 Y 2022</t>
  </si>
  <si>
    <t>RUBROS*</t>
  </si>
  <si>
    <t>(*) Las cifras deben coicidir con los montos asignados en la GENERICA 3. BIENES Y SERVICIOS consideradas en el Presupuesto de los años Fiscales 2021 - 2022 - 2023</t>
  </si>
  <si>
    <t>DATOS DEL PRESUPUESTO*: (1) CONSOLIDADO Y (2) POR TODA FUENTE DE FINANCIAMIENTO**</t>
  </si>
  <si>
    <t>SERVICIOS DE LIMPIEZA</t>
  </si>
  <si>
    <t>SERVICIO DE CONSULTORIA REALIZADOS PERSONAS NATURALES</t>
  </si>
  <si>
    <t>SERVICIOS DE CONSULTORIAS REALIZADOS PERSONAS JURIDICAS</t>
  </si>
  <si>
    <t>PAPELERIA EN GENERAL, UTILES Y MATERIALES DE OFICINA</t>
  </si>
  <si>
    <t>SEMINARIOS TALLERES Y SIMILARES ORGANIZADOS POR LA INSTITUCION</t>
  </si>
  <si>
    <t>ALQUILERES DE ESDIFICACIONES, OFICINAS Y ESTRUCTURAS</t>
  </si>
  <si>
    <t xml:space="preserve">PIM </t>
  </si>
  <si>
    <t>Monto Asignado</t>
  </si>
  <si>
    <t>% ejecutado</t>
  </si>
  <si>
    <t>(**) = Proyectado</t>
  </si>
  <si>
    <t>AÑO FISCAL 2023(**)</t>
  </si>
  <si>
    <t>(**) Proyectado</t>
  </si>
  <si>
    <t>Meses Estimado</t>
  </si>
  <si>
    <t>SERVICIO DE CAPACITACION Y PERFECCIONAMIENTO</t>
  </si>
  <si>
    <t xml:space="preserve">SERVICIOS DIVERSOS </t>
  </si>
  <si>
    <t>SERVICIOS BASICOS</t>
  </si>
  <si>
    <t xml:space="preserve">PUBLICIDAD </t>
  </si>
  <si>
    <t>SERVICIOS DE SEGURIDAD Y VIGILANCIA</t>
  </si>
  <si>
    <t>OTROS SERVICIOS DE INFORMATICA</t>
  </si>
  <si>
    <t xml:space="preserve">SOPORTE TECNICO </t>
  </si>
  <si>
    <t>PASAJES</t>
  </si>
  <si>
    <t>OTROS GASTOS (MOVILIDAD)</t>
  </si>
  <si>
    <t>LOCACIÓN DE SERVICIOS RELACIONADAS AL ROL DE LA ENTIDAD</t>
  </si>
  <si>
    <t>OTROS BB Y SS</t>
  </si>
  <si>
    <t>012. M. DE TRABAJO Y PROMOCION DEL EMPLEO</t>
  </si>
  <si>
    <t>001. MINISTERIO DE TRABAJO-OFICINA GENERAL DE ADMINISTRACION</t>
  </si>
  <si>
    <t>002. PROGRAMA NACIONAL DE EMPLEO JUVENIL "JÓVENES PRODUCTIVOS"</t>
  </si>
  <si>
    <t>005. PROGRAMA PARA LA GENERACION DE EMPLEO SOCIAL INCLUSIVO "TRABAJA PERÚ"</t>
  </si>
  <si>
    <t>007. PROGRAMA PARA EL MEJORAMIENTO Y AMPLIACION DE LOS SERVICIOS DEL CENTRO DE EMPLEO "FORTALECE PERÚ"</t>
  </si>
  <si>
    <t>121. SUPERINTENDENCIA NACIONAL DE FISCALIZACION LABORAL</t>
  </si>
  <si>
    <t>001. SUPERINTENDENCIA NACIONAL DE FISCALIZACION LABORAL - SUNAFIL</t>
  </si>
  <si>
    <r>
      <t xml:space="preserve">Responsables de los Objetivos Estratégicos Sectoriales e Instituciones (RM N° 050 - 2017-TR y su modificatoria  aprobada mediante RM N° 206-2018-TR) / Responsables de los Objetivos Estratégicos Instituciones (RPCD N° 02-2022-SUNAFIL/PCD) </t>
    </r>
    <r>
      <rPr>
        <b/>
        <sz val="8"/>
        <color theme="0"/>
        <rFont val="Arial"/>
        <family val="2"/>
      </rPr>
      <t>(7/)</t>
    </r>
  </si>
  <si>
    <t>Observaciones</t>
  </si>
  <si>
    <r>
      <t xml:space="preserve">PIM </t>
    </r>
    <r>
      <rPr>
        <b/>
        <sz val="8"/>
        <color theme="0"/>
        <rFont val="Arial"/>
        <family val="2"/>
      </rPr>
      <t>(1/)</t>
    </r>
  </si>
  <si>
    <r>
      <t>Meta (Logro Esperado)</t>
    </r>
    <r>
      <rPr>
        <b/>
        <sz val="8"/>
        <color theme="0"/>
        <rFont val="Arial"/>
        <family val="2"/>
      </rPr>
      <t xml:space="preserve"> (2/)</t>
    </r>
  </si>
  <si>
    <r>
      <t xml:space="preserve">Meta (Logro Esperado) </t>
    </r>
    <r>
      <rPr>
        <b/>
        <sz val="8"/>
        <color theme="0"/>
        <rFont val="Arial"/>
        <family val="2"/>
      </rPr>
      <t>(2/)</t>
    </r>
  </si>
  <si>
    <r>
      <t xml:space="preserve">PIA           Proyectado
</t>
    </r>
    <r>
      <rPr>
        <b/>
        <sz val="8"/>
        <color theme="0"/>
        <rFont val="Arial"/>
        <family val="2"/>
      </rPr>
      <t>(6/)</t>
    </r>
  </si>
  <si>
    <t>EJECUTADO s/</t>
  </si>
  <si>
    <t xml:space="preserve"> Año 2022</t>
  </si>
  <si>
    <r>
      <t xml:space="preserve">Enero - junio 2022 </t>
    </r>
    <r>
      <rPr>
        <b/>
        <sz val="8"/>
        <color theme="0"/>
        <rFont val="Arial"/>
        <family val="2"/>
      </rPr>
      <t>(3/)</t>
    </r>
  </si>
  <si>
    <t>Julio - Diciembre 2022</t>
  </si>
  <si>
    <r>
      <t xml:space="preserve">Monto Asignado </t>
    </r>
    <r>
      <rPr>
        <b/>
        <sz val="8"/>
        <color theme="0"/>
        <rFont val="Arial"/>
        <family val="2"/>
      </rPr>
      <t>(4/)</t>
    </r>
  </si>
  <si>
    <r>
      <t xml:space="preserve">EJECUTADO S/ 
</t>
    </r>
    <r>
      <rPr>
        <b/>
        <sz val="8"/>
        <color theme="0"/>
        <rFont val="Arial"/>
        <family val="2"/>
      </rPr>
      <t>(5/)</t>
    </r>
  </si>
  <si>
    <r>
      <t xml:space="preserve">% ejecutado </t>
    </r>
    <r>
      <rPr>
        <b/>
        <sz val="8"/>
        <color theme="0"/>
        <rFont val="Arial"/>
        <family val="2"/>
      </rPr>
      <t>(5/)</t>
    </r>
  </si>
  <si>
    <t>PLIEGO 0012: MINISTERIO DE TRABAJO Y PROMOCIÓN DEL EMPLEO</t>
  </si>
  <si>
    <t>012: MINISTERIO DE TRABAJO Y PROMOCIÓN DEL EMPLEO</t>
  </si>
  <si>
    <t>OEI 01: Promover la Formalización Laboral en los Empleadores y Trabajadores.</t>
  </si>
  <si>
    <t>N° de trabajadores formalizados por el Ministerio de Trabajo y Promoción del Empleo.</t>
  </si>
  <si>
    <t>Número</t>
  </si>
  <si>
    <t>DGPPFLIT</t>
  </si>
  <si>
    <t>OES.02</t>
  </si>
  <si>
    <t>OEI 02: Promover la Empleabilidad de los Jóvenes para su Inserción Laboral en el Mercado de Trabajo.</t>
  </si>
  <si>
    <t>N° de jóvenes insertados al mercado laboral formal.</t>
  </si>
  <si>
    <t>DGPE</t>
  </si>
  <si>
    <t>El resultado corresponde solamente al servicio de Bolsa de trabajo. A fines del mes de junio 2022, se implementó la nueva propuesta del servicio de Bolsa de trabajo con Inteligencia artificial, por lo que se espera que durante el II semestre del año, se logre incrementar el número de jóvenes que acceden al servicio, dado sus nuevas ventajas y beneficios.
Respecto al periodo 2023, se precisa que la meta fisica del programa para el presente indicador ha sido afectada positivamente a pesar de la reducción del presupuesto 2023 respecto al 2022. Esto debido a que a las estrategias diseñadas para la entrega del los servicios de capacitación y promoción del autoempleo continuaran siendo entregados en la modalidad virtual, plataformas modlee, a traves de ECAPs y/o formadores.</t>
  </si>
  <si>
    <t>OES.03</t>
  </si>
  <si>
    <t>OEI 03: Potenciar el Diálogo Social para Obtener una Legislación Laboral que fomente la Productividad y garantice los Derechos Laborales.</t>
  </si>
  <si>
    <t>N° de propuestas sometidas a consulta tripartita.</t>
  </si>
  <si>
    <t>ST-CNTPE</t>
  </si>
  <si>
    <t>OEI 04: Mejorar la Gestión de Conflictos entre los Actores Laborales.</t>
  </si>
  <si>
    <t>% de conflictos laborales de carácter supraregional solucionados ante LA AAT</t>
  </si>
  <si>
    <t>Porcentaje</t>
  </si>
  <si>
    <t>OES.04</t>
  </si>
  <si>
    <t>OEI 05: Promover los Derechos Fundamentales en el Trabajo de La Población.</t>
  </si>
  <si>
    <t>N° de personas en la población objetivo de trabajo infantil, trabajo forzoso y trata de personas registradas en zonas priorizadas que reciben atención para la restitución de sus derechos.</t>
  </si>
  <si>
    <t>s.i.</t>
  </si>
  <si>
    <t>DGDFSST</t>
  </si>
  <si>
    <t>(1/): El aporte al indicador OEI en materia de trabajo infantil, se brindaba mediante el servicio de formación musical a través del programa Sinfonía por el Perú en el departamento de Huánuco, en el que participaban más de 100 niñas y niños, pero en el contexto de pandemia por la COVID-19 se suspendió el servicio. Por otro lado, el aporte en cuanto a trabajo forzoso y trata de personas se da mediante el N° de personas identificadas en Trabajo Forzoso y Trata de Personas que reciben atención para su recuperación. A fin de dar cumplimiento a este indicador se elaboró una propuesta de "Proyecto de reinserción laboral de víctimas de trabajo forzoso y/o trata de personas con fines de explotación laboral y sexual" que fue presentado a FONDOEMPLEO y aprobado por el Consejo Directivo de FONDOEMPLEO el 5 de febrero de 2020, pero dada la coyuntura actual por la pandemia de la COVID-19, este proyecto está siendo reformulado, lo que conlleva a reprogramar la ejecución de actividades y modificar su presupuesto, así como retomar las coordinaciones con los nuevos representantes de la UCAVIT del Ministerio Público, para la identificación de los beneficiarios del Proyecto. Cuando se tenga la nueva versión del proyecto será revisada y aprobada nuevamente por el Consejo Directivo de FONDOEMPLEO. Luego de aprobado el proyecto se firma un convenio tripartito MTPE, FONDOEMPLEO y Unidad Ejecutora, y después se procede a la correspondiente implementación del proyecto. En ese sentido, para el presente año, no se va contar con la información que demanda este indicador.
(2/): La propuesta del "Proyecto de reinserción laboral de víctimas de trabajo forzoso y/o trata de personas con fines de explotación laboral y sexual" aprobado en el año 2020, tiene como meta la atención a 40 beneficiarias; sin embargo, durante el proceso de actualización del proyecto es posible que se reduzca este número.</t>
  </si>
  <si>
    <t>OEI 06:Generar Competencias y Oportunidades Laborales para Poblaciones Vulnerables, Con Énfasis En Aquellas En Condiciones De Pobreza Y Pobreza Extrema.</t>
  </si>
  <si>
    <t>N° de personas en condición de vulnerabilidad insertadas al mercado laboral formal.</t>
  </si>
  <si>
    <t>DGSNE</t>
  </si>
  <si>
    <t>A través del Programa para la Empleabilidad se  presentó una reducción presupuestal, ello sumado a la vigencia de la pandemia por el COVID-19 y sus variantes, y la crisis sanitaria, impulsaron al Gobierno Central mantener e implementar medidas de contingencia para la lucha contra la pandemia, entre ellas las Personas con Discapacidad quienes son considerados dentro de la población vulnerables por el COVID-19, por lo que a fin de preservar y garantizar la vida y la salud, no se pudo continuar brindando los servicios de Capacitación Laboral y Acompañamiento Laboral a dicha población.
Por otro lado, a fines del mes de junio 2022, se implementó la nueva propuesta del servicio de Bolsa de trabajo con Inteligencia artificial, por lo que espera que durante el II semestre del año, se pueda contar con personas con discapacidad que logren insertarse en un puesto de trabajo.</t>
  </si>
  <si>
    <t>OES.05</t>
  </si>
  <si>
    <t>OEI 07: Promover el Empleo a través del mejoramiento de las competencias laborales y niveles de Empleabilidad de la Población, particularmente en Condiciones de Desempleo y Subempleo.</t>
  </si>
  <si>
    <t>N° de personas insertadas al mercado laboral formal.</t>
  </si>
  <si>
    <t>DGNFECCL</t>
  </si>
  <si>
    <t>En el caso de las metas de la DGSNE, el resultado corresponde solamente al servicio de Bolsa de trabajo. A fines del mes de junio 2022, se implementó la nueva propuesta del servicio de Bolsa de trabajo con Inteligencia artificial, por lo que espera que durante el II semestre del año, se logre incrementar el número de personas que acceden al servicio, dado sus nuevas ventajas y beneficios. Asimismo, se informa que los resultados respecto al avance de enero - junio 2022 contenidos en la matriz del "Formato 1" fueron actualizados, dado que el informe del PEI presentado al I semestre tenía información preliminar; esto debido a que se encontraba pendiente la remisión de información de los colocados por parte de la DRTPE de Lima Metropolitana, que a su vez estaban a la espera de la información a ser remitida por las empresas. Dado que ya se cuenta con la información completa, se procedió a actualizar el resultado. 
En el caso del PNPE respecto al periodo 2023, se precisa que la meta fisica del programa para el presente indicador ha sido afectada positivamente a pesar de la reducción del presupuesto 2023 respecto al 2022. Esto debido a que a las estrategias diseñadas para la entrega del los servicios de capacitación y promoción del autoempleo continuaran siendo entregados en la modalidad virtual, plataformas modlee, a traves de ECAPs y/o formadores.</t>
  </si>
  <si>
    <t>OES.06</t>
  </si>
  <si>
    <t>OEI 08: Mejorar el Modelo de Gestión Institucional centrado en el Ciudadano.</t>
  </si>
  <si>
    <t>% de satisfacción del usuario en la atención de los servicios institucionales.</t>
  </si>
  <si>
    <t>OGPP</t>
  </si>
  <si>
    <t>Se valida la meta sin observaciones</t>
  </si>
  <si>
    <t>PLIEGO 0121: SUPERINTENDENCIA NACIONAL DE FISCALIZACIÓN LABORAL</t>
  </si>
  <si>
    <t>0121: SUPERINTENDENCIA NACIONAL DE FISCALIZACIÓN LABORAL</t>
  </si>
  <si>
    <t>OEI.01 Contribuir con la Formalización de Trabajadores</t>
  </si>
  <si>
    <t>Número de trabajadores formalizados por la SUNAFIL</t>
  </si>
  <si>
    <r>
      <t>332,281</t>
    </r>
    <r>
      <rPr>
        <sz val="8"/>
        <color theme="1"/>
        <rFont val="Arial"/>
        <family val="2"/>
      </rPr>
      <t>(8/)</t>
    </r>
  </si>
  <si>
    <r>
      <t xml:space="preserve">161,327 </t>
    </r>
    <r>
      <rPr>
        <sz val="8"/>
        <color theme="1"/>
        <rFont val="Arial"/>
        <family val="2"/>
      </rPr>
      <t>(8/)</t>
    </r>
  </si>
  <si>
    <r>
      <t xml:space="preserve">170,954 </t>
    </r>
    <r>
      <rPr>
        <sz val="8"/>
        <color theme="1"/>
        <rFont val="Arial"/>
        <family val="2"/>
      </rPr>
      <t>(8/)</t>
    </r>
  </si>
  <si>
    <t>332281 (/8)</t>
  </si>
  <si>
    <r>
      <t xml:space="preserve">348,895 </t>
    </r>
    <r>
      <rPr>
        <sz val="8"/>
        <color theme="1"/>
        <rFont val="Arial"/>
        <family val="2"/>
      </rPr>
      <t>(8/)</t>
    </r>
  </si>
  <si>
    <t>Dirección de Inteligencia Inspectiva</t>
  </si>
  <si>
    <t>OEI.02 Garantizar el cumplimiento de las normas sociolaborales a favor de los trabajadores formales</t>
  </si>
  <si>
    <t>Número de trabajadores con adecuadas condiciones sociolaborales</t>
  </si>
  <si>
    <t>OEI.03 Garantizar el cumplimiento de las normas de seguridad y salud en el trabajo de la población ocupada</t>
  </si>
  <si>
    <t>Número de trabajadores con adecuadas condiciones de seguridad y salud en el trabajo</t>
  </si>
  <si>
    <t>OEI.04 Garantizar el ejercicio de los derechos sociolaborales de los niños y de la PEA ocupada vulnerable</t>
  </si>
  <si>
    <t>Número de personas en situación de vulnerabilidad con derechos sociolaborales respetados</t>
  </si>
  <si>
    <t>OEI.05 Fortalecer la Gestión Institucional</t>
  </si>
  <si>
    <t>Porcentaje de satisfacción de los trabajadores en la prestación de servicios institucionales</t>
  </si>
  <si>
    <t>Unidad de Atención al Ciudadano y Gestión Documental</t>
  </si>
  <si>
    <t>OEI.06 Implementar la gestión del riesgo de desastres para la entidad</t>
  </si>
  <si>
    <t>Porcentaje de trabajadores de la SUNAFIL con capacidades de afrontar el riesgo de desastres</t>
  </si>
  <si>
    <t>Gerencia General</t>
  </si>
  <si>
    <r>
      <rPr>
        <b/>
        <sz val="8"/>
        <rFont val="Arial"/>
        <family val="2"/>
      </rPr>
      <t>Nota  MTPE</t>
    </r>
    <r>
      <rPr>
        <sz val="8"/>
        <rFont val="Arial"/>
        <family val="2"/>
      </rPr>
      <t>: El  El PIM 2022, tiene fecha corte SIAF 06.06.2022 y se encuentra en el marco del POI Anual 2022 Modificado Versión 1 del MTPE, aprobado mediante RSG N° 063-2022-TR/SG</t>
    </r>
  </si>
  <si>
    <t>Nota SUNAFIL :</t>
  </si>
  <si>
    <t>(1/) Fuente: POI 2021 Modificado versión 3 de la SUNAFIL, aprobado con Resolución de Presidencia de Consejo Directivo N° 01-2022-SUNAFIL/PCD</t>
  </si>
  <si>
    <t>(2/) Fuente: PEI 2018-2025 de la SUNAFIL, aprobado con Resolución de Presidencia de Consejo Directivo N° 02-2022-SUNAFIL/PCD</t>
  </si>
  <si>
    <t>(3/) Fuente: Informe de seguimiento del PEI 2018-2025 de la SUNAFIL, al primer semestre de 2022.</t>
  </si>
  <si>
    <t>(4/) Fuente: POI 2022 Modificado versión 1 de la SUNAFIL, aprobado con Resolución de Presidencia de Consejo Directivo N° 04-2022-SUNAFIL/PCD</t>
  </si>
  <si>
    <t>(5/) Ejecución presupuestal proyectado al 31.Dic.2022</t>
  </si>
  <si>
    <t>(6/) Fuente: Proyecto 2023</t>
  </si>
  <si>
    <t>(7/) Cuadro de Equivalencias</t>
  </si>
  <si>
    <t>(8/) Para el año 2022, la meta, ejecución ene-jun y proyección jul-dic de formalizados corresponde a los formalizados indirectos y directos. Para el año 2023, la meta de formalizados corresponde a la formalizados indirectos y directos.</t>
  </si>
  <si>
    <t>SUSTENTO DE DISMINUCIÓN DE METAS AÑO 2023</t>
  </si>
  <si>
    <t>RESULTADOS (Poblacion beneficiaria directa, Etc.)
Año 2022</t>
  </si>
  <si>
    <t>0103: Fortalecimiento de las Condiciones Laborales</t>
  </si>
  <si>
    <t>El 47.31%  de la PEA Ocupada asalariada del Sector Privado cuenta con contrato laboral.
El 73.8% de la PEA Asalariada del Sector Privado cuenta con algun Seguro de Salud</t>
  </si>
  <si>
    <t>El 42.71%  de la PEA Ocupada asalariada del Sector Privado cuenta con contrato laboral.
El 73.96%  de la PEA Asalariada del Sector Privado cuenta con algun Seguro de Salud</t>
  </si>
  <si>
    <t>El 48.35%  de la PEA Ocupada asalariada del Sector Privado cuenta con contrato laboral.
El 52.89% de la PEA Asalariada del Sector Privado cuenta con algun Seguro de Salud</t>
  </si>
  <si>
    <t>Se proyecta alcanzar el 48.07%  de la PEA Ocupada asalariada del Sector Privado con contrato laboral.
Se proyecta alcanzar el 74.26% de la PEA Asalariada del Sector Privado que cuenta con algun Seguro de Salud</t>
  </si>
  <si>
    <t>Se proyecta alcanzar el 48.26% de la PEA Ocupada asalariada del Sector Privado con contrato laboral.
Se proyecta alcanzar el 74.33% de la PEA Asalariada del Sector Privado que cuenta con algun Seguro de Salud</t>
  </si>
  <si>
    <t>609,177 personas cuentan con orientación Orientación y Asistencia Técnica en materia de Normatividad Laboral y Buenas Prácticas Laborales.</t>
  </si>
  <si>
    <t>432,391 personas cuentan con orientación Orientación y Asistencia Técnica en materia de Normatividad Laboral y Buenas Prácticas Laborales.</t>
  </si>
  <si>
    <t>355,958 personas cuentan con orientación Orientación y Asistencia Técnica en materia de Normatividad Laboral y Buenas Prácticas Laborales.</t>
  </si>
  <si>
    <t>Se proyecta orientar y asistir técnicamente a  355,958 personas en materia de Normatividad Laboral y Buenas Prácticas Laborales.</t>
  </si>
  <si>
    <t>Se proyecta orientar y asistir técnicamente a  285,846 personas en materia de Normatividad Laboral y Buenas Prácticas Laborales.</t>
  </si>
  <si>
    <t>7,120  acciones de fiscalización (actuaciones inspectivas de fiscalización y fiscalización documental)a las microempresas.</t>
  </si>
  <si>
    <t xml:space="preserve">1,342 acciones de fiscalización (actuaciones inspectivas de fiscalización y fiscalización documental)a las microempresas. </t>
  </si>
  <si>
    <t xml:space="preserve"> (***)</t>
  </si>
  <si>
    <t>(***)</t>
  </si>
  <si>
    <t>0116 "Mejoramiento de la Empleabilidad e Inserción Laboral - PROEMPLEO"</t>
  </si>
  <si>
    <t>4,326 personas insertadas en el mercado formal.</t>
  </si>
  <si>
    <t>1,106 personas insertadas en el mercado formal.</t>
  </si>
  <si>
    <t>1,126 personas insertadas en el mercado formal.</t>
  </si>
  <si>
    <t xml:space="preserve">Se proyecta insertar a 1,460 en el mercado formal: </t>
  </si>
  <si>
    <t>Se proyecta insertar  1,185 personas en el mercado formal.</t>
  </si>
  <si>
    <t>A través del Programa Nacional para la Empleabilidad se  presentó una reducción presupuestal, ello sumado a la vigencia de la pandemia por el COVID-19 y sus variantes, y la crisis sanitaria, impulsaron al Gobierno Central mantener e implementar medidas de contingencia para la lucha contra la pandemia, entre ellas las Personas con Discapacidad quienes son considerados dentro de la población vulnerables por el COVID-19, por lo que a fin de preservar y garantizar la vida y la salud, no se pudo continuar brindando los servicios de Capacitación Laboral y Acompañamiento Laboral a dicha población.
Por otro lado, a fines del mes de junio 2022, se implementó la nueva propuesta del servicio de Bolsa de trabajo con Inteligencia artificial, por lo que espera que durante el II semestre del año, se pueda contar con personas con discapacidad que logren insertarse en un puesto de trabajo.</t>
  </si>
  <si>
    <t>12,324 personas con competencias laborales para el empleo dependiente formal en ocupaciones básicas.</t>
  </si>
  <si>
    <t>3,248 personas con competencias laborales para el empleo dependiente formal en ocupaciones básicas.</t>
  </si>
  <si>
    <t xml:space="preserve">2,073 personas con competencias laborales para el empleo dependiente formal en ocupaciones básicas. </t>
  </si>
  <si>
    <t xml:space="preserve">Se proyecta atender a 3,927 personas con competencias laborales para el empleo dependiente formal en ocupaciones básicas. </t>
  </si>
  <si>
    <t>6,024 personas intermediadas para su inserción laboral.</t>
  </si>
  <si>
    <t xml:space="preserve">1,499 personas intermediadas para su inserción laboral. </t>
  </si>
  <si>
    <t xml:space="preserve">1,814 personas intermediadas para su inserción laboral. </t>
  </si>
  <si>
    <t xml:space="preserve">Se proyecta intermediar a 2,610 personas para su inserción laboral. </t>
  </si>
  <si>
    <t xml:space="preserve">Se proyecta intermediar 401 personas para su inserción laboral. </t>
  </si>
  <si>
    <t xml:space="preserve">2,331 personas con competencias para el autoempleo. </t>
  </si>
  <si>
    <t xml:space="preserve">980 personas con competencias para el autoempleo. </t>
  </si>
  <si>
    <t xml:space="preserve">Se proyecta atender 620 personas con competencias para el autoempleo. </t>
  </si>
  <si>
    <t>0073 "Programa para la Generación de Empleo Social Inclusivo - Trabaja Perú"</t>
  </si>
  <si>
    <t>26,343 participantes beneficiados a través de la generación de empleo temporal.</t>
  </si>
  <si>
    <t>28,172 participantes beneficiados  a través de la generación de empleo temporal.</t>
  </si>
  <si>
    <t>45,721 participantes beneficiados  a través de la generación de empleo temporal.</t>
  </si>
  <si>
    <t>Se proyecta beneficiar a 64,311 participantes  a través de la generación de empleo temporal.</t>
  </si>
  <si>
    <t>15,914 empleos temporales generados</t>
  </si>
  <si>
    <t>20,239  empleos temporales generados</t>
  </si>
  <si>
    <t>39,586 empleos temporales generados</t>
  </si>
  <si>
    <t>Se proyecta generar 57,924 empleos temporales</t>
  </si>
  <si>
    <t>632,952 personas orientadas y capacitadas; del total, se han capacitado a 431,465 personas y se han orientados a 201,487 personas.</t>
  </si>
  <si>
    <t>1,036,147 personas orientadas y capacitadas; del total, se han capacitado a 857,893 personas y se han orientados a 178,254 personas.</t>
  </si>
  <si>
    <t>1,397,264 personas orientadas, asistidas técnicamente y capacitadas; del total, se han capacitado a 1,087,961 personas y se han orientados y asistido técnicamente a 309,303 personas.</t>
  </si>
  <si>
    <t>Se  proyecta orientar, asistir técnicamente y capacitar a 1,364,146 personas; del total, se proyecta capacitar a 1,099,729 personas y orientar y asistir técnicamente a 264,417 personas.</t>
  </si>
  <si>
    <t>Se proyecta orientar, asistir técnicamente y capacitar a 1,453,151 personas (205,250 personas orientas y/o asistidas técnicamente, y 1,247,901 personas capacitadas).</t>
  </si>
  <si>
    <t>69,651 acciones de fiscalización realizadas (actuaciones inspectivas de fiscalización y fiscalización documental).</t>
  </si>
  <si>
    <t>87,494 acciones de fiscalización realizadas (actuaciones inspectivas de fiscalización y fiscalización documental).</t>
  </si>
  <si>
    <t>126,056 acciones de fiscalización realizadas (acciones previas y actuaciones inspectivas de fiscalización).</t>
  </si>
  <si>
    <t>Se  proyecta ejecutar 137,581 acciones de fiscalización (acciones previas y actuaciones inspectivas de fiscalización).</t>
  </si>
  <si>
    <t>Se proyecta realizar 145,154 acciones de fiscalización (44,125 acciones previas y 101,029 actuaciones inspectivas de fiscalización.</t>
  </si>
  <si>
    <t>(***)  A raíz de la transferencia de competencias inspectivas a la microempresa de la DRTPELM a la SUNAFIL, en el marco de la R.M. N° 096 - 2020 - TR, no se presenta programación ni ejecución de metas físicas a partir del año 2021 en el MTPE.</t>
  </si>
  <si>
    <t>SECTOR 12:  TRABAJO Y PROMOCION DEL EMPLEO</t>
  </si>
  <si>
    <t>PLIEGO 012: MINISTERIO DE TRABAJO Y PROMOCIÓN DEL EMPLEO</t>
  </si>
  <si>
    <t>UNIDAD EJECUTORA 001-154: MINISTERIO DE TRABAJO-OFICINA GENERAL DE ADMINISTRACION</t>
  </si>
  <si>
    <t>001-154</t>
  </si>
  <si>
    <t>BANCO DE LA NACION</t>
  </si>
  <si>
    <t>0000-300608</t>
  </si>
  <si>
    <t>SOLES</t>
  </si>
  <si>
    <t>0000-282456</t>
  </si>
  <si>
    <t>UNIDAD EJECUTORA 002-993: PROGRAMA NACIONAL DE EMPLEO JUVENIL "JOVENES PRODUCTIVOS"</t>
  </si>
  <si>
    <t>002-993</t>
  </si>
  <si>
    <t>0000-300616</t>
  </si>
  <si>
    <t>2003</t>
  </si>
  <si>
    <t>S/</t>
  </si>
  <si>
    <t>2. RECURSOS DIRECTAMENTE RECAUDADOS</t>
  </si>
  <si>
    <t>0000-283460</t>
  </si>
  <si>
    <t>2001</t>
  </si>
  <si>
    <t>3. DONACIONES FONDOEMPLEO - MOQUEGUA</t>
  </si>
  <si>
    <t>00-068-326311</t>
  </si>
  <si>
    <t>2013</t>
  </si>
  <si>
    <t>4. DONACIONES FONDOEMPLEO - PUNO</t>
  </si>
  <si>
    <t>00-068-325021</t>
  </si>
  <si>
    <t>5. DONACIONES FONDOEMPLEO</t>
  </si>
  <si>
    <t>00-068-338727</t>
  </si>
  <si>
    <t>2014</t>
  </si>
  <si>
    <t>6. CUENTA ESPECIAL RETENCIONES 10%</t>
  </si>
  <si>
    <t>00-068-365708</t>
  </si>
  <si>
    <t>2016</t>
  </si>
  <si>
    <t>7. CARTAS FIANZAS POR GARANTIAS</t>
  </si>
  <si>
    <t>00-068-376297</t>
  </si>
  <si>
    <t>2018</t>
  </si>
  <si>
    <t>8. CUENTA - PLANILLAS</t>
  </si>
  <si>
    <t>BANCO SCOTIABANK</t>
  </si>
  <si>
    <t>000-5076137</t>
  </si>
  <si>
    <t>2017</t>
  </si>
  <si>
    <t>UNIDAD EJECUTORA 005-1066: PROGRAMA PARA LA GENERACION DE EMPLEO SOCIAL INCLUSIVO "TRABAJA PERU"</t>
  </si>
  <si>
    <t>00-1066</t>
  </si>
  <si>
    <t>000-300632</t>
  </si>
  <si>
    <t>005-1066</t>
  </si>
  <si>
    <t>000-873586</t>
  </si>
  <si>
    <t xml:space="preserve">      EJECUCION CARTAS FIANZAS</t>
  </si>
  <si>
    <t>BANCO NACION</t>
  </si>
  <si>
    <t>000-68376491</t>
  </si>
  <si>
    <t xml:space="preserve">      DEV. SALDOS MENORES GASTOS</t>
  </si>
  <si>
    <t>000-68387183</t>
  </si>
  <si>
    <t xml:space="preserve">      PARTICIPANTES</t>
  </si>
  <si>
    <t>0000-865699</t>
  </si>
  <si>
    <t xml:space="preserve">      FONDOS DE GARANTIA</t>
  </si>
  <si>
    <t>0000-298980</t>
  </si>
  <si>
    <t xml:space="preserve">UNIDAD EJECUTORA 007-1658: PROGR. PARA EL MEJORAMIENTO Y AMPLIAC. DE LOS SERV. DEL CENTRO DE EMPLEO "FORTALECE PERU" </t>
  </si>
  <si>
    <t xml:space="preserve">007-1658 </t>
  </si>
  <si>
    <t>00068-367875</t>
  </si>
  <si>
    <t>06.02.2017</t>
  </si>
  <si>
    <t xml:space="preserve">    BONOS SOBERANOS</t>
  </si>
  <si>
    <t>01.01.2021</t>
  </si>
  <si>
    <t>00068-372445</t>
  </si>
  <si>
    <t>26.04.2018</t>
  </si>
  <si>
    <t>06068-001437</t>
  </si>
  <si>
    <t>01.12.2017</t>
  </si>
  <si>
    <t>DOLARES</t>
  </si>
  <si>
    <t xml:space="preserve">      CUENTA USADA PARA COBRO DE PENALIDADES  Y EJECUC  CARTAS FIANZA</t>
  </si>
  <si>
    <t>007-1658</t>
  </si>
  <si>
    <t>00068-377277</t>
  </si>
  <si>
    <t>02.01.2019</t>
  </si>
  <si>
    <t xml:space="preserve">      CUENTA USADA PARA DEVOLUCION DE VIATICOS</t>
  </si>
  <si>
    <t>00068-381517</t>
  </si>
  <si>
    <t>15.04.2019</t>
  </si>
  <si>
    <t xml:space="preserve">PLIEGO 121: SUPERINTENDENCIA NACIONAL DE FISCALIZACIÓN LABORAL - SUNAFIL </t>
  </si>
  <si>
    <t>UNIDAD EJECUTORA 001-1510: SUPERINTENDENCIA NACIONAL DE FISCALIZACIÓN LABORAL - SUNAFIL</t>
  </si>
  <si>
    <t>001 - 1051</t>
  </si>
  <si>
    <t>00-068-337070</t>
  </si>
  <si>
    <t>Año 2014</t>
  </si>
  <si>
    <t>00-068-337089</t>
  </si>
  <si>
    <t>PLIEGO: 012 : M. DE TRABAJO Y PROMOCION DEL EMPLEO</t>
  </si>
  <si>
    <t>UNIDAD EJECUTORA: 001: MINISTERIO DE TRABAJO-OFICINA GENERAL DE ADMINISTRACION</t>
  </si>
  <si>
    <t>SERVICIO DE MENSAJERIA A NIVEL LOCAL</t>
  </si>
  <si>
    <t>ADJUDICACION SIMPLIFICADA</t>
  </si>
  <si>
    <t>SM</t>
  </si>
  <si>
    <t>AS-SM-7-2021-MTPE-1</t>
  </si>
  <si>
    <t>20601701503 - P &amp; M COURIER EXPRESS S.A.C.</t>
  </si>
  <si>
    <t>CONCLUÍDO</t>
  </si>
  <si>
    <t>36 MESES</t>
  </si>
  <si>
    <t>SERVICIO DE SOLUCION DE CORREO ELECTRÓNICO EN INTERNET</t>
  </si>
  <si>
    <t>CONCURSO PÚBLICO</t>
  </si>
  <si>
    <t>CP-SM-4-2021-MTPE-1</t>
  </si>
  <si>
    <t>DESIERTO</t>
  </si>
  <si>
    <t/>
  </si>
  <si>
    <t>SERVCICIO DE NOTIFICACIONES A NIVEL LOCAL PARA LA UNIDAD DE COBRANZA COACTIVA</t>
  </si>
  <si>
    <t>AS-SM-6-2021-MTPE-1</t>
  </si>
  <si>
    <t xml:space="preserve">	96,000.00</t>
  </si>
  <si>
    <t>20556325881 - LOGISTICA ESPECIALIZADA LOGISTIC PARTNER S.A.C.</t>
  </si>
  <si>
    <t>365 DÍAS CALENDARIOS</t>
  </si>
  <si>
    <t>SERVICIO DE SOLUCION DE COPIAS DE RESPALDO DE LA INFORMACION DEL MINISTERIO DE TRABAJO Y PROMOCION DEL EMPLEO, BASADO EN TECNOLOGÍA CLOUD COMPUTING</t>
  </si>
  <si>
    <t>AS-SM-5-2021-MTPE-1</t>
  </si>
  <si>
    <t>20552504641 - OPTICAL TECHNOLOGIES SAC</t>
  </si>
  <si>
    <t>CONTRATACIÓN DE SERVICIO DE POLIZAS DE SEGUROS MULTIRIESGO, 3D (DESHONESTIDAD, DESAPARICIÓN Y DESTRUCCIÓN), VEHÍCULOS Y ASISTENCIA MÉDICA ¿ FOLA PARA ELMINISTERIO DE TRABAJO Y PROMOCIÓN DEL EMPLEO</t>
  </si>
  <si>
    <t>CP-SM-3-2021-MTPE-1</t>
  </si>
  <si>
    <t>$ 104,016.99</t>
  </si>
  <si>
    <t>20202380621 - MAPFRE PERU COMPAÑIA DE SEGUROS Y REASEGUROS S.A.</t>
  </si>
  <si>
    <t>SERVICIO DE MANTENIMIENTO CORRECTIVO DE AMBIENTES DEL DEPÓSITO DE BIENES PATRIMONIALES EN SAN JUAN DE MIRAFLORES</t>
  </si>
  <si>
    <t>AS-SM-4-2021-MTPE-1</t>
  </si>
  <si>
    <t>20608407040 - R &amp; Q EJECUTORES E.I.R.L.</t>
  </si>
  <si>
    <t>40 DÍAS CALENDARIOS</t>
  </si>
  <si>
    <t>SERVICIO DE LIMPIEZA INTEGRAL PARA EL MINISTEERIO DE TRABAJO Y PROMOCIÓN DEL EMPLEO</t>
  </si>
  <si>
    <t>CP-SM-2-2021-MTPE-1</t>
  </si>
  <si>
    <t>20545888522 - VIALVA SERVICIOS COMPLEMENTARIOS S.R.L.</t>
  </si>
  <si>
    <t>730 DÍAS CALENDARIOS</t>
  </si>
  <si>
    <t>SERVICIO DE CONECTIVIDAD A TRAVÉS DE ENLACES LAN TO LAN</t>
  </si>
  <si>
    <t>AS-SM-3-2021-MTPE-1</t>
  </si>
  <si>
    <t>20421780472 - GTD PERÚ S.A</t>
  </si>
  <si>
    <t>SUMINISTRO DE COMBUSTIBLE PARA LA FLOTA VEHCULAR DEL MINISTERIO DE TRABAJO Y PROMOCIÓN DEL EMPLEO - GASOHOL 97 PLUS</t>
  </si>
  <si>
    <t>SUBASTA INVERSA ELECTRÓNICA</t>
  </si>
  <si>
    <t>SIE</t>
  </si>
  <si>
    <t>SIE-SIE-1-2021-MTPE-1</t>
  </si>
  <si>
    <t>20514606774 - C &amp; M SERVICENTROS SOCIEDAD ANONIMA CERRADA</t>
  </si>
  <si>
    <t>SERVICIO DE SEGURIDAD Y VIGILANCIA PARA LAS DIFERENTES SEDES/LOCALES DEL MTPE</t>
  </si>
  <si>
    <t>CONTRATACIÓN DIRECTA</t>
  </si>
  <si>
    <t>PROC</t>
  </si>
  <si>
    <t>DIRECTA-PROC-4-2021-MTPE-1</t>
  </si>
  <si>
    <t>20601729017 - EFAHL SECURITY S.A.C.</t>
  </si>
  <si>
    <t>3 MESES</t>
  </si>
  <si>
    <t>CONTRATACIÓN DE ESPACIOS EN MEDIOS DE COMUNICACIÓN DIGITAL Y/O ALTERNATIVA PARA LA DIFUSIÓN PUBLICITARIA DE LA CAMPAÑA IMPULSEMOS EL EMPLEO FORMAL APROBADA EN EL PLAN DE ESTRATEGIA PUBLICITARIA 2021 DEL MTPE, DE CONFORMIDAD A LO NORMADO EN LA LEY N° 28874, LEY QUE REGULA LA PUBLICIDAD ESTATAL</t>
  </si>
  <si>
    <t>DIRECTA-PROC-3-2021-MTPE-1</t>
  </si>
  <si>
    <t>ÍTEM N° 01: 77,058.47
ÍTEM N° 02: 67,673.00
ÍTEM N° 03:
73,665.70</t>
  </si>
  <si>
    <t>ÍTEM N° 01 - EMPRESA EDITORA EL COMERCIO S.A.
ÍTEM N° 02 - GRUPO RPP S.A.
ÍTEM N° 03 - GRUPO LA REPUBLICA PUBLICACIONES S.A</t>
  </si>
  <si>
    <t>3 DÍAS CALENDARIOS</t>
  </si>
  <si>
    <t>SERVICIO DE APOYO AL DIAGNOSTICO - LABORATORIO CLINICO</t>
  </si>
  <si>
    <t>AS-SM-2-2021-MTPE-2</t>
  </si>
  <si>
    <t>20546304761 - INNOMEDIC INTERNATIONAL E.I.R.L</t>
  </si>
  <si>
    <t>180 DÍAS CALENDARIOS</t>
  </si>
  <si>
    <t>SERVICIO DE SEGURIDAD Y VIGILANCIA PARA EL MINISTERIO DE TRABAJO Y PROMOCIÓN DEL EMPLEO</t>
  </si>
  <si>
    <t>CP-SM-1-2021-MTPE-1</t>
  </si>
  <si>
    <t>CONSORCIO - CONSORCIO MAKER &amp; PROXUS
20601337755 - MAKER SERVICES S.A.C.
20477591702 - PROXUS SECURITY S.A.C.</t>
  </si>
  <si>
    <t>24 MESES</t>
  </si>
  <si>
    <t>SERVICIO DE MANTENIMIENTO PREVENTIVO Y ATENCIÓN DE EMERGENCIAS DE ASCENSORES O EQUIVALENTE PARA EL MINISTERIO DE TRABAJO Y PROMOCIÓN DEL EMPLEO</t>
  </si>
  <si>
    <t>DIRECTA-PROC-2-2021-MTPE-1</t>
  </si>
  <si>
    <t>20100139848 - ASCENSORES SCHINDLER DEL PERU S A</t>
  </si>
  <si>
    <t>2 AÑOS</t>
  </si>
  <si>
    <t>AS-SM-2-2021-MTPE-1</t>
  </si>
  <si>
    <t>CONTRATACIÓN DEL SERVICIO TELEFÓNICO DE COBRO REVERTIDO AUTOMÁTICO 0800 PARA EL MTPE</t>
  </si>
  <si>
    <t>AS-SM-16-2020-MTPE-2</t>
  </si>
  <si>
    <t xml:space="preserve">	99,757.20</t>
  </si>
  <si>
    <t>20100017491 - TELEFONICA DEL PERU SAA</t>
  </si>
  <si>
    <t>SERVICIO DE ARCHIVAMIENTO, CUSTODIA Y CONSERVACIÓN DE DOCUMENTACIÓN DEL MINISTERIO DE TRABAJO Y PROMOCIÓN DEL EMPLEO</t>
  </si>
  <si>
    <t>AS-SM-1-2021-MTPE-1</t>
  </si>
  <si>
    <t>20390724919 - IRON MOUNTAIN PERU S.A.</t>
  </si>
  <si>
    <t>CONTRATACIÓN DE UNA SOLUCION TECNOLÓGICA Y/O PLATAFORMA PARA EL SERVICIO DE CALL CENTER INCLUIDO TELEOPERADORES, PARA LA ATENCIÓN Y ORIENTACION A LOS BENEFICIARIOS DEL BONO UNIVERSAL</t>
  </si>
  <si>
    <t>DIRECTA-PROC-1-2021-MTPE-1</t>
  </si>
  <si>
    <t>20516429292 - RECUPERA OUTSOURCING S.A.C.</t>
  </si>
  <si>
    <t>15 DÍAS CALENDARIOS</t>
  </si>
  <si>
    <t>AGENCIAMIENTO DE PASAJES AEREOS NACIONALES PARA EL PERSONAL DEL MINISTERIO DE TRABAJ O Y PROMOCIÓN DEL EMPLEO</t>
  </si>
  <si>
    <t>CONTRATACIÓN POR CATÁLOGO ELECTRÓNICO</t>
  </si>
  <si>
    <t>CCE</t>
  </si>
  <si>
    <t>REALIZADO POR PERÚ COMPRAS</t>
  </si>
  <si>
    <t>VARIOS</t>
  </si>
  <si>
    <t>CONCLUIDO</t>
  </si>
  <si>
    <t>NO APLICA</t>
  </si>
  <si>
    <t>ADQUISICIÓN DE SUMINISTROS DE MATERIALES DE ASEO PARA EL MINISTERIO DE TRABAJO Y PROMOCIÓN DEL EMPLEO</t>
  </si>
  <si>
    <t>SUMINISTRO DE TÓNER PARA EQUIPOS MULTIFUNCIONALES DE LAS DIFERENTES DEPENDENCIAS DEL MINISTERIO DE TRABAJO Y PROMOCIÓN DEL EMPLEO</t>
  </si>
  <si>
    <t>ADQUISICION DE 80 UNIDADES DE TONER KYOCERA TK-6327 NEGRO SEGÚN OCAM-2021-154-11-0</t>
  </si>
  <si>
    <t>CONTRATACION POR CATALOGO ELECTRONICO</t>
  </si>
  <si>
    <t>O/C N°: 127</t>
  </si>
  <si>
    <t>20427497888 : COMERCIAL DENIA S.A.C.</t>
  </si>
  <si>
    <t>ADQUISICIÓN DE MATERIALDE ELECTRICIDAD, AUDIO Y VIDEO</t>
  </si>
  <si>
    <t>ADJUDICACION SIN PROCEDIMIENTO</t>
  </si>
  <si>
    <t>O/C N°: 84</t>
  </si>
  <si>
    <t>20563403943 : FERRETOOLS HOME CENTER S.A.</t>
  </si>
  <si>
    <t>ADQUISICIÓN DE EQUIPOS DE AUDIO Y SONIDO PARA LA SALA DE REUNIONES JOSÉ MATÍAS MANZANILLA UBICADO EN EL PISO 5 DEL MTPE</t>
  </si>
  <si>
    <t>O/C N°: 113</t>
  </si>
  <si>
    <t>20556248444 : CORPORACION EBENEZER PERU S.A.C</t>
  </si>
  <si>
    <t>5 DÍAS CALENDARIOS</t>
  </si>
  <si>
    <t>ADQUISICIÓN DE SOLUCÓN DE VIDEOCONFERENCIA PARA EL DESPACHO MINISTERIAL DEL MTPE</t>
  </si>
  <si>
    <t>O/C N°: 128</t>
  </si>
  <si>
    <t>20551918751 : PROVISIONES TECNOLOGICAS S.A.C.</t>
  </si>
  <si>
    <t>ADQUISICIÓN DE DOS (02) EQUIPOS DVR DE 16 CANALES</t>
  </si>
  <si>
    <t>O/C N°: 139</t>
  </si>
  <si>
    <t>20331119751 : OKAWA SERVICIOS E.I.R.L.</t>
  </si>
  <si>
    <t>ADQUISICION DEL SOFTWARE ANTIVIRUS - ANTIMALWARE CORPORATIVO PARA EL MTPE</t>
  </si>
  <si>
    <t>O/C N°: 154</t>
  </si>
  <si>
    <t>20601100593 : INNOVA TECNOLOGIA CORP S.A.C.</t>
  </si>
  <si>
    <t>45 DÍAS CALENDARIOS</t>
  </si>
  <si>
    <t>AS N° 015-2020-MTPE  "ADQUISICION DE LICENCIA DE INTELIGENCIA DE NEGOCIOS QLIK ANALYTICS PLATFO</t>
  </si>
  <si>
    <t>O/C N°: 23</t>
  </si>
  <si>
    <t>20392648209 : PREDIQT S.A.C</t>
  </si>
  <si>
    <t>23/03/2021 AL  05/05/2021</t>
  </si>
  <si>
    <t>SERVICIO DE INTERNET PARA LA SEDE CENTRAL DEL MTPE.</t>
  </si>
  <si>
    <t>O/S N°: 218</t>
  </si>
  <si>
    <t>20605111930 : NOVACLOUD S.A.C.</t>
  </si>
  <si>
    <t>30 DÍAS CALENDARIOS</t>
  </si>
  <si>
    <t xml:space="preserve"> CONTRATACION DEL SERVICIO DE IMPLEMENTACIÓN DE UNA PLATAFORMA PARA LA GESTIÓN DE MESA DE AYUDA</t>
  </si>
  <si>
    <t>O/S N°: 220</t>
  </si>
  <si>
    <t>20516429292 : RECUPERA OUTSOURCING S.A.C.</t>
  </si>
  <si>
    <t>CONTRATACIÓN DE UNA SOLUCIÓN TECNOLÓGICA Y/O PLATAFORMA, PARA EL SERVICIO DE CALL CENTER, INCLU</t>
  </si>
  <si>
    <t>CONTRATACIONES DIRECTAS</t>
  </si>
  <si>
    <t>O/S N°: 228</t>
  </si>
  <si>
    <t>08/10/2020 AL 07/01/2022</t>
  </si>
  <si>
    <t>PUBLICACIONES OFICIALES  EN EL DIARIO EL PERUANO</t>
  </si>
  <si>
    <t>O/S N°: 286</t>
  </si>
  <si>
    <t>20100072751 : EMPRESA PERUANA DE SERVICIOS EDITORIALES S.A.</t>
  </si>
  <si>
    <t>CONFORME SE FUERON PUBLICANDO</t>
  </si>
  <si>
    <t>SERVICIO DE ENERGÍA ELÉCTRICA PARA LAS INSTALACIONES DEL MINISTERIO DE TRABAJO Y PROMOCIÓN DEL EMPLE</t>
  </si>
  <si>
    <t>O/S N°: 315</t>
  </si>
  <si>
    <t>20331898008 : LUZ DEL SUR S.A.A.</t>
  </si>
  <si>
    <t>HASTA EL 31/12/2021</t>
  </si>
  <si>
    <t>SERVICIO DE AGUA POTABLE PARA LAS INSTALACIONES DEL MINISTERIO DE TRABAJO Y PROMOCIÓN DEL EMPLEO.</t>
  </si>
  <si>
    <t>O/S N°: 317</t>
  </si>
  <si>
    <t>20100152356 : SERV AGUA POTAB Y ALCANT DE LIMA-SEDAPAL</t>
  </si>
  <si>
    <t>SERVICIO DE LIMPIEZA PARA EL MTPE</t>
  </si>
  <si>
    <t>CONCURSO PUBLICO</t>
  </si>
  <si>
    <t>O/S N°: 318</t>
  </si>
  <si>
    <t>20515448382 : E&amp;A SERVICIOS Y AFINES S.R.L.</t>
  </si>
  <si>
    <t>23/12/2020 AL 22/12/2021</t>
  </si>
  <si>
    <t>SERVICIO DE SEGURIDAD Y VIGLANCIA  INTEGRAL PARA EL MTPE</t>
  </si>
  <si>
    <t>O/S N°: 319</t>
  </si>
  <si>
    <t>20546468101 : GRUPO GURKAS S.A.C.</t>
  </si>
  <si>
    <t>6 MESES</t>
  </si>
  <si>
    <t>Cumplimiento de las actividades operativas del POI 2021</t>
  </si>
  <si>
    <t>O/S N°: 321</t>
  </si>
  <si>
    <t>10096727998 : HIGA TSUKAZAN URSULA IVONNE</t>
  </si>
  <si>
    <t>CONTRATACION DEL SEGURO DE FORMACION LABORAL (FOLA) - CONTRATO Nº 032-2019-MTPE</t>
  </si>
  <si>
    <t>O/S N°: 322</t>
  </si>
  <si>
    <t>20332970411 : PACIFICO COMPAÑIA DE SEGUROS Y REASEGUROS</t>
  </si>
  <si>
    <t>9 MESES</t>
  </si>
  <si>
    <t>SERVICIO DE ASISTENCIA TÉCNICA EN REVISIÓN Y ANÁLISIS DE DOCUMENTOS TÉCNICOS</t>
  </si>
  <si>
    <t>O/S N°: 326</t>
  </si>
  <si>
    <t>10453656107 : SEMINARIO OBANDO MIGUEL AUGUSTO NICOLAS</t>
  </si>
  <si>
    <t>90 DIAS CALENDARIOS</t>
  </si>
  <si>
    <t>SERVICIO DE SOPORTE Y MANTENIMIENTO DE LA SOLUCION DE INFRAESTRUCTURA PARA EL CALL CENTER - PRE</t>
  </si>
  <si>
    <t>O/S N°: 398</t>
  </si>
  <si>
    <t>20524531861 : THINK NETWORKS PERU S.A.C.</t>
  </si>
  <si>
    <t>12 MESES</t>
  </si>
  <si>
    <t>SERVICIO DE RENOVACIÓN DE SOPORTE Y ACTUALIZACIÓN DE LICENCIAS DE SOFTWARE ORACLE  DATABASE STA</t>
  </si>
  <si>
    <t>O/S N°: 401</t>
  </si>
  <si>
    <t>20182246078 : SISTEMAS ORACLE DEL PERU S.R.L.</t>
  </si>
  <si>
    <t>SERVICIO ESPECIALIZADO DE DESARROLLO Y MANTENIMIENTO.APLICATIVOS INFORMÁTICO</t>
  </si>
  <si>
    <t>O/S N°: 410</t>
  </si>
  <si>
    <t>10450064781 : CASIANO RAMOS LUIS JAVIER</t>
  </si>
  <si>
    <t>90 DÍAS CALENDARIOS</t>
  </si>
  <si>
    <t>CONTRATACION DEL SERVICIO DEL SISTEMA DE SEGURIDAD PERIMETRAL PARA EL MINISTERIO DE TRABAJO Y P</t>
  </si>
  <si>
    <t>O/S N°: 413</t>
  </si>
  <si>
    <t>20502800125 : INFORMATION TECHNOLOGY BUSSINESS S.A.C.</t>
  </si>
  <si>
    <t>05/12/2020 AL 04/12/2021</t>
  </si>
  <si>
    <t>SERVICIO DE TELEFONIA FIJA-CONTRATO N° 019-2020-MTPE...</t>
  </si>
  <si>
    <t>O/S N°: 414</t>
  </si>
  <si>
    <t>20428698569 : AMERICATEL PERU S.A</t>
  </si>
  <si>
    <t>13/01/2021 AL 30/11/2021</t>
  </si>
  <si>
    <t>SERVICIO DE SOLUCION DE CORREO ELECTRONICO EN INTERNET</t>
  </si>
  <si>
    <t>O/S N°: 419</t>
  </si>
  <si>
    <t>20601726174 : XERTICA LABS SAC</t>
  </si>
  <si>
    <t xml:space="preserve">15/01/2021 AL 14/01/2022 </t>
  </si>
  <si>
    <t>SERVICIO DE TELEFONIA MOVIL CORPORATIVO PARA EL MTPE</t>
  </si>
  <si>
    <t>O/S N°: 420</t>
  </si>
  <si>
    <t>20100017491 : TELEFONICA DEL PERU S.A.A</t>
  </si>
  <si>
    <t>01/02/2021 AL 30/11/2021</t>
  </si>
  <si>
    <t>SERVICIO DE ARCHIVAMIENTO, CUSTODIA Y CONSERVACIÓN DE DOCUMENTACIÓN DE LA UNIDAD EJECUTORA 001 DEL MINISTERIO DE TRABAJO Y PROMOCIÓN DEL EMPLEO (MTPE)</t>
  </si>
  <si>
    <t>O/S N°: 421</t>
  </si>
  <si>
    <t>20390724919 : IRON MOUNTAIN PERU S.A.</t>
  </si>
  <si>
    <t>60 DÍAS CALENDARIO</t>
  </si>
  <si>
    <t xml:space="preserve">SERVICIO DE APOYO LEGAL </t>
  </si>
  <si>
    <t>O/S N°: 425</t>
  </si>
  <si>
    <t>10081686349 : CASTRO POZO CHAVEZ HILDEBRANDO CIRO</t>
  </si>
  <si>
    <t>60 DÍAS CALENDAARIOS</t>
  </si>
  <si>
    <t>SERVICIO DE INTERNET PARA LA SEDE CENTRAL DEL MINISTERIO DE TRABAJO Y PROMOCIÓN DEL EMPLEO</t>
  </si>
  <si>
    <t>O/S N°: 430</t>
  </si>
  <si>
    <t>30 DÍAS CALENDARIO</t>
  </si>
  <si>
    <t>SERVICIO DE MANTENIMIENTO PREVENTIVO DE LOS ASCENSORES Y MONTACARGAS DE LA MARCA SCHINDLER O EQ</t>
  </si>
  <si>
    <t>O/S N°: 440</t>
  </si>
  <si>
    <t>20100139848 : ASCENSORES SCHINDLER DEL PERU S A</t>
  </si>
  <si>
    <t>SERVICIO DE ALQUILER DE CENTRAL TELEFONICA IP PARA EL MINISTERIO DE TRABAJO Y PROMOCION DEL EMP</t>
  </si>
  <si>
    <t>O/S N°: 441</t>
  </si>
  <si>
    <t>SERVICIO DE NOTIFICACIONES A NIVEL LOCAL PARA LA UNIDAD DE COBRANZA COACTIVA DEL MTPE - (CONTRA</t>
  </si>
  <si>
    <t>O/S N°: 444</t>
  </si>
  <si>
    <t>20553892253 : CA &amp; PE CARGO S.A.C.</t>
  </si>
  <si>
    <t>SERVICIO DE MENSAJERÍA A NIVEL LOCAL - (CONTRATO N° 007-2019-MTPE)</t>
  </si>
  <si>
    <t>O/S N°: 446</t>
  </si>
  <si>
    <t>20524480850 : APOYO Y SERVICIOS PROFESIONALES S.A.C.</t>
  </si>
  <si>
    <t>SERVICIO DE MENSAJERIA A NIVEL NACIONAL - (CONTRATO 032-2020-MTPE)</t>
  </si>
  <si>
    <t>O/S N°: 452</t>
  </si>
  <si>
    <t>20387377167 : MACRO POST S.A.C.</t>
  </si>
  <si>
    <t>SERVICIO DE ANÁLISIS Y SISTEMATIZACIÓN DE INFORMACIÓN DE SERVICIOS DE INTERMEDIACIÓN LABORAL</t>
  </si>
  <si>
    <t>O/S N°: 467</t>
  </si>
  <si>
    <t>10452249745 : PEREYRA ZAPLANA ROCIO DEL CARMEN</t>
  </si>
  <si>
    <t>75 DÍAS CALENDARIOS</t>
  </si>
  <si>
    <t>SERVICIO DE INTERCONEXIÓN CON SEDES REMOTAS</t>
  </si>
  <si>
    <t>O/S N°: 481</t>
  </si>
  <si>
    <t>20421780472 : GTD PERU S.A.</t>
  </si>
  <si>
    <t>SERVICIO DE INTERNET DEDICADO PARA EL MTPE - "CONTRATO N° 012-2020-ASP-MTPE"</t>
  </si>
  <si>
    <t>O/S N°: 484</t>
  </si>
  <si>
    <t>20552504641 : OPTICAL TECHNOLOGIES SAC</t>
  </si>
  <si>
    <t>SERVICIO DE ANALISTA EN SISTEMAS DE INFORMACIÓN</t>
  </si>
  <si>
    <t>O/S N°: 493</t>
  </si>
  <si>
    <t xml:space="preserve">10702018281 : PAHUACHO PEÑA NATHALY ESTEFANIA </t>
  </si>
  <si>
    <t>CONTRATACION DE SERVICIO DE TERCEROS</t>
  </si>
  <si>
    <t>O/S N°: 495</t>
  </si>
  <si>
    <t>10257737841 : VALENZUELA POSADAS JORGE MARTIN</t>
  </si>
  <si>
    <t>O/S N°: 496</t>
  </si>
  <si>
    <t>10101131322 : MENDEZ YUPANQUI ESTHER</t>
  </si>
  <si>
    <t>SERVICIO DE ANALISTA DE SISTEMAS</t>
  </si>
  <si>
    <t>O/S N°: 500</t>
  </si>
  <si>
    <t>10107403995 : ALVAREZ ARBI JESSICA ELVA</t>
  </si>
  <si>
    <t>PARA LAS ACTIVIDADES DE LA DIRECCIÓN DE PREVENCIÓN Y SOLUCIÓN DE CONFLICTOS - SPL</t>
  </si>
  <si>
    <t>O/S N°: 511</t>
  </si>
  <si>
    <t>10062229085 : NUÑEZ VERGARA NELSON FERNANDO</t>
  </si>
  <si>
    <t>50 DÁS CALENDARIOS</t>
  </si>
  <si>
    <t>SERVICIO ESPECIALIZADO EN MATERIA LEGAL</t>
  </si>
  <si>
    <t>O/S N°: 514</t>
  </si>
  <si>
    <t xml:space="preserve">10406639491 : LIMAS JIMENEZ FERNANDO </t>
  </si>
  <si>
    <t>55 DÍAS CALENDARIOS</t>
  </si>
  <si>
    <t>O/S N°: 520</t>
  </si>
  <si>
    <t xml:space="preserve">10071925078 : MARTINEZ LA ROSA MIGUEL ANGEL </t>
  </si>
  <si>
    <t>O/S N°: 521</t>
  </si>
  <si>
    <t>10406062631 : ATOCHE GARCIA SUGELLY DEL MILAGRO MARIA</t>
  </si>
  <si>
    <t>SERVICIO ESPECIALIZADO EN ESTADISTICA</t>
  </si>
  <si>
    <t>O/S N°: 524</t>
  </si>
  <si>
    <t>10077536626 : MARILL DEL AGUILA CARLOS ALBERTO</t>
  </si>
  <si>
    <t>CONTRATO N° 009-2020-ASP-MTPE "SERVICIO DE ARCHIVAMIENTO, CUSTODIA Y CONSERVACIÓN DE DOCUMENTAC</t>
  </si>
  <si>
    <t>O/S N°: 540</t>
  </si>
  <si>
    <t>11/12/2020 AL 10/02/2021</t>
  </si>
  <si>
    <t>SERVICIO DE SEGUIMIENTO Y COORDINACION DE ACTIVIDADES ADMINISTRATIVAS</t>
  </si>
  <si>
    <t>O/S N°: 568</t>
  </si>
  <si>
    <t>10097649818 : VASQUEZ ASENCIOS CATY</t>
  </si>
  <si>
    <t>SOLUCIÓN DE CORREO ELECTRÓNICO EN INTERNET (PRESTACIÓN ADICIONAL) AL CONTRATO 03-2019-MTPE</t>
  </si>
  <si>
    <t>O/S N°: 581</t>
  </si>
  <si>
    <t xml:space="preserve">Mantenimiento Preventivo para la Subestación Eléctrica de Media Tensión de la Sede Central del </t>
  </si>
  <si>
    <t>O/S N°: 595</t>
  </si>
  <si>
    <t>20520664174 : RODALVA S.R.L.</t>
  </si>
  <si>
    <t>SERVICIO DE SEGUIMIENTO Y MONITOREO DE ACTIVIDADES</t>
  </si>
  <si>
    <t>O/S N°: 606</t>
  </si>
  <si>
    <t>10007956954 : MIRANDA PORTURAS RAUL DANNY</t>
  </si>
  <si>
    <t>O/S N°: 614</t>
  </si>
  <si>
    <t>SERVICIO DE MANTENIMIENTO PREVENTIVO PARA LOS TABLEROS ELÉCTRICOS GENERALES UBICADOS EN EL SÓTANO DEL MTPE</t>
  </si>
  <si>
    <t>O/S N°: 636</t>
  </si>
  <si>
    <t>Cumplimiento de las actividades operativas del POI</t>
  </si>
  <si>
    <t>O/S N°: 670</t>
  </si>
  <si>
    <t>10418485979 : CORDOVA PINEDO CENES CRISTHIAN</t>
  </si>
  <si>
    <t>SERVICIO DE SEGURO DE ACCIDENTES PERSONALES PARA EL MTPE - CONTRATO N° 15-2020-MTPE</t>
  </si>
  <si>
    <t>O/S N°: 672</t>
  </si>
  <si>
    <t xml:space="preserve"> $ 20,596.61</t>
  </si>
  <si>
    <t>O/S N°: 674</t>
  </si>
  <si>
    <t>10704359107 : HURTADO PAZ FRANK ANTHONY</t>
  </si>
  <si>
    <t>180 DIAS CALENDARIOS</t>
  </si>
  <si>
    <t xml:space="preserve">SERVICIO DE SOPORTE Y ACTUALIACIÓN DE LICENCIA DE EXPLOTACIÓN Y ANALITICA AVANZADA DE DATOS BASADO EN FLUJOS DE TRABAJO PARA EL </t>
  </si>
  <si>
    <t>O/S N°: 703</t>
  </si>
  <si>
    <t>20506652830 : EFT GROUP PERU S.A.C.</t>
  </si>
  <si>
    <t>Requerimiento de contratación de servicio por terceros</t>
  </si>
  <si>
    <t>O/S N°: 712</t>
  </si>
  <si>
    <t>10082019451 :  ROBLES RAZURI JOSE LUIS</t>
  </si>
  <si>
    <t>50 DÍAS CALENDARIO</t>
  </si>
  <si>
    <t>SERVICIO DE INTERNET PARA LA SEDE CENTRAL DEL MINISTERIO DE TRABAJO Y PROMOCIÓN DEL EMPLEO.</t>
  </si>
  <si>
    <t>O/S N°: 726</t>
  </si>
  <si>
    <t>O/S N°: 728</t>
  </si>
  <si>
    <t>10106525361 : ESTRADA YAUYO JESSICA SILVIA</t>
  </si>
  <si>
    <t>Cumplimiento de actividades del POI 2021</t>
  </si>
  <si>
    <t>O/S N°: 764</t>
  </si>
  <si>
    <t>10074524201 : TAMASHIRO SAKUDA MARIA DEL PILAR</t>
  </si>
  <si>
    <t>60 DÍAS CALENDARIOS</t>
  </si>
  <si>
    <t>CONTRATACION DEL SERVICIO DE ALQUILER DE SOFTWARE DE TRAMITE DOCUMENTARIO DIGITAL</t>
  </si>
  <si>
    <t>O/S N°: 766</t>
  </si>
  <si>
    <t>20536142569 : DOMAIN CONSULTING SAC</t>
  </si>
  <si>
    <t>03 DÍAS CALENDARIOS</t>
  </si>
  <si>
    <t xml:space="preserve">SERVICIO DE APOYO AL DIAGNOSTICO - LABORATORIO CLINICO </t>
  </si>
  <si>
    <t>O/S N°: 772</t>
  </si>
  <si>
    <t>20546304761 : INNOMEDIC INTERNATIONAL E.I.R.L.</t>
  </si>
  <si>
    <t>07/01/2021 AL 16/04/2021</t>
  </si>
  <si>
    <t>SERVICIO DE APOYO EN LA ELABORACIÓN DE INFORME DE INSTRUMENTOS EN COMPETENCIAS TÉCNICAS</t>
  </si>
  <si>
    <t>O/S N°: 775</t>
  </si>
  <si>
    <t>10453151978 : TACO LOPEZ NATALIA</t>
  </si>
  <si>
    <t>90 DÍAS CALENDARIO</t>
  </si>
  <si>
    <t>CONTRATACION DE SERVICIOS POR TERCEROS</t>
  </si>
  <si>
    <t>O/S N°: 780</t>
  </si>
  <si>
    <t>55 DIAS CALENDARIOS</t>
  </si>
  <si>
    <t>CONTRATACIÓN DE UNA PERSONA NATURAL PARA LA SUPERVISIÓN Y ASISTENCIA TÉCNICA EN EL ÁMBITO URBANO, EN EL MARCO DEL DU 098.</t>
  </si>
  <si>
    <t>O/S N°: 788</t>
  </si>
  <si>
    <t>55 DÍAS CALENDARIO</t>
  </si>
  <si>
    <t>SERVICIO LÍNEA TELEFÓNICA GRATUITO - LÍNEA 1819.</t>
  </si>
  <si>
    <t>O/S N°: 789</t>
  </si>
  <si>
    <t>20519286794 : FRAVATEL E.I.R.L.</t>
  </si>
  <si>
    <t>CNTRATACION DE SERVICIOS POR TERCEROS</t>
  </si>
  <si>
    <t>O/S N°: 796</t>
  </si>
  <si>
    <t>SERVICIO DE MANTENIMIENTO CORRECTIVO PARA EL VEHÍCULO DE PLACA EGS-027, ASIGNADO AL DESPACHO MINISTERIAL</t>
  </si>
  <si>
    <t>O/S N°: 826</t>
  </si>
  <si>
    <t>20256211310 : MITSUI AUTOMOTRIZ S A</t>
  </si>
  <si>
    <t>68 DÍAS CALENDARIO</t>
  </si>
  <si>
    <t>CONTRATACIÓN DE LOCADOR PARA EL VMT</t>
  </si>
  <si>
    <t>O/S N°: 831</t>
  </si>
  <si>
    <t>10706570204 : OLIVA CASTRO MARISOL</t>
  </si>
  <si>
    <t>SERVICIO DE DESARROLLO Y MANTENIMIENTO DE
FUNCIONALIDADES DE APLICATIVOS INFORMÁTICOS</t>
  </si>
  <si>
    <t>O/S N°: 837</t>
  </si>
  <si>
    <t>O/S N°: 841</t>
  </si>
  <si>
    <t>PUBLICACIONES  OFICIALES EN EL DIARIO EL  PERUANO</t>
  </si>
  <si>
    <t>O/S N°: 863</t>
  </si>
  <si>
    <t>CUMPLIMIENTO DE ACTIVIDADES DEL POI 2021</t>
  </si>
  <si>
    <t>O/S N°: 864</t>
  </si>
  <si>
    <t>10437694091 : COLAN GOMEZ MARIA ESPERANZA</t>
  </si>
  <si>
    <t>CONTRATACIÓN DE ESPACIOS EN MEDIOS DE COMUNICACIÓN DIGITAL Y/O ALTERNATIVA PARA LA DIFUSIÓN PUB</t>
  </si>
  <si>
    <t>O/S N°: 867</t>
  </si>
  <si>
    <t>20602570836 : IN DIGITAL PERU S.A.C.</t>
  </si>
  <si>
    <t>20 DÍAS CALENDARIO</t>
  </si>
  <si>
    <t>O/S N°: 868</t>
  </si>
  <si>
    <t>20523223161 : NATIVOS DIGITALES S.A.C.</t>
  </si>
  <si>
    <t>O/S N°: 869</t>
  </si>
  <si>
    <t>20512934952 : GRUPO EMPRENDEDOR DE COMUNICACIONES S.A.C.</t>
  </si>
  <si>
    <t>O/S N°: 885</t>
  </si>
  <si>
    <t>20601987580 : ESCUELA INTERNACIONAL DEL SER S.A.C.</t>
  </si>
  <si>
    <t>SERVICIO DE SEGURIDAD Y VIGILANCIA PRIVADA PARA LAS DIFERENTES SEDES/LOCALES DEL MTPE</t>
  </si>
  <si>
    <t>O/S N°: 891</t>
  </si>
  <si>
    <t>20601729017 : EFAHL SECURITY S.A.C.</t>
  </si>
  <si>
    <t>05 DÍAS CALENDARIOS</t>
  </si>
  <si>
    <t>SERVICIO DE SEGURIDAD Y VIGILANCIA PARA EL/LOS LOCALES DEL MTPE</t>
  </si>
  <si>
    <t>O/S N°: 900</t>
  </si>
  <si>
    <t>Cumplimiento del plan operativo 2021</t>
  </si>
  <si>
    <t>O/S N°: 923</t>
  </si>
  <si>
    <t>20604860394 : INNOVATION FOR BUSINESS AND CONSULTING E.I.R.L.</t>
  </si>
  <si>
    <t xml:space="preserve">SERVICIO DE INTERNET DEDICADO PARA EL MINISTERIO DE TRABAJO Y PROMOCIÓN DEL EMPLEO </t>
  </si>
  <si>
    <t>O/S N°: 935</t>
  </si>
  <si>
    <t>SERVICIO PARA LA PUBLICACIÓN DE 97 DECLARACIONES JURADAS DE INGRESOS, DE BIENES Y RENTAS EN EL DIARIO FICIAL EL PERUANO</t>
  </si>
  <si>
    <t>O/S N°: 936</t>
  </si>
  <si>
    <t>20544990781 : MAR PUBLICIDAD  S.A.C</t>
  </si>
  <si>
    <t>15 DIAS CALENDARIOS</t>
  </si>
  <si>
    <t>SERVICIO DE AUDITORÍA DE CERTIFICACIÓN DE CARTA DE SERVICIOS</t>
  </si>
  <si>
    <t>O/S N°: 940</t>
  </si>
  <si>
    <t>20515802658 : AENOR PERU SAC</t>
  </si>
  <si>
    <t>SERVICIO DE SOPORTE TÉCNICO Y MANTENIMIENTO PREVENTIVO DE LA ADQUISICIÓN DE SERVIDORES DE COMPUTADORAS DE GAMA ALTA PARA EL CENTRO DE DATOS DEL MTPE, CORRESPONDIENTE A LA PRESTACIÓN ACCESORIA.</t>
  </si>
  <si>
    <t>LICITACION PUBLICA</t>
  </si>
  <si>
    <t>O/S N°: 942</t>
  </si>
  <si>
    <t>20601365007 : INETUM ESPAÑA S.A. - SUCURSAL EN PERU</t>
  </si>
  <si>
    <t>PAC 2021 - SERVICIO DE MANTENIMIENTO PREVENTIVO DE VEHICULOS DE LA FLOTA VEHICULAR DEL MTPE.</t>
  </si>
  <si>
    <t>O/S N°: 946</t>
  </si>
  <si>
    <t>20601516471 : M &amp; M GLOBALS SOLUTION S.A.C.</t>
  </si>
  <si>
    <t>180 DÍAS CALENDARIO</t>
  </si>
  <si>
    <t>SERVICIO DE GESTION Y SEGUIMIENTO DE ACTIVIDADES ADMINISTRATIVAS</t>
  </si>
  <si>
    <t>O/S N°: 949</t>
  </si>
  <si>
    <t>SERVICIO DE ANÁLISIS ADMINISTRATIVO PARA LA OFICINA GENERAL DE ADMINISTRACIÓN DEL MTPE</t>
  </si>
  <si>
    <t>O/S N°: 960</t>
  </si>
  <si>
    <t>SERVICIO DE REVISION LEGAL Y ELABORACIÓN DE DOCUMENTOS PARA LA OFICINA GENERAL DE ADMINISTRACIÓN DEL MTPE</t>
  </si>
  <si>
    <t>O/S N°: 961</t>
  </si>
  <si>
    <t xml:space="preserve">SERVICIO DE INTERNET DEDICADO E INTERCONEXIÓN POR FIBRA OPTICA PARA EL MINISTERIO DE TRABAJO Y
</t>
  </si>
  <si>
    <t>O/S N°: 973</t>
  </si>
  <si>
    <t>19/07/2021 AL 18/12/2021</t>
  </si>
  <si>
    <t>SERVICIO DE SEGUIMIENTO Y MONITOREO DE LA EJECUCION PRESUPUESTAL</t>
  </si>
  <si>
    <t>O/S N°: 980</t>
  </si>
  <si>
    <t>SERVICIO DE ANÁLSISI DE INFORMACIÓN DE PROCESOS ADMINISTRATIVOS</t>
  </si>
  <si>
    <t>O/S N°: 982</t>
  </si>
  <si>
    <t>SERVICIO DE AUTOMATIZACIÓN DE PROCESOS INFORMATICOS</t>
  </si>
  <si>
    <t>O/S N°: 987</t>
  </si>
  <si>
    <t>SERVICIO ESPECIALIZADO EN ANALISIS DE DATOS Y ESTADISTICAS</t>
  </si>
  <si>
    <t>O/S N°: 992</t>
  </si>
  <si>
    <t>10477070928 : ARMAS MONTALVO CARMEN RAQUEL ROSARIO</t>
  </si>
  <si>
    <t>PUBLICACIONES OFICIALES EN EL DIARIO DEL PERUANO</t>
  </si>
  <si>
    <t>O/S N°: 1010</t>
  </si>
  <si>
    <t>SERVICIO DE ASISTENCIA TÉCNICA PARA EL ANÁLISIS Y VALIDACIÓN DEL ALGORITMO DE BÚSQUEDA EN EL MARCO D</t>
  </si>
  <si>
    <t>O/S N°: 1014</t>
  </si>
  <si>
    <t>PUBLICACIONES OFICIALES EN EL DIARIO EL PERUANO</t>
  </si>
  <si>
    <t>O/S N°: 1024</t>
  </si>
  <si>
    <t>O/S N°: 1028</t>
  </si>
  <si>
    <t>REQUERIMIENTO DE ASIGNACIÓN DE EQUIPOS MÓVILES ADICIONALES AL CONTRATO N°033-2020-MTPE - TELEFONIA</t>
  </si>
  <si>
    <t>O/S N°: 1030</t>
  </si>
  <si>
    <t>23/07/2021 AL 22/11/2021</t>
  </si>
  <si>
    <t>SERVICIO DE LÍNEA DEDICADA CON FIBRA ÓPTICA ENTRE EL MTPE Y SUS SEDES REMOTAS</t>
  </si>
  <si>
    <t>O/S N°: 1034</t>
  </si>
  <si>
    <t>20513447079 : COLINANET SOCIEDAD ANONIMA</t>
  </si>
  <si>
    <t>SERVICIO DE MANTENIMIENTO PREVENTIVO PARA LOS SWITCHES DE CORE DEL MTPE</t>
  </si>
  <si>
    <t>O/S N°: 1038</t>
  </si>
  <si>
    <t>20601893186 : EVOLVE SOLUTIONS S.A.C</t>
  </si>
  <si>
    <t>25 DÍAS CALENDARIOS</t>
  </si>
  <si>
    <t>SERVICIO DE OPTIMIZACION DE INFRAESTRUCTURA DE SERVIDORES DE LA OTIC</t>
  </si>
  <si>
    <t>O/S N°: 1040</t>
  </si>
  <si>
    <t>20602019307 : BCLOUD SERVICES S.A.C.</t>
  </si>
  <si>
    <t>O/S N°: 1041</t>
  </si>
  <si>
    <t>SERVICIO DE MANTENIMIENTO PREVENTIVO PARA FLOTA VEHÍCULOS HÍBRIDO (ELÉCTRICO + COMBUSTIÓN) DEL MINISTERIO DE TRABAJO Y PROMOCION DEL EMPLEO</t>
  </si>
  <si>
    <t>O/S N°: 1048</t>
  </si>
  <si>
    <t>120 DÍAS CALENDARIO</t>
  </si>
  <si>
    <t>SERVICIO DE MANTENIMIENTO PREVENTIVO PARA EL SISTEMA CONTRA INCENDIO DE LA SEDE CENTRAL DEL MTPE</t>
  </si>
  <si>
    <t>O/S N°: 1049</t>
  </si>
  <si>
    <t>20601738148 : SOLUCIONES ELECTROTECNICAS Y COMUNICACIONES E.I.R.L.</t>
  </si>
  <si>
    <t>SERVICIO DE MONITOREO DE TV-EDICION Y GRABACION DE PROGRAMAS Y NOTAS PERIODISTICAS</t>
  </si>
  <si>
    <t>O/S N°: 1062</t>
  </si>
  <si>
    <t>20510709099 : DP COMUNICACIONES S.A.C.</t>
  </si>
  <si>
    <t>130 DÍAS CALENDARIO</t>
  </si>
  <si>
    <t>SERVICIO DE MANTENIMIENTO PREVENTIVO PARA LAS INSTALACIONES ELÉCTRICAS DEL URPI WASSI</t>
  </si>
  <si>
    <t>O/S N°: 1070</t>
  </si>
  <si>
    <t>20600939701 : ALCA ASOCIADOS S.A.C.</t>
  </si>
  <si>
    <t>O/S N°: 1076</t>
  </si>
  <si>
    <t>CONTRATACION DE PERSONAL BAJO LA MODALIDAD DE LOCACIÓN PARA EL SERVICIO DE COORDINACIÓN Y SEGUI</t>
  </si>
  <si>
    <t>O/S N°: 1077</t>
  </si>
  <si>
    <t>SERVICIO DE CONCILIACIÓN DE INFORMACIÓN</t>
  </si>
  <si>
    <t>O/S N°: 1086</t>
  </si>
  <si>
    <t>50 DÍAS CALENDARIOS</t>
  </si>
  <si>
    <t>SERVICIO DE RECOPILACIÓN DE INFORMACIÓN</t>
  </si>
  <si>
    <t>O/S N°: 1088</t>
  </si>
  <si>
    <t>SERVICIO DE ANALISIS DE INFORMACION Y PROCESAMIENTO DE DATOS</t>
  </si>
  <si>
    <t>O/S N°: 1108</t>
  </si>
  <si>
    <t xml:space="preserve"> CONTRATACIÓN DE SERVICIO DE ETHICAL HACKING PARA APLICACIONES PÚBLICAS DEL MTPE</t>
  </si>
  <si>
    <t>O/S N°: 1131</t>
  </si>
  <si>
    <t>20511546819 : I-SEC INFORMATION SECURITY DEL PERU S.A.C</t>
  </si>
  <si>
    <t>45 DÍAS CALENDARIO</t>
  </si>
  <si>
    <t>SERVICIO DE SUSCRIPCION A LA BASE DE DATOS SPIJ - SISTEMA PERUANO DE INFORMACION JURIDICA</t>
  </si>
  <si>
    <t>O/S N°: 1159</t>
  </si>
  <si>
    <t>20131371617 : MINISTERIO DE JUSTICIA  Y DERECHOS HUMANOS</t>
  </si>
  <si>
    <t>SERVICIO DE MANTENIMIENTO PREVENTIVO PARA PUERTAS LEVADIZAS ENROLLABLES Y SECCIONABLES DEL MINISTERIO DE TRABAJO Y PROMOCIÓN DEL EMPLEO</t>
  </si>
  <si>
    <t>O/S N°: 1163</t>
  </si>
  <si>
    <t>20549010203 : CONSTRUCTORA HL S.A.C.</t>
  </si>
  <si>
    <t>SERVICIO PARA LA PUBLICACIÓN DE 104 DECLARACIONES JURADAS DE INGRESOS, DE BIENES Y RENTAS EN EL DIARIO OFICIAL EL PERUANO</t>
  </si>
  <si>
    <t>O/S N°: 1165</t>
  </si>
  <si>
    <t>20601260841 : BLOOM COMUNICACIONES SOCIEDAD ANONIMA  CERRADA</t>
  </si>
  <si>
    <t>CONTRATACIÓN DE SERVICIO DE SOPORTE DE UNA SOLUCIÓN PARA EL REGISTRO DE EVIDENCIAS DIGITALES  UTILIZANDO BLOCKCHAIN DEL MINISTERIO DE TRABAJO Y PROMOCION DEL EMPLEO.</t>
  </si>
  <si>
    <t>O/S N°: 1168</t>
  </si>
  <si>
    <t>20601197091 : EXELAN S.A.C.</t>
  </si>
  <si>
    <t>PARA EL DESARROLLO DE LAS ACTIVIDADES DE LA DIRECCIÓN DE PREVENCIÓN Y SOLUCIÓN DE CONFLICTOS</t>
  </si>
  <si>
    <t>O/S N°: 1175</t>
  </si>
  <si>
    <t>75 DIAS CALENDARIOS</t>
  </si>
  <si>
    <t>SERVICIO DE MANTENIMIENTO PREVENTIVO PARA LOS EQUIPOS DE AIRE ACONDICIONADO TIPO SPLIT DE LA SEDE CENTRAL DEL MINISTERIO DE TRABAJO Y PROMOCIÓN DEL EMPLEO</t>
  </si>
  <si>
    <t>O/S N°: 1246</t>
  </si>
  <si>
    <t>SEGURO COMPLEMENTARIO DE TRABAJO DE RIESGO - SALUD</t>
  </si>
  <si>
    <t>O/S N°: 1254</t>
  </si>
  <si>
    <t>20523470761 : SANITAS PERU S.A. - EPS</t>
  </si>
  <si>
    <t>SEGURO COMPLEMENTARIO DE TRABAJO DE RIESGO - PENSION</t>
  </si>
  <si>
    <t>O/S N°: 1255</t>
  </si>
  <si>
    <t>20600098633 : CRECER SEGUROS S.A. COMPAÑIA DE SEGUROS</t>
  </si>
  <si>
    <t>SERVICIO ESPECIALIZADO DE COMUNICACIÓN ESTRATEGICA PARA LA OFICINA DE COMUNICACION E IMAGEN INS</t>
  </si>
  <si>
    <t>O/S N°: 1267</t>
  </si>
  <si>
    <t>10258611794 : LOPEZ BLAS CHRISTIAN JOSE</t>
  </si>
  <si>
    <t>SERVICIO ESPECIALIZADO EN LOGÍSTICA, GESTIÓN ADMINISTRATIVA Y LEGAL</t>
  </si>
  <si>
    <t>O/S N°: 1270</t>
  </si>
  <si>
    <t>SERVICIO DE REEMPLAZO E INSTALACIÓN DE CABLEADO ELÉCTRICO DE FUERZA PARA ASCENSORES MONTACARGAS DE LA SEDE CENTRAL DEL MINISTERIO DE TRABAJO Y PROMOCIÓN DEL EMPLEO</t>
  </si>
  <si>
    <t>O/S N°: 1276</t>
  </si>
  <si>
    <t>10413871307 : CARRILLO ZELAYA ALBERT FRANZ</t>
  </si>
  <si>
    <t>SERVICIO ESPECIALIZADO PARA LA COORDINACION TECNICA</t>
  </si>
  <si>
    <t>O/S N°: 1287</t>
  </si>
  <si>
    <t>SERVICIO DE SEGUIMIENTO Y COORDINACIÓN DE ACTVIDADES ADMINISTRATIVAS</t>
  </si>
  <si>
    <t>O/S N°: 1310</t>
  </si>
  <si>
    <t>CONTRATACIÓN DEL SERVICIO DE ASISTENCIA EN MONITOREO, ANÁLISIS Y PROCESAMIENTO DE LA INFORMACIÓ</t>
  </si>
  <si>
    <t>O/S N°: 1316</t>
  </si>
  <si>
    <t>CONTRATACIÓN COMPLEMENTARIA  AL CONTRATO N° 032-2019-MTPE</t>
  </si>
  <si>
    <t>O/S N°: 1334</t>
  </si>
  <si>
    <t>$ 23,492.49</t>
  </si>
  <si>
    <t>SERVICIO DE CONSULTORÍA EN MATERIA LEGAL</t>
  </si>
  <si>
    <t>O/S N°: 1411</t>
  </si>
  <si>
    <t>20492116433 : ESTUDIO NAVARRO &amp; PAZOS ABOGADOS S.A.C.</t>
  </si>
  <si>
    <t>10 DÍAS CALENDARIOS</t>
  </si>
  <si>
    <t>SERVICIO DE INSTALACION DE CERRADURA PARA CUBICULO DE PERSONAS CON DISCAPACIDAD EN SERVICIOS HIGIENICOS PUBLICOS DEL MTPE</t>
  </si>
  <si>
    <t>O/S N°: 1418</t>
  </si>
  <si>
    <t>20607913910 : JG SERVICIOS INTEGRALES PERU S.A.C.</t>
  </si>
  <si>
    <t>SERVICIO DE MANTENIMIENTO DE SERVICIO HIGIENICO EN ZONA DE BIENESTAR DEL PERSONAL DEL MTPE</t>
  </si>
  <si>
    <t>O/S N°: 1419</t>
  </si>
  <si>
    <t>20604653534 : IMASERVI E.I.R.L.</t>
  </si>
  <si>
    <t>20 DÍAS CALENDARIOS</t>
  </si>
  <si>
    <t>SERVICIO DE ACONDICIONAMIENTO DE OFICINA CON ESTRUCTURA METÁLICA PARA CUARTO DE SEGURIDAD</t>
  </si>
  <si>
    <t>O/S N°: 1424</t>
  </si>
  <si>
    <t>20600935101 : FABRYCOM PERU E.I.R.L.</t>
  </si>
  <si>
    <t>SERVICIO DE ENERGÍA ELÉCTRICA PARA LA SEDE CENTRAL DEL MTPE.</t>
  </si>
  <si>
    <t>O/S N°: 1442</t>
  </si>
  <si>
    <t>O/S N°: 1443</t>
  </si>
  <si>
    <t>O/S N°: 1449</t>
  </si>
  <si>
    <t>SERVICIO DE ACONDICIONAMIENTO DE SERVICIOS HIGIENICOS EN EL I.E.I. URPI WASSI</t>
  </si>
  <si>
    <t>AS-SM-6-2022-MTPE-1</t>
  </si>
  <si>
    <t>---</t>
  </si>
  <si>
    <t>EN PROCESO DE SELECCIÓN</t>
  </si>
  <si>
    <t>ADQUISICION DE LICENCIA DE INTELIGENCIA DE NEGOCIOS QLIK ANALYTICS PLATFORM DE MARCA QLIKTECH O EQUIVALENTE</t>
  </si>
  <si>
    <t>AS-SM-5-2022-MTPE-1</t>
  </si>
  <si>
    <t>20392648209 - PREDIQT S.A.C.</t>
  </si>
  <si>
    <t>65 DÍAS CALENDARIOS</t>
  </si>
  <si>
    <t>SERVICIO DE DESARROLLO E IMPLEMENTACION Y CAPACITACION DEL SISTEMA EN WEB PARA EL SISTEMA VIRTUAL DEL REGISTRO UNICO SINDICAL - SISTEMA RUS</t>
  </si>
  <si>
    <t>AS-SM-4-2022-MTPE-1</t>
  </si>
  <si>
    <t>20600402065 - INNOVACION PARA EL DESARROLLO SOCIEDAD ANONIMA CERRADA - INNOVACION PARA EL DESARROLLO S.A.C</t>
  </si>
  <si>
    <t>POR SUSCRIPCIÓN DE CONTRATO</t>
  </si>
  <si>
    <t>265 DÍAS CALENDARIOS</t>
  </si>
  <si>
    <t>SERVICIO TELEFÓNICO DE COBRO REVERTIDO AUTOMÁTICO 0800 PARA EL MINISTERIO DE TRABAJO Y PROMOCIÓN DEL EMPLEO</t>
  </si>
  <si>
    <t>AS-SM-2-2022-MTPE-2</t>
  </si>
  <si>
    <t>20519286794 - FRAVATEL EMPRESA INDIVIDUAL DE RESPONSABILIDAD LIMITADA</t>
  </si>
  <si>
    <t>SEGURO DE ACCIDENTES PERSONALES DEL MTPE</t>
  </si>
  <si>
    <t>AS-SM-3-2022-MTPE-1</t>
  </si>
  <si>
    <t>$ 31,969.88</t>
  </si>
  <si>
    <t>20332970411 - PACIFICO COMPAÑIA DE SEGUROS Y REASEGUROS</t>
  </si>
  <si>
    <t>CONTRATACION DEL SERVICIO DE MANTENIMIENTO CORRECTIVO DE UN (01) ASCENSOR PRIVADO, UN (01) ASCENSOR PUBLICO Y DOS (02) ASCENSORES MONTACARGA PROPIEDAD DEL MTPE, MARCA SCHINDLER O EQUIVALENTE</t>
  </si>
  <si>
    <t>DIRECTA-PROC-2-2022-MTPE-1</t>
  </si>
  <si>
    <t>AS-SM-2-2022-MTPE-1</t>
  </si>
  <si>
    <t>SERVICIO DE MANTENIMIENTO CORRECTIVO DE LOS CUATRO ASCENSORES PÚBLICOS DEL HALL SALAVERRY, MARCA SCHINDLER O EQUIVALENTE</t>
  </si>
  <si>
    <t>DIRECTA-PROC-1-2022-MTPE-1</t>
  </si>
  <si>
    <t>SUMINISTRO DE COMBUSTIBLE PARA LA FLOTA VEHICULAR DEL MTPE: DIESEL</t>
  </si>
  <si>
    <t>SIE-SIE-1-2022-MTPE-2</t>
  </si>
  <si>
    <t>SERVICIO DE ALQUILER DE CENTRAL TELEFONICA IP PARA EL MINISTERIO DE TRABAJO Y PROMOCION DEL EMPLEO</t>
  </si>
  <si>
    <t>CP-SM-1-2022-MTPE-1</t>
  </si>
  <si>
    <t>20521292653 - CDTEL SOCIEDAD ANONIMA CERRADA</t>
  </si>
  <si>
    <t>1095 DÍAS CALENDARIOS</t>
  </si>
  <si>
    <t>SIE-SIE-1-2022-MTPE-1</t>
  </si>
  <si>
    <t>AS-SM-1-2022-MTPE-1</t>
  </si>
  <si>
    <t>20601726174 - XERTICA LABS SOCIEDAD ANONIMA CERRADA - XERTICA LABS S.A.C.</t>
  </si>
  <si>
    <t>AGENCIAMIENTO DE PASAJES AÉREOS NACIONALES</t>
  </si>
  <si>
    <t>EN EJECUCIÓN</t>
  </si>
  <si>
    <t>AGENCIAMIENTO DE PASAJES AÉREOS INTERNACIONALES</t>
  </si>
  <si>
    <t>20341841357 - LATAM AIRLINES PERU S.A.</t>
  </si>
  <si>
    <t>ADQUISICIÓN DE MATERIALES DE ASEO PARA LAS ÁREAS DEL MTPE</t>
  </si>
  <si>
    <t>SUMINSTRO DE CONSUMIBLES PARA LAS DIFERENTES ÁREAS DEL MTPE</t>
  </si>
  <si>
    <t>ADQUISICIÓN DE PAPEL BOND PARA LAS DIFERENTES ÁREAS DEL MTPE</t>
  </si>
  <si>
    <t>ADQUISICIÓN DE MATERIALES OFICINA PARA LAS DIFERENTES ÁREAS DEL MTPE</t>
  </si>
  <si>
    <t>ADQUISICIÓN DE MATERIALES DE MANTENIMIENTO PARA LA SEDE DEL MTPE</t>
  </si>
  <si>
    <t>POR CONVOCAR</t>
  </si>
  <si>
    <t>SUMINISTRO DE BIDONES DE AGUA DE MESA SIN GAS PARA LAS ÁREAS DEL MTPE</t>
  </si>
  <si>
    <t>SERVICIO DE MONITOREO DE NOTICIAS EN LOS MEDIOS DE COMUNICACIÓN A NIVEL NACIONAL, SOBRE INFORMACIONES RELACIONADAS AL MINISTERIO DE TRABAJO Y PROMOCION DEL EMPLEO Y AL SECTOR TRABAJO</t>
  </si>
  <si>
    <t>ADJUDICACIÓN SIMPLIFICADA</t>
  </si>
  <si>
    <t>SERVICIO DE SISTEMA DE SEGURIDAD PERIMETRAL PARA EL MINISTERIO DE TRABAJO Y PROMOCION DEL EMPLEO</t>
  </si>
  <si>
    <t>SERVICIO DE RENOVACIÓN DE SOPORTE Y ACTUALIZACIÓN DE LICENCIAS DE SOFTWARE ORACLE DATABASE ESTÁNDAR EDITION O EQUIVALENTE PARA EL MINISTERIO DE TRABAJO Y PROMOCIÓN DEL EMPLEO</t>
  </si>
  <si>
    <t>CONTRATACION DEL SERVICIO DE POLIZAS DE SEGURO MULTIRIESGO, DESHONESTIDAD 3D, SEGURO DE VEHICULOS Y SEGURO DE ACCIDENTES PERSONALES Y ASISTENCIA MEDICA PARA PRACTICANTES EN FORMACION LABORAL (FOLA) PARA EL MTPE</t>
  </si>
  <si>
    <t>SERVICIO DE PUBLICIDAD PARA EL MTPE</t>
  </si>
  <si>
    <t>SERVICIO DE INTERCONEXION DE RED DE VOZ Y DATOS PARA LAS SEDES DEL MTPE</t>
  </si>
  <si>
    <t>SERVICIO DE MENSAJERIA A NIVEL NACIONAL PARA EL MTPEE</t>
  </si>
  <si>
    <t>SERVICIO DE NOTIFICACIONES A NIVEL LOCAL PARA LA UNIDAD DE COBRANZA COACTIVA DEL MTPE</t>
  </si>
  <si>
    <t>SUMINISTRO DE COMBUSTIBLE PARA LA FLOTA VEHICULAR DEL MTPE: GASOHOL 97 PLUS</t>
  </si>
  <si>
    <t>ADQUISICIÓN DE CINCO (05) COMPUTADORAS PORTÁTILES PARA ALTA DIRECCIÓN SEGÚN OCAM-2022-154-4-0</t>
  </si>
  <si>
    <t>O/C N°: 49</t>
  </si>
  <si>
    <t>20510032684 : ONCORE SOCIEDAD ANONIMA CERRADA</t>
  </si>
  <si>
    <t>ADQUISICIÓN DE CAMISAS, BLUSAS, CHALECOS, POLOS CUELLO CAMISEROS Y CASACAS</t>
  </si>
  <si>
    <t>O/C N°: 15</t>
  </si>
  <si>
    <t>20546161987 : FYI SOLUCIONES E.I.R.L</t>
  </si>
  <si>
    <t>16 DÍAS CALENDARIOS</t>
  </si>
  <si>
    <t>ADQUISICIÓN DE COMBUSTIBLE DIESEL B5 S50 PARA LA FLOTA VEHICULAR DEL MTPE</t>
  </si>
  <si>
    <t>O/C N°: 45</t>
  </si>
  <si>
    <t>20524279160 : SERVOSA COMBUSTIBLES SOCIEDAD ANONIMA CERRADA</t>
  </si>
  <si>
    <t>120 DÍAS CALENDARIOS</t>
  </si>
  <si>
    <t xml:space="preserve">ADQUISICION DE MASCARILLAS PARA LOS SERVIDORES DEL MTPE, SEGUN LO ESTABLECIDO EN EL "PLAN PARA </t>
  </si>
  <si>
    <t>O/C N°: 51</t>
  </si>
  <si>
    <t>20545792177 : CHAPOLAB S.A.C.</t>
  </si>
  <si>
    <t>ADQUISICIÓN DE TAPA CONTRA TAPA IMPRESA DE CARTON, PARA EL DESARROLLO DE LAS ACTIVIDADES DE LA DPSC, SDNC Y SDRG</t>
  </si>
  <si>
    <t>O/C N°: 121</t>
  </si>
  <si>
    <t>20308285180 : NEGOCIACIONES SERVICIOS E  IMPRESOS SA.</t>
  </si>
  <si>
    <t xml:space="preserve">ADQUISICIÓN DE UNIDADES DE DISCO DURO PARA EL CENTRO DE DATOS LA.OFICINA DE TECNOLOGÍAS DE LA </t>
  </si>
  <si>
    <t>O/C N°: 125</t>
  </si>
  <si>
    <t>CONTRATACIÓN DE UNA PERSONA NATURAL PARA EL SERVICIO ESPECIALIZADO EN CONTRATACIONES PUBLICAS P</t>
  </si>
  <si>
    <t>O/S N°: 1</t>
  </si>
  <si>
    <t>10257085401 : DAMIAN CARTOLIN CLAUDIO</t>
  </si>
  <si>
    <t>70  DÍAS CALENDARIOS</t>
  </si>
  <si>
    <t>SERVICIO DE ASISTENCIA TECNICA ADMINISTRATIVA LEGAL</t>
  </si>
  <si>
    <t>O/S N°: 2</t>
  </si>
  <si>
    <t>70 DÍAS CALENDARIOS</t>
  </si>
  <si>
    <t>SERVICIO DE ATENCION DE CONSULTAS Y PROCESAMIENTO DE INFORMACION</t>
  </si>
  <si>
    <t>O/S N°: 4</t>
  </si>
  <si>
    <t>SERVICIO DE
COORDINACIÓN ADMINISTRATIVA PARA LA OFICINA DE TECNOLOGIAS DE LA INFORMACION Y COMUNICACIONES</t>
  </si>
  <si>
    <t>O/S N°: 10</t>
  </si>
  <si>
    <t>10417770459 : BALDEON HUARI KELY YANET</t>
  </si>
  <si>
    <t>O/S N°: 14</t>
  </si>
  <si>
    <t>10457300358 : MEDINA VASQUEZ JORGE ENRIQUE</t>
  </si>
  <si>
    <t>SERVICIO DE ANÁLISIS DE INFORMACIÓN Y PROCESAMIENTO DE DATOS</t>
  </si>
  <si>
    <t>O/S N°: 16</t>
  </si>
  <si>
    <t xml:space="preserve">10413798766 : CUBAS ALVAN ZULEIKA IVONNE </t>
  </si>
  <si>
    <t>SERVICIO DE SUPERVISIÓN, ANÁLISIS Y DISEÑO DE SISTEMAS INFORMÁTICOS</t>
  </si>
  <si>
    <t>O/S N°: 22</t>
  </si>
  <si>
    <t>SERVICIO DE MANTENIMIENTO Y DESARROLLO PARA MEJORAS DE MÓDULO INFORMÁTICO DEL REGISTRO NACIONAL DE TRABAJADORES DE CONSTRUCCIÓN CIVIL- RETCC-MODALIDAD VIRTUAL Y PRESENCIAL</t>
  </si>
  <si>
    <t>O/S N°: 23</t>
  </si>
  <si>
    <t>SERVICIO DE ANALISIS, DISEÑO Y DESARROLLO PARA LA IMPLEMENTACIÓN DE LA PLATAFORMA INFORMATICA DEL CENTRO INTEGRADO "FORMALIZA PERÚ".</t>
  </si>
  <si>
    <t>O/S N°: 24</t>
  </si>
  <si>
    <t>10448298588 : LIBERATO CARMIN MIGUEL ANGEL</t>
  </si>
  <si>
    <t>SERVICIO DE ASISTENCIA EN MONITOREO, ANÁLISIS Y PROCESAMIENTO DE LA INFORMACIÓN</t>
  </si>
  <si>
    <t>O/S N°: 25</t>
  </si>
  <si>
    <t xml:space="preserve">SERVICIO DE ESPECIALISTA REVISION LEGALY ELABORACION DE DOCUMENTOS
</t>
  </si>
  <si>
    <t>O/S N°: 26</t>
  </si>
  <si>
    <t>10805185240 : TIMOTEO MORAN JENNY PAOLA</t>
  </si>
  <si>
    <t>SERVICIO DE ESPECIALISTA EN ELABORACIÓN Y ANALISIS EN TEMAS DE DERECHO CIVIL Y PROCESAL</t>
  </si>
  <si>
    <t>O/S N°: 29</t>
  </si>
  <si>
    <t>10078282008 :  HERRERA  SALDAÑA  LILIANA</t>
  </si>
  <si>
    <t>SERVICIO DE ESPECIALISTA EN ELABORACIÓN Y ANALISIS EN TEMAS DE DERECHO PENAL</t>
  </si>
  <si>
    <t>O/S N°: 30</t>
  </si>
  <si>
    <t>10075091210 : LA CHIRA CARREÑO NESTOR LUIS</t>
  </si>
  <si>
    <t>SERVICIO DE ESPECIALISTA EN ELABORACIÓN Y ANALISIS EN TEMAS DE DERECHO LABORAL</t>
  </si>
  <si>
    <t>O/S N°: 31</t>
  </si>
  <si>
    <t>10442503848 : JIMENEZ COLAN ANDY ALCIDES</t>
  </si>
  <si>
    <t>SERVICIO DE ESPECIALISTA EN ELABORACIÓN Y ANALISIS EN TEMAS DE DERECHO CIVIL</t>
  </si>
  <si>
    <t>O/S N°: 32</t>
  </si>
  <si>
    <t>10107881986 : MONTES DE OCA VIDAL ALIPIO</t>
  </si>
  <si>
    <t>SERVICIO  ESPECIALIZADO EN ESTADISTICA PARA LA SUPERERVISION, MONITOREO DEL USO DEL SISTEMA PBAT</t>
  </si>
  <si>
    <t>O/S N°: 33</t>
  </si>
  <si>
    <t>CONTRATO N° 012-2021-ASP-MTPE: SERVICIO DE SUSCRIPCION ANUAL DE ALMACENAMIENTO EN NUBE INFORMATICA</t>
  </si>
  <si>
    <t>O/S N°: 39</t>
  </si>
  <si>
    <t>20602287280 : SERVICIOS INFORMATICOS PUBLIPERU E.I.R.L</t>
  </si>
  <si>
    <t>EJECUCIÓN</t>
  </si>
  <si>
    <t>O/S N°: 54</t>
  </si>
  <si>
    <t>Conforme de vayan publicando</t>
  </si>
  <si>
    <t>SERVICIO DE ENERGÍA ELÉCTRICA DEL MTPE.</t>
  </si>
  <si>
    <t>O/S N°: 59</t>
  </si>
  <si>
    <t>240 DÍAS CALENDARIO</t>
  </si>
  <si>
    <t>SERVICIO DE AGUA POTABLE PARA LAS SEDES DEL MTPE.</t>
  </si>
  <si>
    <t>O/S N°: 60</t>
  </si>
  <si>
    <t>365 DÍAS CALENDARIO</t>
  </si>
  <si>
    <t>CONTRATO N° 009-2021-ASP-MTPE: SERVICIO DE MONITOREO DE TV-EDICION Y GRABACION DE PROGRAMAS Y NOTAS PERIODISTICAS</t>
  </si>
  <si>
    <t>O/S N°: 61</t>
  </si>
  <si>
    <t>CONTRATO N° 05-2021-MTPE: SERVICIO DE COBRO REVERTIDO AUTOMÁTICO 0800.</t>
  </si>
  <si>
    <t>O/S N°: 62</t>
  </si>
  <si>
    <t>6 meses</t>
  </si>
  <si>
    <t>CONTRATO N° 08-2021-MTPE: SERVICIO DE SEGURIDAD Y VIGILANCIA PRIVADA PARA LAS DIFERENTES SEDES/</t>
  </si>
  <si>
    <t>O/S N°: 63</t>
  </si>
  <si>
    <t>20601337755 : MAKER SERVICES S.A.C.</t>
  </si>
  <si>
    <t>5 meses (cantrato nulo al 03.06.2022)</t>
  </si>
  <si>
    <t>CONTRATO N° 03-2021-MTPE: SERVICIO DE MANTENIMIENTO PREVENTIVO Y ATENCION DE EMERGENCIA DE ASCE</t>
  </si>
  <si>
    <t>O/S N°: 67</t>
  </si>
  <si>
    <t>12 meses</t>
  </si>
  <si>
    <t>CONTRATO N° 019-2020-MTPE: SERVICIO DE TELEFONÍA FIJA.</t>
  </si>
  <si>
    <t>O/S N°: 68</t>
  </si>
  <si>
    <t>01/12/2021 al 30/11/2022</t>
  </si>
  <si>
    <t>CONTRATO N° 015-2021-MTPE: SERVICIO DE LIMPIEZA INTEGRAL PARA EL MTPE.</t>
  </si>
  <si>
    <t>O/S N°: 69</t>
  </si>
  <si>
    <t>20545888522 : VIALVA SERVICIOS COMPLEMENTARIOS S.R.L.</t>
  </si>
  <si>
    <t>23/12/2021 al 22/12/2022</t>
  </si>
  <si>
    <t>CONTRATO N° 05-2019-MTPE: SERVICIO DE ALQUILER DE CENTRAL TELEFONICA IP PARA EL MTPE.</t>
  </si>
  <si>
    <t>O/S N°: 70</t>
  </si>
  <si>
    <t>4 meses</t>
  </si>
  <si>
    <t xml:space="preserve">CONTRATO N° 04-2021-MTPE: SERVICIO DE ARCHIVAMIENTO, CUSTODIA Y CONSERVACION DE DOCUMENTACION </t>
  </si>
  <si>
    <t>O/S N°: 71</t>
  </si>
  <si>
    <t>16/12/2021 al 15/12/2022</t>
  </si>
  <si>
    <t>CONTRATO N° 028-2019-MTPE: SERVICIO DE SISTEMA DE SEGURIDAD PERIMETRAL PARA EL MTPE.</t>
  </si>
  <si>
    <t>O/S N°: 85</t>
  </si>
  <si>
    <t>05/12/2021 al 04/11/2022</t>
  </si>
  <si>
    <t>CONTRATO N° 013-2021-MTPE: SERVICIO DE SOLUCION DE COPIAS DE RESPALDO DE LA INFORMACION DEL MTPE</t>
  </si>
  <si>
    <t>O/S N°: 86</t>
  </si>
  <si>
    <t>31/12/2021 al 30/12/2022</t>
  </si>
  <si>
    <t>CONTRATO N° 08-2019-MTPE: SERVICIO DE SOPORTE Y MANTENIMIENTO DE LA SOLUCION DE INFRAESTRUCTURA</t>
  </si>
  <si>
    <t>O/S N°: 90</t>
  </si>
  <si>
    <t>5 meses</t>
  </si>
  <si>
    <t>ADENDA AL CONTRATO N° 033-2020-MTPE: SERVICIO DE TELEFONIA MOVIL CORPORATIVO - PRESTACION ADICIONAL</t>
  </si>
  <si>
    <t>O/S N°: 91</t>
  </si>
  <si>
    <t>23/11/2021 al 22/07/2022</t>
  </si>
  <si>
    <t>APOYO LEGAL</t>
  </si>
  <si>
    <t>O/S N°: 92</t>
  </si>
  <si>
    <t>10411402415 : TIRADO MUÑOZ JORGE FELIX</t>
  </si>
  <si>
    <t>CONTRATO N° 032-2020-MTPE: SERVICIO DE MENSAJERIA A NIVEL NACIONAL.</t>
  </si>
  <si>
    <t>O/S N°: 93</t>
  </si>
  <si>
    <t>10 meses</t>
  </si>
  <si>
    <t>SERVICIO DE INTERNET DEDICADO E INTERCONEXIÓN POR FIBRA OPTICA PARA EL MTPE</t>
  </si>
  <si>
    <t>O/S N°: 97</t>
  </si>
  <si>
    <t>19/12/2021 al 18/12/2022</t>
  </si>
  <si>
    <t>SERVICIO DE ASISTENCIA TECNICA ADMINISTRATIVA</t>
  </si>
  <si>
    <t>O/S N°: 98</t>
  </si>
  <si>
    <t>10096414434 : VERA ZUÑIGA DE REID MILAGRITOS ESTHEL</t>
  </si>
  <si>
    <t xml:space="preserve">CONTRATO N° 014-2021-MTPE: SERVICIO DE NOTIFICACIONES A NIVEL LOCAL PARA LA UNIDAD DE COBRANZA </t>
  </si>
  <si>
    <t>O/S N°: 100</t>
  </si>
  <si>
    <t>20556325881 : LOGISTICA ESPECIALIZADA LOGISTIC PARTNER S.A.C.</t>
  </si>
  <si>
    <t>11 meses</t>
  </si>
  <si>
    <t>CONTRATO N° 016-2021-MTPE: SERVICIO DE POLIZAS DE SEGUROS MULTIRIESGO, 3D, VEHICULOS Y FOLA PAR</t>
  </si>
  <si>
    <t>O/S N°: 102</t>
  </si>
  <si>
    <t>20202380621 : MAPFRE PERU COMPAÑIA DE SEGUROS Y REASEGUROS S.A.</t>
  </si>
  <si>
    <t>CONTRATO N° 11-2021-MTPE: SERVICIO DE CONECTIVIDAD A TRAVES DEL ENLACE LAN TO LAN.</t>
  </si>
  <si>
    <t>O/S N°: 104</t>
  </si>
  <si>
    <t>21/12/2021 al 20/12/2022</t>
  </si>
  <si>
    <t>CONTRATO N° 033-2020-MTPE: SERVICIO DE TELEFONIA MOVIL CORPORATIVA PARA EL MTPE.</t>
  </si>
  <si>
    <t>O/S N°: 106</t>
  </si>
  <si>
    <t>CONTRATO N° 011-2021-ASP-MTPE: SEGURO DE ACCIDENTES PERSONALES PARA EL TITULAR DE LA ENTIDAD.</t>
  </si>
  <si>
    <t>O/S N°: 107</t>
  </si>
  <si>
    <t>SERVICIO ESPECIALIZADO PARA LA COORDINACION TECNICA SEGUIMIENTO DE ACTIVIDADES</t>
  </si>
  <si>
    <t>O/S N°: 109</t>
  </si>
  <si>
    <t>10440818761 : ESCUDERO RODRIGUEZ ANA FIORELLA</t>
  </si>
  <si>
    <t>CONTRATACIÓN DE UNA PERSONA NATURAL PARA QUE REALICE EL SERVICIO DE ELABORACIÓN DE PROPUESTA DE</t>
  </si>
  <si>
    <t>O/S N°: 119</t>
  </si>
  <si>
    <t>CONTRATO N° 003-2021-ASP-MTPE: SERVICIO DE LÍNEA TELEFÓNICA GRATUITA PARA LA LÍNEA 1819 DEL MTP</t>
  </si>
  <si>
    <t>O/S N°: 121</t>
  </si>
  <si>
    <t>SERVICIO DE SOPORTE TÉCNICO Y MANTENIMIENTO PREVENTIVO DE LA ADQUISICIÓN DE SERVIDORES DE COMPU</t>
  </si>
  <si>
    <t>O/S N°: 134</t>
  </si>
  <si>
    <t>CONTRATACIÓN DE UNA PERSONA NATURAL PARA QUE REALICE EL SERVICIO DE ASISTENCIA TÉCNICA ADMINIST</t>
  </si>
  <si>
    <t>O/S N°: 149</t>
  </si>
  <si>
    <t>10419232411 : LAZARO NUÑEZ ALDO ALEX</t>
  </si>
  <si>
    <t>110 DÍAS CALENDARIOS</t>
  </si>
  <si>
    <t>SUSCRIPCIÓN DE DOS (02) LICENCIAS DE SOFTWARE DE CONEXIÓN WEB PARA CIEN (100) USUARIOS</t>
  </si>
  <si>
    <t>O/S N°: 152</t>
  </si>
  <si>
    <t>20475805101 : INNOVARE E-BUSINESS S.A.C.</t>
  </si>
  <si>
    <t>224 DÍAS CALENDARIOS</t>
  </si>
  <si>
    <t>SERVICIO DE CORREO ELECTRÓNICO EN INTERNET PARA EL MTPE.</t>
  </si>
  <si>
    <t>O/S N°: 154</t>
  </si>
  <si>
    <t>18/01/2022 al 17/05/2022</t>
  </si>
  <si>
    <t>SERVICIO DE UPGRADE DE LAS BASES DE DATOS ORACLE DEL MTPE</t>
  </si>
  <si>
    <t>O/S N°: 167</t>
  </si>
  <si>
    <t>20602826016 : INFRASTRUCTURE &amp; DATABASE CONSULTING S.A.C.</t>
  </si>
  <si>
    <t>CONTRATACIÓN DE CONSULTORÍA PARA LA SISTEMATIZACIÓN Y ANALISIS DE NORMATIVAS CON RELACIÓN A LO SEÑALADO EN LAS NORMAS DE ORGANIZACIÓN DEL ESTADO PARA LA OFICINA DE ORGANIZACIÓN Y MODERNIZACION DE LA OGPP</t>
  </si>
  <si>
    <t>O/S N°: 172</t>
  </si>
  <si>
    <t>10044067973 : ARENAS RIVERA JULIO ESGARDO</t>
  </si>
  <si>
    <t>CONTRATACIÓN DE CONSULTORÍA PARA LA ELABORACION  DE PROPUESTA DE MODIFICACIÓN DE ESTRUCTURA ORGANICA Y SECCION PRIMERA Y SEGUNDA DEL REGLAMENTO DE ORGANIZACIÓN Y FUNCIONES  DEL MTPE PARA LA OFICINA DE ORGANIZACIÓN Y MODERNIZACION DE LA OGPP</t>
  </si>
  <si>
    <t>O/S N°: 173</t>
  </si>
  <si>
    <t>10007918939 : PEREZ MAMANI RUBENS HOUSON</t>
  </si>
  <si>
    <t>SERVICIO DE SUPERVISIÓN Y ASISTENCIA TÉCNICA A LA DIRECCIÓN GENERAL DE PROMOCIÓN DEL EMPLEO</t>
  </si>
  <si>
    <t>O/S N°: 199</t>
  </si>
  <si>
    <t>SERVICIO DE MENSAJERIA LOCAL</t>
  </si>
  <si>
    <t>O/S N°: 209</t>
  </si>
  <si>
    <t>20601701503 : P &amp; M COURIER EXPRESS S.A.C.</t>
  </si>
  <si>
    <t>3 meses (cantrato nulo al 27.07.2022)</t>
  </si>
  <si>
    <t>SERVICIO DE MANTENIMIENTO PREVENTIVO PARA FLOTA VEHICULAR DEL MINISTERIO DE TRABAJO Y PROMOCION DEL EMPLEO</t>
  </si>
  <si>
    <t>O/S N°: 217</t>
  </si>
  <si>
    <t>289 DÍAS CALENDARIO</t>
  </si>
  <si>
    <t xml:space="preserve">CONTRATACIÓN DEL SERVICIO DE SUSCRIPCIÓN DE UNA (1) LICENCIA DE SOFTWARE PARA LA REALIZACIÓN DE VIDEOCONFERENCIAS Y EVENTOS VIRTUALES EN LA NUBE O WEB  </t>
  </si>
  <si>
    <t>O/S N°: 227</t>
  </si>
  <si>
    <t>20511522987 : WORLDSYS EMPRESA INDIVIDUAL DE RESPONSABILIDAD LIMITADA</t>
  </si>
  <si>
    <t>MANTENIMIENTO PREVENTIVO DE GABINETE DE COMUNICACIONES</t>
  </si>
  <si>
    <t>O/S N°: 229</t>
  </si>
  <si>
    <t>CONTRATACIÓN DEL SERVICIO DE ANALISIS LEGAL Y ATENCION DE CONSULTAS</t>
  </si>
  <si>
    <t>O/S N°: 230</t>
  </si>
  <si>
    <t>SERVICIO DE ASISTENCIA EN MONITOREO, ANÁLISIS Y PROCESAMIENTO DE INFORMACIÓN</t>
  </si>
  <si>
    <t>O/S N°: 231</t>
  </si>
  <si>
    <t>SERVICIO DE ASISTENCIA TECNICA LEGAL</t>
  </si>
  <si>
    <t>O/S N°: 236</t>
  </si>
  <si>
    <t>SERVICIO DE ESPECIALISTA EN ELABORACIÓN Y ANALISIS EN TEMAS DE DERECHO LABORAL Y PENAL</t>
  </si>
  <si>
    <t>O/S N°: 237</t>
  </si>
  <si>
    <t>O/S N°: 240</t>
  </si>
  <si>
    <t>SERVICIO ESPECIALISTA EN ELABORACIÓN Y ANALISIS EN TEMAS DE DERECHO CIVIL</t>
  </si>
  <si>
    <t>O/S N°: 241</t>
  </si>
  <si>
    <t>SERVICIO DE ESPECIALISTA EN ELABORACIÓN Y ANALISIS EN TEMAS DE DERECHO DE TRABAJO Y ADMINISTRATIVO LABORAL</t>
  </si>
  <si>
    <t>O/S N°: 242</t>
  </si>
  <si>
    <t>SERVICIO ESPECIALIZADO EN TEMAS DE DERECHO PENAL</t>
  </si>
  <si>
    <t>O/S N°: 243</t>
  </si>
  <si>
    <t>SERVICIO DE ANALISIS, VERIFICACIÓN Y ACTUALIZACIÓN DE DATOS DE LAS CONSULTAS, QUEJAS, RECLAMOS Y/O SOLICITUDES, SEGÚN EL ESTADO DE COBRO DEL BONO FAMILIAR UNIVERSAL</t>
  </si>
  <si>
    <t>O/S N°: 244</t>
  </si>
  <si>
    <t>SERVICIO EN ASISTENCIA TECNICA EN LOGISTICA</t>
  </si>
  <si>
    <t>O/S N°: 250</t>
  </si>
  <si>
    <t>10412546780 : NUÑEZ CAMPOS DINA MELISSA</t>
  </si>
  <si>
    <t>SERVICIO ESPECIALIZADO EN PROCESO DE SELECCIÓN</t>
  </si>
  <si>
    <t>O/S N°: 253</t>
  </si>
  <si>
    <t>SERVICIO DE ANALISIS ADMINISTRATIVO FINANCIERO</t>
  </si>
  <si>
    <t>O/S N°: 254</t>
  </si>
  <si>
    <t>10084420455 : BONIFAZ MOTTA ALFONSO HUMBERTO</t>
  </si>
  <si>
    <t>SERVICIO DE REVISIÓN LEGAL Y ELABORACIÓN DE DOCUMENTOS</t>
  </si>
  <si>
    <t>O/S N°: 258</t>
  </si>
  <si>
    <t>10464093406 : OLIVERA SANTILLAN JOSIANA MAYTE</t>
  </si>
  <si>
    <t>CONTRATACION DE SERVICIOS POR TERCEROS PARA EL DESPACHO VICEMINISTERIAL DE TRABAJO</t>
  </si>
  <si>
    <t>O/S N°: 261</t>
  </si>
  <si>
    <t>10407613029 : MOTTA VILLEGAS JUAN DIEGO</t>
  </si>
  <si>
    <t>O/S N°: 262</t>
  </si>
  <si>
    <t>10082251036 : ALVA ARROYO JAIME FERNANDO</t>
  </si>
  <si>
    <t>SERVICIO DE ANALISTA DE SISTEMAS PARA LA IMPLEMENTACIÓN DE LA PLATAFORMA INFORMATICA</t>
  </si>
  <si>
    <t>O/S N°: 267</t>
  </si>
  <si>
    <t>CONTRATACION DE UNA PERSONA NATURAL PARA EL SERVICIO DE ANALISIS Y PROGRAMACIÓN DE SISTEMAS INFORMATICOS</t>
  </si>
  <si>
    <t>O/S N°: 269</t>
  </si>
  <si>
    <t xml:space="preserve">CONTRATACION PARA EL SERVICIO DE DESARROLLO Y MANTENIMIENTO DE FUNCIONALIDADES DE APLICATIVOS INFORMATICOS </t>
  </si>
  <si>
    <t>O/S N°: 270</t>
  </si>
  <si>
    <t>SERVICIO DE SEGUIMIENTO Y COORDINACIÓN DE ACTIVIDADES ADMINISTRATIVAS</t>
  </si>
  <si>
    <t>O/S N°: 271</t>
  </si>
  <si>
    <t>SERVICIO ESPECIALIZADO EN SALUD PREVENTIVA</t>
  </si>
  <si>
    <t>O/S N°: 287</t>
  </si>
  <si>
    <t>10401344638 : MONTENEGRO PELAEZ ANALU GRISETT</t>
  </si>
  <si>
    <t>REQUERIMIENTO DE CONTRATACIÓN DEL SERVICIO DE ELABORACIÓN DE INSTRUMENTOS Y SISTEMATIZACIÓN DE LA INFORMACION</t>
  </si>
  <si>
    <t>O/S N°: 305</t>
  </si>
  <si>
    <t>10424876106 : PADILLA SANCHO  GUISELLE</t>
  </si>
  <si>
    <t>SERVICIO DE ANALISTA DE SISTEMAS PARA EL BONO UNIVERSAL</t>
  </si>
  <si>
    <t>O/S N°: 309</t>
  </si>
  <si>
    <t>85 DÍAS CALENDARIOS</t>
  </si>
  <si>
    <t>CONTRATACIÓN DE UNA PERSONA NATURAL PARA EL SERVICIO DE CONSOLIDACIÓN Y ANÁLISIS DE DATOS ESTAD</t>
  </si>
  <si>
    <t>O/S N°: 310</t>
  </si>
  <si>
    <t>SERVICIO DE CONTRATACIÓN DE AUDITORÍA DE SEGUIMIENTO DE CARTAS DE SERVICIO.</t>
  </si>
  <si>
    <t>O/S N°: 313</t>
  </si>
  <si>
    <t>10 dias posterior al 25/08</t>
  </si>
  <si>
    <t>SERVICIO DE MANTENIMIENTO CORRECTIVO PARA LOS EQUIPOS DE AIRE ACONDICIONADO TIPO SPLIT DE LA SEDE CENTRAL DEL MINISTERIO DE TRABAJO Y PROMOCIÓN DEL EMPLEO.</t>
  </si>
  <si>
    <t>20516950464 : MICROSAND COMPUTO Y COMUNICACIONES SOCIEDAD ANONIMA CERRADA</t>
  </si>
  <si>
    <t>41 DÍAS CALENDARIOS</t>
  </si>
  <si>
    <t>SERVICIO DE ASISTENCIA EN LA ELABORACIÓN DE DOCUMENTOS ADMINISTRATIVOS</t>
  </si>
  <si>
    <t>10714004358 : AVELLANEDA MUGUERZA JULISA MADELEINE</t>
  </si>
  <si>
    <t>SERVICIO PROFESIONAL LEGAL PARA LA REVISIÓN, ANÁLISIS DE PROYECTOS.NORMATIVOS Y CONSULTAS</t>
  </si>
  <si>
    <t>10466929293 : CHAMBI MAMANI ROMMY VANESSA</t>
  </si>
  <si>
    <t>SERVICIO DE INSTALACIÓN DE RED DE ALUMBRADO PARA LA PUERTA PRINCIPAL DE LA SEDE CENTRAL DEL MIN</t>
  </si>
  <si>
    <t>O/S N°: 328</t>
  </si>
  <si>
    <t>SERVICIO DE ABSOLUCIÓN DE CONSULTAS LEGALES EN DERECHO LABORAL</t>
  </si>
  <si>
    <t>O/S N°: 335</t>
  </si>
  <si>
    <t>80 DÍAS CALENDARIOS</t>
  </si>
  <si>
    <t>SERVICIO DE SOPORTE Y MANTENIMIENTO DEL SOFTWARE DEL SISTEMA DE CALL CENTER</t>
  </si>
  <si>
    <t>O/S N°: 339</t>
  </si>
  <si>
    <t>20601346622 : NEW IP SOLUTIONS S.A.C.</t>
  </si>
  <si>
    <t>SERVICIO DE MANTENIMIENTO CORRECTIVO DEL CERCO ELÉCTRICO DEL URPI WASSI</t>
  </si>
  <si>
    <t>O/S N°: 342</t>
  </si>
  <si>
    <t>20524617740 : INVERSIONES CAMBRI SAC</t>
  </si>
  <si>
    <t>SERVICIO DE DIRECCIONAMIENTO DE PLATAFORMA IP PARA LA IMPLEMENTACIÓN DE TRANSICIÓN IPV6 EN LA R</t>
  </si>
  <si>
    <t>O/S N°: 346</t>
  </si>
  <si>
    <t>10611173500 : SEVILLA FRANCO JULIO CESAR</t>
  </si>
  <si>
    <t>SERVICIO DE GARANTÍA Y SOPORTE TÉCNICO PARA LOS SWITCHES CORE DEL MINISTERIO DE TRABAJO Y PROMOCIÓN DEL EMPLEO</t>
  </si>
  <si>
    <t>O/S N°: 355</t>
  </si>
  <si>
    <t xml:space="preserve">CONTRATO COMPLEMENTARIO AL CONTRATO N°005-2019-MTPE - CONTRATACIÓN DEL SERVICIO DE ALQUILER DE </t>
  </si>
  <si>
    <t>O/S N°: 360</t>
  </si>
  <si>
    <t>7 meses</t>
  </si>
  <si>
    <t>MANTENIMIENTO DEL TECHO DE LA FAROLA Y DEL COMEDOR  DE LA SEDE CENTRAL DEL MTPE</t>
  </si>
  <si>
    <t>O/S N°: 362</t>
  </si>
  <si>
    <t>20606324708 : EYRSA S.A.C</t>
  </si>
  <si>
    <t>REQUERIMIENTO TIENE POR OBJETO LA CONTRATACIÓN DE UNA PERSONA NATURAL PARA REALIZAR EL SERVICIO</t>
  </si>
  <si>
    <t>O/S N°: 372</t>
  </si>
  <si>
    <t>10402631991 : SANTA CRUZ PEREDA SANDRA ROSA</t>
  </si>
  <si>
    <t>COMPRA DE PASAJES AÉREOS INTERNACIONALES A GINEBRA SEGÚN LA RUTA: LIMA -PARIS - GINEBRA (SUIZA) - AMSTERDAM - LIMA</t>
  </si>
  <si>
    <t>O/S N°: 381</t>
  </si>
  <si>
    <t>20601923328 : DISCOVER WORLD TRAVEL E.I.R.L. - DWT E.I.R.L.</t>
  </si>
  <si>
    <t>01 DÍA CALENDARIO</t>
  </si>
  <si>
    <t>COMPRA DE PASAJES AÉREOS INTERNACIONALES A GINEBRA, SEGÚN LAS RUTAS: LIMA -PARIS - GINEBRA (SUIZA) - AMSTERDAM - LIMA Y LIMA - AMSTERDAM - GINEBRA (SUIZA) - AMSTERDAM - LIMA </t>
  </si>
  <si>
    <t>O/S N°: 382</t>
  </si>
  <si>
    <t>COMPRA DE PASAJES AÉREOS INTERNACIONALES A GINEBRA, SEGÚN RUTA: LIMA - AMSTERDAM - GINEBRA (SUIZA) - AMSTERDAM - LIMA</t>
  </si>
  <si>
    <t>O/S N°: 383</t>
  </si>
  <si>
    <t>20112846477 : TRAVEL TIME S A</t>
  </si>
  <si>
    <t xml:space="preserve">COMPRA DE PASAJES AÉREOS INTERNACIONALES A GINEBRA, SEGÚN LAS RUTAS: LIMA - AMSTERDAM - GINEBRA (SUIZA) - AMSTERDAM - LIMA  Y LIMA - AMSTERDAM - GINEBRA (SUIZA) - AMSTERDAM - LIMA </t>
  </si>
  <si>
    <t>O/S N°: 384</t>
  </si>
  <si>
    <t>SERVICIO DE MANTENIMIENTO PREVENTIVO PARA VEHICULOS HIBRIDOS DEL MINISTERIO DE TRABAJO Y PROMOCION DEL EMPLEO</t>
  </si>
  <si>
    <t>O/S N°: 386</t>
  </si>
  <si>
    <t>195 DÍAS CALENDARIO</t>
  </si>
  <si>
    <t xml:space="preserve">SERVICIO DE ELABORACIÒN DE UN INFORME TÈCNICO Y ESPECIALIZADO DE LAS INSTALACIONES DE LAS MONTANTES </t>
  </si>
  <si>
    <t>O/S N°: 388</t>
  </si>
  <si>
    <t>20600324994 : CAMBESA SERVICIOS GENERALES S.A.C.</t>
  </si>
  <si>
    <t xml:space="preserve">SERVICIO DE SERVIDOR SMTP RELAY DEDICADO BASADO EN LA TECNOLOGIA CLOUD COMPUTING </t>
  </si>
  <si>
    <t>O/S N°: 390</t>
  </si>
  <si>
    <t>SERVICIO DE
DESARROLLO DE MEJORAS DE LOS MODULOS DE SISTEMAS
DE INFORMACIÓN</t>
  </si>
  <si>
    <t>O/S N°: 393</t>
  </si>
  <si>
    <t xml:space="preserve">10728966560 : MARCOS MOQUILLAZA JONATHAN ALEXIS </t>
  </si>
  <si>
    <t>SOLICITO SERVICIO DE MANTENIMIENTO PREVENTIVO PARA LOS DETECTORES DE HUMO DEL MTPE</t>
  </si>
  <si>
    <t>O/S N°: 399</t>
  </si>
  <si>
    <t>20602573827 : JB CONSULTING GROUP S.A.C</t>
  </si>
  <si>
    <t>SERVICIO DE INSTALACIÓN DE CIRCUITOS ELÉCTRICOS ESTABILIZADOS Y COMERCIALES PARA LOS AMBIENTES DE LA</t>
  </si>
  <si>
    <t>O/S N°: 400</t>
  </si>
  <si>
    <t>20604074101 : ENERGYTECH INGENIEROS S.A.C.</t>
  </si>
  <si>
    <t>4 DÍAS CALENDARIOS</t>
  </si>
  <si>
    <t>SERVICIO DE MANTENIMIENTO CORRECTIVO DE 01 VEHICULO HÍBRIDO - ELÉCTRICO DE PLACA EGS-052.</t>
  </si>
  <si>
    <t>SERVICIO DE AGENCIAMIENTO DE PASAJES AÉREOS INTERNACIONALES A LA CIUDAD DE GINEBRA PARA LA 110° REUNIÓN DE LA CONFERENCIA INTERNACIONAL DEL TRABAJO DE LA ORGANIZACIÓN INTERNACIONAL DEL TRABAJO</t>
  </si>
  <si>
    <t>SERVICIO DE SEGURIDAD Y VIGILANCIA</t>
  </si>
  <si>
    <t>20603200587 : CONSORCIO GURKAS SAC</t>
  </si>
  <si>
    <t>1 mes</t>
  </si>
  <si>
    <t>O/S N°: 423</t>
  </si>
  <si>
    <t>6 DÍAS CALENDARIOS</t>
  </si>
  <si>
    <t>O/S N°: 429</t>
  </si>
  <si>
    <t>10730392171 : OCEDA ARIAS GABRIELA DEL ROSARIO</t>
  </si>
  <si>
    <t>SERVICIO DE REVISIÓN, ANÁLISIS Y VERIFICACIÓN DE DOCUMENTOS ADMINISTRATIVOS</t>
  </si>
  <si>
    <t>O/S N°: 432</t>
  </si>
  <si>
    <t>10074846195 : GARCIA ONORBE DIANA ISABEL</t>
  </si>
  <si>
    <t>SERVICIO DE REVISIÓN Y ACTUALIZACIÓN DE DOCUMENTOS</t>
  </si>
  <si>
    <t>O/S N°: 434</t>
  </si>
  <si>
    <t>10074644118 : RIVEROS MIMBELA ANA MARIA</t>
  </si>
  <si>
    <t>SERVICIO ESPECIALIZADO EN GESTIÓN POR PROCESOS</t>
  </si>
  <si>
    <t>O/S N°: 436</t>
  </si>
  <si>
    <t>SERVICIO DE SEGURIDAD Y VIGILANCIA N° 2 JUNIO</t>
  </si>
  <si>
    <t>O/S N°: 438</t>
  </si>
  <si>
    <t>REGLAMENTO DE LA LEY N° 31330, APROBADO POR D.S N° 005-2022-TR, QUE DEFINE LA ORGANIZACIÓN, ART</t>
  </si>
  <si>
    <t>O/S N°: 439</t>
  </si>
  <si>
    <t>10095323427 : HUAMBACHANO CARBAJAL JUAN JESUS</t>
  </si>
  <si>
    <t>85 DÍAS CALENDARIO</t>
  </si>
  <si>
    <t>SERVICIO DE MANTENIMIENTO DE TECHO DE ESTACIONAMIENTO DE LA SEDE CENTRAL DEL MTPE</t>
  </si>
  <si>
    <t>20603140401 : CORPORACION VARGAS VELASQUEZ S.A.C. - CORVARVEL S.A.C.</t>
  </si>
  <si>
    <t>O/S N°: 451</t>
  </si>
  <si>
    <t>SERVICIO DE ALQUILER DE TARIMA Y STANDS, PARA EVENTO.</t>
  </si>
  <si>
    <t>O/S N°: 454</t>
  </si>
  <si>
    <t>20537681307 : SHOW BIZ PERU ENTERTAINMENT S.A.C.</t>
  </si>
  <si>
    <t>2 DÍAS CALENDARIOS</t>
  </si>
  <si>
    <t>SERVICIO DE SISTEMATIZACIÓN DE INFORMACIÓN EN EL MARCO DE LA IMPLEMENTACIÓN DE LOS SERVICIOS DE LA POLÍTICA NACIONAL DE EMPLEO DECENTE (PED).</t>
  </si>
  <si>
    <t>O/S N°: 461</t>
  </si>
  <si>
    <t>10477500108 : GONZALES GARNIQUE GISELA ESTHEFANY</t>
  </si>
  <si>
    <t>SERVICIO DE ARBITRAJE LABORAL</t>
  </si>
  <si>
    <t>O/S N°: 466</t>
  </si>
  <si>
    <t>10093808393 : VILLENA PETROSINO JOSE ANDRES</t>
  </si>
  <si>
    <t>210 DÍAS CALENDARIO</t>
  </si>
  <si>
    <t>O/S N°: 469</t>
  </si>
  <si>
    <t>SERVICIO DE MANTENIMIENTO INTEGRAL PARA LAS CÀMARAS DE VIDEOVIGILANCIA DEL MTPE</t>
  </si>
  <si>
    <t>O/S N°: 473</t>
  </si>
  <si>
    <t>20551156215 : CLV SOLUCIONES INTEGRALES E.I.R.L</t>
  </si>
  <si>
    <t>170 DÍAS CALENDARIOS</t>
  </si>
  <si>
    <t>SERVICIO DE ASISTENCIA TECNICA NORMATIVA</t>
  </si>
  <si>
    <t>O/S N°: 476</t>
  </si>
  <si>
    <t>CONTRATACION DE UNA (01) PERSONA NATURAL PARA EL SERVICIO DE COORDINACIÓN Y SEGUIMIENTO PRESUPU</t>
  </si>
  <si>
    <t>O/S N°: 479</t>
  </si>
  <si>
    <t>SERVICIO DE ASISTENCIA TÉCNICA PARA EL ANÁLISIS Y HABILITACIÓN DE BASE DE DATOS</t>
  </si>
  <si>
    <t>SERVICIO DE SEGUIMIENTO, EJECUCIÓN Y LIQUIDACIÓN DE EXPEDIENTES DE ACUERDO MARCO Y ADJUDICACIONES
MENORES PARA LA OFICINA DE ABASTECIMIENTO Y SERVICIOS AUXILIARES</t>
  </si>
  <si>
    <t>O/S N°: 482</t>
  </si>
  <si>
    <t>SERVICIO ESPECIALIZADO EN GESTION DE CONTRATACIONES PUBLICAS PARA LA OFICINA DE ABASTECIMIENTO Y SERVICIOS AUXILIARES</t>
  </si>
  <si>
    <t>O/S N°: 483</t>
  </si>
  <si>
    <t>CONTRATACION DEL SERVICIO ESPECIALIZADO DE MEDICO CIRUJANO EN SALUD OCUPACIONAL PARA EL MTPE</t>
  </si>
  <si>
    <t>CONTRATACIÓN DEL SERVICIO DE MONITOREO Y SEGUIMIENTO DE PROCESOS FINANCIEROS EN EL MARCO DEL OT</t>
  </si>
  <si>
    <t>O/S N°: 494</t>
  </si>
  <si>
    <t xml:space="preserve">CONTRATACIÓN DEL SERVICIO DE COORDINACIÓN, SEGUIMIENTO Y PROCESAMIENTO DE INFORMACIÓN REFERIDA </t>
  </si>
  <si>
    <t>CONTRATACIÓN DE UNA PERSONA NATURAL PARA EL SERVICIO DE REVISIÓN DE INFORMACIÓN DE EXPEDIENTES COACTIVOS</t>
  </si>
  <si>
    <t>O/S N°: 497</t>
  </si>
  <si>
    <t>SERVICIO DE ORIENTACION Y DIFUSION EN TEMAS DE
FORMALIZACION LABORAL, PARA EL DESPACHO VICEMINISTERIAL DE TRABAJO</t>
  </si>
  <si>
    <t>SERVICIO DE ASISTENCIA TÉCNICA LEGAL</t>
  </si>
  <si>
    <t>O/S N°: 501</t>
  </si>
  <si>
    <t>SERVICIO DE ANALISIS Y ELABORACION DE INFORMES EN TEMAS LEGALES: PAGOS INDEBIDOS DE LA PRESTACION ECONOMICA DE PROTECCION SOCIAL DE EMERGENCIA ANTE LA PANDEMIA DEL CORONAVIRUS COVID-19 (DECRETO DE URGENCIA N° 038-2020), PARA LA PROCURADURIA</t>
  </si>
  <si>
    <t>O/S N°: 507</t>
  </si>
  <si>
    <t>SERVICIO DE ANALISIS PROCESAL CIVIL Y CONTENCIOSO ADMINISTRATIVO DEL SUBSIDIO DE INCAPACIDAD TEMPORAL PARA PACIENTES DIAGNOSTICADOS CON LA COVID19, PARA LA PROCURADURIA PÚBLICA DEL MTPE.</t>
  </si>
  <si>
    <t>O/S N°: 508</t>
  </si>
  <si>
    <t>SERVICIO ESPECIALIZADO DE DERECHO CIVIL Y ADMINISTRATIVO: Y OTROS DERIVADOS, COMO CONSECUENCIA DE LA COVID-19, PARA LA PROCURADURIA PÚBLICA DEL MTPE.</t>
  </si>
  <si>
    <t>O/S N°: 509</t>
  </si>
  <si>
    <t>SERVICIO DE SEGUIMIENTO DE PROCESOS JUDICIALES EN MATERIA PENAL, PARA LA PROCURADURIA PÚBLICA DEL MTPE.</t>
  </si>
  <si>
    <t>O/S N°: 522</t>
  </si>
  <si>
    <t>SERVICIO DE APOYO PARA EL SEGUIMIENTO DE ACTIVIDADES Y
EXPEDIENTES ADMINISTRATIVOS</t>
  </si>
  <si>
    <t>O/S N°: 530</t>
  </si>
  <si>
    <t>10093141984 : CHANJAN BLAS RAFAEL GUILLERMO</t>
  </si>
  <si>
    <t>SERVICIO DE ANALISIS Y REGISTRO DE INFORMACIÓN PARA EL BONO UNIVERSAL</t>
  </si>
  <si>
    <t>O/S N°: 531</t>
  </si>
  <si>
    <t>SERVICIO DE ANÁLISIS, PROGRAMACIÓN E IMPLEMENTACIÓN DE APLICATIVOS INFORMÁTICOS</t>
  </si>
  <si>
    <t>O/S N°: 533</t>
  </si>
  <si>
    <t>SERVICIO DE IMPLEMENTACIÓN Y PROGRAMACION DE FUNCIONALIDADES DE APLICATIVOS INFORMATICOS</t>
  </si>
  <si>
    <t>SERVICIO DE ANALISTA PROGRAMADOR DE SISTEMAS EN SOPORTE DE APLICACIONES</t>
  </si>
  <si>
    <t>O/S N°: 541</t>
  </si>
  <si>
    <t>SERVICIO DE SEGUIMIENTO Y DE COORDINACIÓN DE ACTIVIDADES INSTITUCIONALES DEL DESPACHO MINISTERIAL.</t>
  </si>
  <si>
    <t>O/S N°: 550</t>
  </si>
  <si>
    <t>10712080791 : RAMOS NINARAQUI DEYVIS ROY</t>
  </si>
  <si>
    <t>SERVICIO DE REVISION Y ANALISIS LEGAL DE LOS EXPEDIENTES JUDICIALES EN MATERIA JUDICIALES Y MATERIA LABORAL ANTE LA PANDEMIA DEL CORONAVIRUS COVID-19, PARA LA PROCURADURIA PÚBLICA DEL MTPE.</t>
  </si>
  <si>
    <t>O/S N°: 553</t>
  </si>
  <si>
    <t>SERVICIO DE ANÁLISIS Y ELABORACIÓN DE INFORMES TECNICOS.</t>
  </si>
  <si>
    <t>O/S N°: 569</t>
  </si>
  <si>
    <t>10427817348 : HERNANDEZ GARCIA OMAR ANTONIO</t>
  </si>
  <si>
    <t>CONTRATACIÓN DE LOCADOR PARA LA DGPPFLIT</t>
  </si>
  <si>
    <t>O/S N°: 575</t>
  </si>
  <si>
    <t>SERVICIO DE SEGUIMIENTO Y MONITOREO DE ACTIVIDADES DE GESTIÓN Y/O ADMINISTRATIVAS DEL DESPACHO MINISTERIAL</t>
  </si>
  <si>
    <t>O/S N°: 577</t>
  </si>
  <si>
    <t>10722222836 : RODRIGUEZ AYALA HENRRY FRANCISCO</t>
  </si>
  <si>
    <t>CONTRATACIÓN COMPLEMENTARIA AL CONTRATO N° 005-2021-MTPE</t>
  </si>
  <si>
    <t>O/S N°: 578</t>
  </si>
  <si>
    <t>3 meses</t>
  </si>
  <si>
    <t>SERVICIO DE MANTENIMIENTO PREVENTIVO DE SWITCH PARA RED DEL MTPE</t>
  </si>
  <si>
    <t>O/S N°: 582</t>
  </si>
  <si>
    <t>CONTRATACION DEL SERVICIO DE ARBITRAJE LABORAL -PRESIDENTE DEL TRIBUNAL ARBITRAL EN LA NEGOCIAC</t>
  </si>
  <si>
    <t>O/S N°: 589</t>
  </si>
  <si>
    <t>10091761896 : ZAVALA COSTA  JAIME</t>
  </si>
  <si>
    <t>Hasta el 31/12/2022</t>
  </si>
  <si>
    <t>SERVICIO DE ANALISIS</t>
  </si>
  <si>
    <t>O/S N°: 591</t>
  </si>
  <si>
    <t>10094401033 : DULANTO SANTA CRUZ ERIK YVAN</t>
  </si>
  <si>
    <t xml:space="preserve">CONTRATACIÓN DE UNA PERSONA NATURAL PARA QUE REALICE EL SERVICIO DE ASISTENCIA TÉCNICA PARA LA </t>
  </si>
  <si>
    <t>O/S N°: 599</t>
  </si>
  <si>
    <t>10438895243 : RIVERA HERNANDEZ ROSANA MARTHA</t>
  </si>
  <si>
    <t>SERVICIO DE ALQUILER DE STAND, TOLDOS, ESTRADO, MESAS Y SILLAS Y SERVICIO DEI NTERNET</t>
  </si>
  <si>
    <t>O/S N°: 611</t>
  </si>
  <si>
    <t>20603384301 : SBP ORIENTE JERUSALEN E.I.R.L</t>
  </si>
  <si>
    <t>SERVICIO DE SISTEMATIZACIÓN DE INFORMACIÓN Y PROPUESTA DE INSTRUMENTOS</t>
  </si>
  <si>
    <t>O/S N°: 617</t>
  </si>
  <si>
    <t>10099629440 : AQUINO RODRIGUEZ ALBERTO ENRIQUE</t>
  </si>
  <si>
    <t>SERVICIO DE SEGURIDDA Y VIGILANCIA</t>
  </si>
  <si>
    <t>O/S N°: 621</t>
  </si>
  <si>
    <t>20609633710 : CONSORCIO TECSEGUR</t>
  </si>
  <si>
    <t>CONTRATACIÓN DE UNA (01) PERSONA NATURAL PARA EL SERVICIO DE TERCERO PARA EL DM.</t>
  </si>
  <si>
    <t>O/S N°: 629</t>
  </si>
  <si>
    <t>10102812382 : ZEVALLOS TUESTA PATRICIA</t>
  </si>
  <si>
    <t>CONTRATACIÓN DE UNA (01) PERSONA NATURAL PARA SERVICIO DE TERCERO PARA EL DM.</t>
  </si>
  <si>
    <t>O/S N°: 632</t>
  </si>
  <si>
    <t>10451256721 : SALAZAR CACERES ERIC ANTONIO</t>
  </si>
  <si>
    <t>SERVICIO DE IMPLEMENTACIÓN DEL SISTEMA DE GESTIÓN DE SEGURIDAD DE LA INFORMACIÓN PARA EL MINISTERIO DE TRABAJO Y PROMOCIÓN DEL EMPLEO – SGSI</t>
  </si>
  <si>
    <t>O/S N°: 635</t>
  </si>
  <si>
    <t>20518853334 : ARGOS CONSULTING GROUP S.A.C.</t>
  </si>
  <si>
    <t>SERVICIO DE MANTENIMIENTO PREVENTIVO PARA LOS TABLEROS ELÈCTRICOS GENERALES UBICADOS EN EL SÒTA</t>
  </si>
  <si>
    <t>35 DÍAS CALENDARIOS</t>
  </si>
  <si>
    <t>SERVICIO DE ASESORIA LEGAL EN TEMAS DE DERECHO LABORAL Y LITIGACION ORAL PARA LA DEFENSA DE LA ENTIDAD EN LOS PROCESOS JUDICIALES DERIVADOS DEL DECRETO SUPREMO N°001-2022-TR, PARA LA PROCURADURIA PÚBLICA DEL MTPE.</t>
  </si>
  <si>
    <t>10096742091 : SANCHEZ REYES CHRISTIAN ROMULO MARTIN</t>
  </si>
  <si>
    <t>CONTRATACIÓN DEL SERVICIO PARA LA ELABORACIÓN DE PROPUESTAS NORMATIVAS VINCULADAS A LA PROMOCIÓ</t>
  </si>
  <si>
    <t>O/S N°: 675</t>
  </si>
  <si>
    <t>10329452340 : CELIS SALINAS VICTORIA RUBY</t>
  </si>
  <si>
    <t>SERVICIO ESPECIALIZADO EN TEMAS DERECHO PARA LA DEFENSA DE LA ENTIDAD EN LOS PROCESOS JUDICIALES Y ADMINISTRATIVOS DONDE SE CUESTIONAN LAS NORMAS DE TERCERIZACION LABORAL O SIMILARES, PARA LA PROCURADURIA PÚBLICA DEL MTPE.</t>
  </si>
  <si>
    <t>O/S N°: 678</t>
  </si>
  <si>
    <t>10472642435 : MARMANILLO TARRAGA LUCY</t>
  </si>
  <si>
    <t>SUMINISTRO DE AGUA DE MESA SIN GAS X 20 L PARA EL MTPE</t>
  </si>
  <si>
    <t>ADQUISICION DE BLUSA, CAMISETA, CASACA, CHALECOS, PANTALON</t>
  </si>
  <si>
    <t>SUMINISTRO DE COMBUSTIBLES PARA LA FLOTA VEHICULAR DEL MTPE</t>
  </si>
  <si>
    <t>SUBASTA INVERSA ELECTRONICA</t>
  </si>
  <si>
    <t>ADQUISICION DE MATERIALES DE OFICINA PARA EL MTPE</t>
  </si>
  <si>
    <t>ADQUISICON DE PAPEL BOND 80 g TAMAÑO  A4</t>
  </si>
  <si>
    <t>ADQUISICION DE CONSUMIBLES PARA EL MTPE</t>
  </si>
  <si>
    <t>SUMINISTRO DE MATERIALE DE ASEO PARA EL MTPE</t>
  </si>
  <si>
    <t>ADQUISICIÓN DE MEDICAMENTOS</t>
  </si>
  <si>
    <t>ADQUISICION DE MATERIALES DE PROTECCIÓN PERSONALES (MASCARILLA, ALCOHOL)</t>
  </si>
  <si>
    <t>ADQUISICION DE MATERIALES DE MANTENIMIENTO</t>
  </si>
  <si>
    <t>SERVICIO DE SUMINISTRO DE ENERGIA ELECTRICA</t>
  </si>
  <si>
    <t>SERVICIO DE AGUA Y DESAGUE</t>
  </si>
  <si>
    <t>SERVICIO DE TELEFONIA MOVIL</t>
  </si>
  <si>
    <t>SERVICIO DE TELEFONIA FIJA</t>
  </si>
  <si>
    <t>SERVICIO DE INTERNET</t>
  </si>
  <si>
    <t>SERVICIO DE MENSAJERÍA NIVEL LOCAL</t>
  </si>
  <si>
    <t>SERVICIO DE MENSAJERÍA NIVEL NACIONAL</t>
  </si>
  <si>
    <t>INTERCONEXION DE RED DE VOZ Y DATOS</t>
  </si>
  <si>
    <t>SERVICIO DE CORREO ELECTRÓNICO</t>
  </si>
  <si>
    <t>SERVICIO DE TELEVISIÓN POR CABLE O SATÉLITE</t>
  </si>
  <si>
    <t>SERVICIO DE WEB HOSTING</t>
  </si>
  <si>
    <t>SERVICIO DE PUBLICIDAD DE CAMPAÑA INSTITUCIONAL</t>
  </si>
  <si>
    <t>SERVICIO DE LIMPIEZA INTEGRAL PARA LA SEDE DEL MTPE</t>
  </si>
  <si>
    <t>SERVICIO DE SEGURIDAD Y VIGILANCIA PARA LAS SEDES DEL MTPE</t>
  </si>
  <si>
    <t>MANTENIMIENTO CORRECTIVO DE PUERTAS DE VIDRIO</t>
  </si>
  <si>
    <t>ADJUDICACIÓN SIN PROCEDIMIENTO</t>
  </si>
  <si>
    <t>MANTENIMIENTO CORRECTIVO TECHO Y COBERTURA</t>
  </si>
  <si>
    <t>MANTENIMIENTO PREVENTIVO DE CERCO ELECTRICO</t>
  </si>
  <si>
    <t xml:space="preserve">MANTENIMIENTO PREVENTIVO DE PUERTAS DE VIDRIO </t>
  </si>
  <si>
    <t>MANTENIMIENTO PREVENTIVO DE PUERTAS LEVADIZAS</t>
  </si>
  <si>
    <t>MANTENIMIENTO PREVENTIVO DE RED DE AGUA Y DESAGÜE DE INMUEBLE</t>
  </si>
  <si>
    <t>SERVICIO DE PINTADO DE BARANDAS</t>
  </si>
  <si>
    <t>SERVICIO DE PINTADO DE EDIFICACIONES</t>
  </si>
  <si>
    <t>SERVICIO DE PINTADO DE ESTRUCTURAS DE METAL</t>
  </si>
  <si>
    <t>MANTENIMIENTO CORRECTIVO DE VEHÍCULO HÍBRIDO ELÉCTRICO</t>
  </si>
  <si>
    <t>MANTENIMIENTO CORRECTIVO DE VEHICULOS EN GENERAL</t>
  </si>
  <si>
    <t>MANTENIMIENTO PREVENTIVO DE VEHÍCULO HÍBRIDO ELÉCTRICO</t>
  </si>
  <si>
    <t>MANTENIMIENTO PREVENTIVO DE VEHICULOS EN GENERAL</t>
  </si>
  <si>
    <t>MANTENIMIENTO CORRECTIVO DE ASCENSORES Y MONTACARGAS</t>
  </si>
  <si>
    <t>MANTENIMIENTO CORRECTIVO DE CAMARAS DE VIDEO DE SEGURIDAD</t>
  </si>
  <si>
    <t>MANTENIMIENTO CORRECTIVO DE LA SUB ESTACION DE ENERGIA ELECTRICA</t>
  </si>
  <si>
    <t>MANTENIMIENTO PREVENTIVO DE ASCENSORES</t>
  </si>
  <si>
    <t>MANTENIMIENTO PREVENTIVO DE EQUIPO DE AIRE ACONDICIONADO</t>
  </si>
  <si>
    <t>MANTENIMIENTO PREVENTIVO DE GRUPO ELECTROGENO</t>
  </si>
  <si>
    <t>MANTENIMIENTO PREVENTIVO DE LA SUB ESTACION DE ENERGIA ELECTRICA</t>
  </si>
  <si>
    <t>MANTENIMIENTO PREVENTIVO DE TABLEROS ELECTRICOS</t>
  </si>
  <si>
    <t>RECARGA Y MANTENIMIENTO DE EXTINTORES</t>
  </si>
  <si>
    <t>SERVICIO DE MANTENIMIENTO CORRECTIVO DEL SISTEMA DE VENTILACION DE INYECCIÓN Y EXTRACCIÓN DE AIRE</t>
  </si>
  <si>
    <t xml:space="preserve">SERVICIO DE MANTENIMIENTO PREVENTIVO DEL SISTEMA DE VENTILACION DE INYECCIÓN Y EXTRACCIÓN DE AIRE </t>
  </si>
  <si>
    <t>ALQUILER DE CENTRAL TELEFÓNICA</t>
  </si>
  <si>
    <t>RENOVACION DE LICENCIA DE SOFTWARE</t>
  </si>
  <si>
    <t>SUSCRIPCION ANUAL A LICENCIA DE SOFTWARE</t>
  </si>
  <si>
    <t>SUSCRIPCIÓN ANUAL DE ALMACENAMIENTO EN NUBE INFORMÁTICA</t>
  </si>
  <si>
    <t>CONTRATACIÓN DE SERVICIO DE POLIZAS DE SEGUROS MULTIRIESGO, 3D (DESHONESTIDAD, DESAPARICIÓN Y DESTRUCCIÓN), VEHÍCULOS Y ASISTENCIA MÉDICA - FOLA PARA ELMINISTERIO DE TRABAJO Y PROMOCIÓN DEL EMPLEO</t>
  </si>
  <si>
    <t>SEGURO COMPLEMENTARIO DE TRABAJO DE RIESGO - PENSIÓN</t>
  </si>
  <si>
    <t>SEGUROS ACCIDENTES PERSONALES</t>
  </si>
  <si>
    <t>SERVICIO DE EXAMENES MEDICOS</t>
  </si>
  <si>
    <t>ASESORIA Y CONSULTORIA EN PLANEAMIENTO ESTRATEGICO Y PROYECTOS DE INVERSION</t>
  </si>
  <si>
    <t>CONSULTORIA P/DESARROLLO DEL APLICATIVO WEB</t>
  </si>
  <si>
    <t>CAPACITACIÓN EN MONITOREO Y EVALUACIÓN DE PROYECTOS Y PROGRAMAS SOCIALES</t>
  </si>
  <si>
    <t>CURSO DE ESTRATEGIAS EN NEGOCIACIÓN COLECTIVA Y GESTIÓN DE RELACIONES SINDICALES</t>
  </si>
  <si>
    <t>CURSO DE FORMULACIÓN Y EVALUACION DE POLÍTICAS PÚBLICAS VALOR PÚBLICO</t>
  </si>
  <si>
    <t>SERVICIO DE SEGURIDAD DE RED INFORMATICA</t>
  </si>
  <si>
    <t>SERVICIO DE SOPORTE INFORMATICO</t>
  </si>
  <si>
    <t>SERVICIO DE SOPORTE TECNICO DE SERVIDORES</t>
  </si>
  <si>
    <t>SERVICIO DE SOPORTE TECNICO DE SISTEMA DE CORREO ELECTRONICO MODIFICADO</t>
  </si>
  <si>
    <t>SERVICIO DE SOPORTE TECNICO EN REDES</t>
  </si>
  <si>
    <t>SERVICIO DE SOPORTE Y MANTENIMIENTO DE SOFTWARE</t>
  </si>
  <si>
    <t>SERVICIO DE ACTUALIZACION DE PLATAFORMA VIRTUAL Y PAGINA WEB.</t>
  </si>
  <si>
    <t>SERVICIO DE DESARROLLO DE MEJORAS DE LOS MODULOS DE SISTEMAS DE INFORMACION</t>
  </si>
  <si>
    <t>SERVICIO DE DESARROLLO E IMPLEMENTACION DEL SOFTWARE</t>
  </si>
  <si>
    <t>SERVICIO DE DESARROLLO, IMPLEMENTACIÓN Y CAPACITACIÓN DE SISTEMA EN WEB</t>
  </si>
  <si>
    <t>SERVICIO DE HACKEO ÉTICO - ETICAL HACKING</t>
  </si>
  <si>
    <t>SERVICIO DE IMPLEMENTACION DE CONTROLES DE SEGURIDAD DE INFORMACION</t>
  </si>
  <si>
    <t>SERVICIO DE IMPLEMENTACIÓN DE COPIAS DE SEGURIDAD</t>
  </si>
  <si>
    <t>SERVICIO DE IMPLEMENTACIÓN DE SOLUCIÓN PARA REGISTRO DE EVIDENCIAS DIGITALES UTILIZANDO BLOCKCHAIN</t>
  </si>
  <si>
    <t>SERVICIO DE PRODUCCIÓN Y REALIZACIÓN DE VIDEO INSTRUCTIVO</t>
  </si>
  <si>
    <t>SERVICIO DE SEGURIDAD INFORMATICA PERIMETRAL</t>
  </si>
  <si>
    <t>SERVICIO DE SERVIDOR SMTP RELAY DEDICADO BASADO EN LA TECNOLOGÍA CLOUD COMPUTING</t>
  </si>
  <si>
    <t>SERVICIO DE SOPORTE Y ACTUALIZACION DE BASE DE DATOS ORACLE</t>
  </si>
  <si>
    <t>SERVICIO DE SUMINISTRO DE INFORMACION RENIEC</t>
  </si>
  <si>
    <t>SUSCRIPCIÓN ANUAL EN LINEA A PLATAFORMA VIRTUAL VIDEOCONFERENCIA</t>
  </si>
  <si>
    <t>SERVICIO DE COFFEE BREAK</t>
  </si>
  <si>
    <t>SERVICIO DE ADMINISTRACION Y ALMACENAMIENTO DEL ARCHIVO INSTITUCIONAL</t>
  </si>
  <si>
    <t>SERVICIO DE APOYO ADMINISTRATIVO</t>
  </si>
  <si>
    <t>SERVICIO DE COORDINACION, SEGUIMIENTO Y MONITOREO DE PRESTACION DE SERVICIOS</t>
  </si>
  <si>
    <t>SERVICIO DE ELABORACION DE INFORME SOBRE PROCEDIMIENTOS ADMINISTRATIVOS</t>
  </si>
  <si>
    <t>SERVICIO DE MONITOREO DE MEDIOS DE COMUNICACIÓN</t>
  </si>
  <si>
    <t>SERVICIO DE MONITOREO DE VEHICULOS VIA GPS</t>
  </si>
  <si>
    <t>SERVICIO DE PROCESAMIENTO, ORDENAMIENTO Y CLASIFICACIÓN DE DOCUMENTOS ADMINISTRATIVOS</t>
  </si>
  <si>
    <t>SERVICIO DE SUPERVISION Y COORDINACION DE ACTIVIDADES EN CONTRATACIONES DE BIENES Y SERVICIOS</t>
  </si>
  <si>
    <t>SUSCRIPCION A LA BASE DE DATOS SPIJ - SISTEMA PERUANO DE INFORMACION JURIDICA</t>
  </si>
  <si>
    <t>SERVICIO DE AUDITORIA PARA SEGUIMIENTO DE CARTA DE SERVICIO</t>
  </si>
  <si>
    <t>SERVICIO DE ELABORACIÓN E IMPLEMENTACIÓN DE PLATAFORMA VIRTUAL</t>
  </si>
  <si>
    <t>SERVICIO DE MONITOREO DE ERGONOMIA</t>
  </si>
  <si>
    <t>SERVICIO DE MONITOREO DE FACTORES PSICOSOCIALES PARA PUESTOS DE TRABAJO Y UNIDADES ORGANIZACIONALES</t>
  </si>
  <si>
    <t>SERVICIO DE ASISTENCIA TECNICA EN TEMAS DE SIAF</t>
  </si>
  <si>
    <t>COORDINACION Y SEGUIMIENTO PRESUPUESTAL EN PROGRAMACION Y ADQUISICIONES</t>
  </si>
  <si>
    <t>SERVICIO DE ABSOLUCIÓN DE CONSULTA LEGAL EN DERECHO LABORAL</t>
  </si>
  <si>
    <t>SERVICIO DE ANALISIS ADMINISTRATIVO</t>
  </si>
  <si>
    <t>SERVICIO DE ANÁLISIS DE DATOS Y ELABORACIÓN DE REPORTES</t>
  </si>
  <si>
    <t>SERVICIO DE ANÁLISIS DE INFORMACIÓN CONTABLE Y FINANCIERA</t>
  </si>
  <si>
    <t xml:space="preserve">SERVICIO DE ANÁLISIS LEGAL Y PROYECCIÓN DE RESPUESTAS A LOS REQUERIMIENTOS EN MATERIAL LEGAL </t>
  </si>
  <si>
    <t>SERVICIO DE ANALISIS Y ELABORACION DE INFORMES TECNICOS</t>
  </si>
  <si>
    <t>SERVICIO DE ANALISIS Y EVALUACION ESTADISTICA</t>
  </si>
  <si>
    <t>SERVICIO DE APOYO EN ARMADO INTEGRAL DE LOS EXPEDIENTES PARA TRÁMITE DE PAGO DE LAS EJECUCIÓN CONTRACTUAL DE LOS PROCEDIMIENTOS DE SELECCIÓN</t>
  </si>
  <si>
    <t>SERVICIO DE APOYO EN COORDINACIÓN Y EJECUCIÓN DE ACTIVIDADES ADMINISTRATIVAS</t>
  </si>
  <si>
    <t>SERVICIO DE APOYO EN ELABORACION DE INFORME</t>
  </si>
  <si>
    <t>SERVICIO DE APOYO EN ELABORACION DE ORDENES DE COMPRA Y DE SERVICIO</t>
  </si>
  <si>
    <t>SERVICIO DE APOYO EN ELABORACION DE ORDENES DE COMPRA Y DE SERVICIO DE CONTRATACIONES SIN PROCEDIMIENTO</t>
  </si>
  <si>
    <t>SERVICIO DE APOYO EN LA EJECUCIÓN CONTRACTUAL DE PROCEDIMIENTOS DE SELECCIÓN</t>
  </si>
  <si>
    <t>SERVICIO DE APOYO LEGAL</t>
  </si>
  <si>
    <t>SERVICIO DE APOYO PARA LA ELABORACIÓN DE INSTRUMENTOS DE NORMALIZACIÓN Y CERTIFICACIÓN DE COMPETENCIAS LABORALES</t>
  </si>
  <si>
    <t xml:space="preserve">SERVICIO DE ASISTENCIA ADMINISTRATIVA PARA LA GESTIÓN DE SERVICIOS Y TRÁMITE DE DOCUMENTACIÓN </t>
  </si>
  <si>
    <t>SERVICIO DE ASISTENCIA EN PROGRAMACION Y PRESUPUESTO</t>
  </si>
  <si>
    <t>SERVICIO DE ASISTENCIA TÉCNICA FINANCIERA</t>
  </si>
  <si>
    <t xml:space="preserve">SERVICIO DE ASISTENCIA TÉCNICA NORMATIVA Y  LEGAL </t>
  </si>
  <si>
    <t>SERVICIO DE ASISTENCIA Y REVISIÓN LEGAL DE DOCUMENTOS SOBRE PROCEDIMIENTOS ADMINISTRATIVOS</t>
  </si>
  <si>
    <t>SERVICIO DE ASISTENTE ADMINISTRATIVO</t>
  </si>
  <si>
    <t>SERVICIO DE ASISTENTE ADMINISTRATIVO Y LOGISTICO</t>
  </si>
  <si>
    <t>SERVICIO DE CLASIFICACIÓN ARCHIVAMIENTO Y DIGITALIZACIÓN DE DOCUMENTOS</t>
  </si>
  <si>
    <t>SERVICIO DE CLASIFICACIÓN Y ORDENAMIENTO DE ARCHIVOS</t>
  </si>
  <si>
    <t>SERVICIO DE CONSOLIDACIÓN Y SISTEMATIZACIÓN DE INFORMACIÓN</t>
  </si>
  <si>
    <t>SERVICIO DE CONTROL PREVIO Y REVISIÓN DE DOCUMENTOS ADMINISTRATIVOS</t>
  </si>
  <si>
    <t>SERVICIO DE CONTROL Y SEGUIMIENTO DE EXPEDIENTES DE BIENES Y SERVICIOS</t>
  </si>
  <si>
    <t>SERVICIO DE CONTROL Y VERIFICACIÓN DE LA TOMA DE ENCUESTA</t>
  </si>
  <si>
    <t>SERVICIO DE CONTROL, VERIFICACIÓN, FISCALIZACIÓN Y REVISIÓN DE DOCUMENTOS DE GESTIÓN</t>
  </si>
  <si>
    <t>SERVICIO DE COORDINACIÓN ADMINISTRATIVA</t>
  </si>
  <si>
    <t>SERVICIO DE DESARROLLO DE LINEAMIENTOS Y DOCUMENTOS TECNICOS NORMATIVOS</t>
  </si>
  <si>
    <t>SERVICIO DE DIAGNÓSTICO, EVALUACIÓN Y RECOMENDACIÓN DE DISEÑO DE PROCESOS DE SEGUIMIENTO Y MONITOREO</t>
  </si>
  <si>
    <t>SERVICIO DE DIGITALIZACIÓN Y DIGITACIÓN DE DOCUMENTOS</t>
  </si>
  <si>
    <t>SERVICIO DE DISEÑO Y ELABORACION DE HERRAMIENTAS PEDAGOGICAS</t>
  </si>
  <si>
    <t>SERVICIO DE EJECUCIÓN DE PROCEDIMIENTOS DE SELECCIÓN DE LAS CONTRATACIONES DEL ESTADO</t>
  </si>
  <si>
    <t>SERVICIO DE ELABORACION DE CONTENIDOS PARA CURSO DE CAPACITACION</t>
  </si>
  <si>
    <t>SERVICIO DE ELABORACIÓN DE DOCUMENTOS LEGALES</t>
  </si>
  <si>
    <t>SERVICIO DE ELABORACION DE INDICADORES SOCIO ECONOMICOS</t>
  </si>
  <si>
    <t>SERVICIO DE ELABORACION DE INFORMES LEGALES Y PROYECTOS DE RESOLUCIONES</t>
  </si>
  <si>
    <t>SERVICIO DE ELABORACION DE INSTRUMENTOS TECNICOS PARA LA CAPACITACION LABORAL</t>
  </si>
  <si>
    <t>SERVICIO DE ELABORACIÓN DE INSTRUMENTOS Y SISTEMATIZACIÓN DE INFORMACIÓN</t>
  </si>
  <si>
    <t>SERVICIO DE ELABORACION DE LOS PROYECTOS DE RESOLUCIONES DIRECTORIALES Y/O SUB DIRECTORIALES</t>
  </si>
  <si>
    <t xml:space="preserve">SERVICIO DE ELABORACIÓN DE REPORTES DE ANÁLISIS DE LA REMUNERACIÓN ORDINARIA Y LABORAL </t>
  </si>
  <si>
    <t>SERVICIO DE ELABORACIÓN Y ANALISIS EN TEMAS DE DERECHO CIVIL</t>
  </si>
  <si>
    <t>SERVICIO DE ELABORACIÓN Y ANÁLISIS EN TEMAS DE DERECHO DE TRABAJO Y ADMINISTRATIVO LABORAL</t>
  </si>
  <si>
    <t>SERVICIO DE ELABORACIÓN Y ANALISIS EN TEMAS DE DERECHO PENAL</t>
  </si>
  <si>
    <t>SERVICIO DE FISCALIZACIÓN POSTERIOR Y SEGUIMIENTO DE EJECUCIÓN CONTRACTUAL</t>
  </si>
  <si>
    <t>SERVICIO DE GESTIÓN ADMINISTRATIVA</t>
  </si>
  <si>
    <t>SERVICIO DE GESTION ADMINISTRATIVA Y FINANCIERA</t>
  </si>
  <si>
    <t>SERVICIO DE GESTIÓN Y SEGUIMIENTO DE ACTIVIDADES ADMINISTRATIVAS</t>
  </si>
  <si>
    <t>SERVICIO DE GESTOR DE CONTENIDOS WEB Y REDES SOCIALES</t>
  </si>
  <si>
    <t>SERVICIO DE IMPLEMENTACION DE SISTEMA DE GESTIÓN DE LA CALIDAD ISO 9001</t>
  </si>
  <si>
    <t>SERVICIO DE NOTIFICADOR</t>
  </si>
  <si>
    <t>SERVICIO DE ORGANIZACIÓN  Y DIGITALIZACION DE LA DOCUMENTACION DE ARCHIVOS</t>
  </si>
  <si>
    <t>SERVICIO DE ORGANIZACIÓN Y CLASIFICACIÓN DE DOCUMENTACIÓN</t>
  </si>
  <si>
    <t>SERVICIO DE ORGANIZACIÓN, FOLIACIÓN Y ARCHIVO DE DOCUMENTOS</t>
  </si>
  <si>
    <t>SERVICIO DE ORIENTACIÓN Y ABSOLUCIÓN DE CONSULTAS DE FORMALIZACIÓN LABORAL</t>
  </si>
  <si>
    <t>SERVICIO DE PROCESAMIENTO DE ENCUESTAS</t>
  </si>
  <si>
    <t>SERVICIO DE RECEPCIÓN, REGISTRO Y DISTRIBUCIÓN DE DOCUMENTACIÓN ADMINISTRATIVA</t>
  </si>
  <si>
    <t>SERVICIO DE RECOPILACIÓN Y SISTEMATIZACIÓN DE INFORMACIÓN</t>
  </si>
  <si>
    <t>SERVICIO DE REGISTRO Y ANALISIS DE INFORMACION ESTADISTICA</t>
  </si>
  <si>
    <t xml:space="preserve">SERVICIO DE REGISTRO Y EJECUCION DE PROCEDIMIENTOS DE SELECCIÓN </t>
  </si>
  <si>
    <t xml:space="preserve">SERVICIO DE REVISIÓN LEGAL Y ELABORACIÓN DE RESPUESTAS A REQUERIMIENTOS </t>
  </si>
  <si>
    <t>SERVICIO DE REVISIÓN Y ANÁLISIS DE EXPEDIENTE DE CONTRATACIÓN</t>
  </si>
  <si>
    <t>SERVICIO DE REVISIÓN Y ANÁLISIS DE NORMAS LEGALES</t>
  </si>
  <si>
    <t>SERVICIO DE REVISIÓN, ANÁLISIS LEGAL Y EVALUACIÓN DE PROCEDIMIENTOS ADMINISTRATIVOS DISCIPLINARIOS</t>
  </si>
  <si>
    <t>SERVICIO DE REVISIÓN, EVALUACIÓN Y ACTUALIZACIÓN DE DOCUMENTOS LEGALES</t>
  </si>
  <si>
    <t xml:space="preserve">SERVICIO DE SEGUIMEINTO Y GENERACIÓN DE INFORMACIÓN DE PRESUPUESTO </t>
  </si>
  <si>
    <t>SERVICIO DE SEGUIMIENTO DE ACTIVIDADES DE ADMINISTRACIÓN</t>
  </si>
  <si>
    <t>SERVICIO DE SEGUIMIENTO Y ACTUALIZACIÓN DE REGISTRO DE INCIDENCIAS Y TIEMPOS DE ATENCIÓN AL USUARIO</t>
  </si>
  <si>
    <t>SERVICIO DE SEGUIMIENTO Y CONTROL DE ACTIVIDADES ADMINISTRATIVAS</t>
  </si>
  <si>
    <t>SERVICIO DE SEGUIMIENTO Y CONTROL DE PROYECTOS</t>
  </si>
  <si>
    <t>SERVICIO DE SEGUIMIENTO Y COORDINACION DE  ACTIVIDADES ADMINISTRATIVAS</t>
  </si>
  <si>
    <t>SERVICIO DE SEGUIMIENTO Y MONITOREO DE ACTIVIDADES DE GESTION Y/O ADMINISTRATIVAS</t>
  </si>
  <si>
    <t>SERVICIO DE SISTEMATIZACIÓN DE LA INFORMACIÓN SOBRE NORMALIZACIÓN Y CERTIFICACIÓN DE COMPETENCIAS LABORALES</t>
  </si>
  <si>
    <t>SERVICIO DE SISTEMATIZACION Y CONSOLIDACION DE BASES DE DATOS</t>
  </si>
  <si>
    <t>SERVICIO DE SUPERVISIÓN DE CONTROL DE CALIDAD DE ENCUESTAS</t>
  </si>
  <si>
    <t>SERVICIO DE SUPERVISION Y ASISTENCIA TECNICA</t>
  </si>
  <si>
    <t>SERVICIO DE SUPERVISION, GESTION Y EVALUACION DE LA GESTION ADMINISTRATIVA</t>
  </si>
  <si>
    <t>SERVICIO DE TOMA DE ENCUESTAS</t>
  </si>
  <si>
    <t>SERVICIO DE VIGILANCIA MEDICA OCUPACIONAL</t>
  </si>
  <si>
    <t>SERVICIO ESPECIALIZADO DE REVISIÓN Y MONITOREO DE ETAPAS DE PROCEDIMIENTO DE SELECCIÓN</t>
  </si>
  <si>
    <t>SERVICIO ESPECIALIZADO EN  CONTROL Y GESTION DE PROCESOS OPERATIVOS ADMINISTRATIVOS</t>
  </si>
  <si>
    <t>SERVICIO ESPECIALIZADO EN CONTRATACIONES PÚBLICAS</t>
  </si>
  <si>
    <t>SERVICIO ESPECIALIZADO EN DERECHO CIVIL</t>
  </si>
  <si>
    <t>SERVICIO ESPECIALIZADO EN DERECHO LABORAL</t>
  </si>
  <si>
    <t>SERVICIO ESPECIALIZADO EN EJECUCIÓN CONTRACTUAL</t>
  </si>
  <si>
    <t>SERVICIO ESPECIALIZADO EN LOGISTICA EN EJECUCION DE CONTRATACIONES SIN PROCEDIMIENTO</t>
  </si>
  <si>
    <t>SERVICIO ESPECIALIZADO EN PROCESOS DE SELECCION</t>
  </si>
  <si>
    <t>SERVICIO ESPECIALIZADO EN TEMAS DE ADQUISICIONES Y PROCEDIMIENTOS DE SELECCIÓN</t>
  </si>
  <si>
    <t>SERVICIO ESPECIALIZADO EN TEMAS DE DERECHO</t>
  </si>
  <si>
    <t>SERVICIO ESPECIALIZADO EN TEMAS DE PRESUPUESTO</t>
  </si>
  <si>
    <t>SERVICIO PROFESIONAL EN PLANIFICACIÓN Y PRESUPUESTO</t>
  </si>
  <si>
    <t>PUNTO DE ACCESO INALAMBRICO - ACCESS POINT WIRELESS</t>
  </si>
  <si>
    <t>UNIDAD EJECUTORA: 002-PROGRAMA NACIONAL DE EMPLEO JUVENIL "JOVENES PRODUCTIVOS"</t>
  </si>
  <si>
    <t>SUB TOTAL 2021</t>
  </si>
  <si>
    <t>SERVICIO DE MEDICO OCUPACIONAL</t>
  </si>
  <si>
    <t>ASP-ADJUDICACION SIN PROCESO</t>
  </si>
  <si>
    <t>ORDEN DE SERVICIO</t>
  </si>
  <si>
    <t>0000010</t>
  </si>
  <si>
    <t>20601730856</t>
  </si>
  <si>
    <t>-</t>
  </si>
  <si>
    <t>0000015</t>
  </si>
  <si>
    <t>20100017491</t>
  </si>
  <si>
    <t>CONTRATACION DEL SERVICIO PARA LA CONFIGURACION E IMPLEMENTACION DE UNA SOLUCION DE COLABORACION Y MENSAJERIA ELECTRONICA EN LA NUBE</t>
  </si>
  <si>
    <t>0000016</t>
  </si>
  <si>
    <t>20601726174</t>
  </si>
  <si>
    <t>SERVICIO DE TRASLADO DE BIENES PATRIMONIALES Y ACERVO DOCUMENTARIO DE LAS UNIDADES ZONALES DE PUNO Y CAJAMARCA HACIA EL ALMACÉN DEL PROGRAMA NACIONAL DE EMPLEO JUVENIL "JOVENES PRODUCTIVOS" UBICADO EN LA VICTORIA - LIMA</t>
  </si>
  <si>
    <t>0000048</t>
  </si>
  <si>
    <t>10071923954</t>
  </si>
  <si>
    <t>SERVICIO DE ALQUILER DE LOCAL PARA EL FUNCIONAMIENTO DE LA UNIDAD ZONAL LAMBAYEQUE DEL PROGRAMA NACIONAL DE EMPLEO JUV ENIL "JÓVENES PRODUCTIVOS"</t>
  </si>
  <si>
    <t>0000065</t>
  </si>
  <si>
    <t>10167334411</t>
  </si>
  <si>
    <t>SERVICIO DE LIMPIEZA E HIGIENE PARA EL PROGRAMA NACIONAL DEEMPLEO JUVENIL "JOVENES PRODUCTIVOS" POR EL PERIODO DE DOS MESES.</t>
  </si>
  <si>
    <t>0000066</t>
  </si>
  <si>
    <t>20550481937</t>
  </si>
  <si>
    <t>SERVICIO DE ARRENDAMIENTO DEL ARCHIVO CENTRAL PARA EL PROGRAMA PARA LA EMPLEABILIDAD</t>
  </si>
  <si>
    <t>0000073</t>
  </si>
  <si>
    <t>20505810555</t>
  </si>
  <si>
    <t>CONTRATACION DEL SERVICIO DE REVISION Y ELABORACION DE PROPUESTAS RELACIONADAS A LA EMPLEABILIDAD</t>
  </si>
  <si>
    <t>0000080</t>
  </si>
  <si>
    <t>10426893784</t>
  </si>
  <si>
    <t>SERVICIO PARA EL DESARROLLO DEL DIAGNOSTICO DE LOS ALIADOS ESTRATÉGICOS PARA IA ASISTENCIA INTEGRAL A LOS BENEFICIARIOSDEL PROGRAMA EN LA LINEA DE AUTOEMPLEO PARA EL PNPE</t>
  </si>
  <si>
    <t>0000103</t>
  </si>
  <si>
    <t>10412313432</t>
  </si>
  <si>
    <t>CONTRATACION DEL SERVICIO DE ELABORACION DE UN PLAN DE FORTALECIMIENTO DEL PROGRAMA NACIONAL PARA LA EMPLEABILIDAD EN EL MARCO DE LA POLITICA DE LA MODERNIZACION DE LA GESTION PUBLICA</t>
  </si>
  <si>
    <t>0000104</t>
  </si>
  <si>
    <t>10105446689</t>
  </si>
  <si>
    <t>SERVICIO DE ARRENDAMIENTO DE LOCAL PARA EL FUNCIONAMIENTO DEL ARCHIVO CENTRAL DEL PROGRAMA NACIONAL PARA LA EMPLEABILIDAD</t>
  </si>
  <si>
    <t>0000109</t>
  </si>
  <si>
    <t>CONTRATACION DEL SERVICIO DE APOYO EN LAS ACTIVIDADES RELACIONADAS A LAS CONTRATACIONES DE BIENES Y SERVICIOS Y REVISION DE CONFORMIDADES PARA TRAMITE DE PAGO</t>
  </si>
  <si>
    <t>0000114</t>
  </si>
  <si>
    <t>10067658855</t>
  </si>
  <si>
    <t>CONTRATACION DE SERVICIO DE APOYO EN LAS ACTIVIDADES RELACIONADAS A LAS CONTRATACIONES DE BIENES Y SERVICIOS Y TRANSFERENCIA DE GESTION</t>
  </si>
  <si>
    <t>0000115</t>
  </si>
  <si>
    <t>10096220702</t>
  </si>
  <si>
    <t>CONTRATACION DE UN SERVICIO ESPECIALIZADO PARA LA IMPLEMENTACION DEL MODULO DE CERTIFICACION EN COMPETENCIAS LABORALES DEL PROGRAMA PARA LA EMPLEABILIDAD</t>
  </si>
  <si>
    <t>0000118</t>
  </si>
  <si>
    <t>10476071301</t>
  </si>
  <si>
    <t>CONTRATACION DEL SERVICIO DE ELABORACION DE MANUAL BASICO DE IDENTIDAD GRAFICA DEL PROGRAMA NACIONAL PARA LA EMPLEABILIDAD</t>
  </si>
  <si>
    <t>0000120</t>
  </si>
  <si>
    <t>20605025774</t>
  </si>
  <si>
    <t>CONTRATACION DEL SERVICIO DE TRASLADO DEL ACERVO DOCUMENTARIO Y BIENES PATRIMONIALES DESDE CALLAO HACIA EL ARCHIVO CENTRAL DEL PROGRAMA NACIONAL DE PARA LA EMPLEABILIDAD UBICADO EN LA VICTORIA - LIMA</t>
  </si>
  <si>
    <t>0000125</t>
  </si>
  <si>
    <t>20600503830</t>
  </si>
  <si>
    <t>SERVICIO DE ELABORACION DE REPORTES Y DISEÑO DE INSTRUMENTOS Y APLICACION DE RECOJO DE INFORMACION PARA LA EVALUACION DE BENEFICIARIOS ENTORNO A LOS PROCESOS DE ACOMPAÑAMIENTO</t>
  </si>
  <si>
    <t>0000136</t>
  </si>
  <si>
    <t>20600511638</t>
  </si>
  <si>
    <t>CONTRATACION DE UN (01) SERVICIO ESPECIALIZADO PARA LA CONFIGURACION DEL SISTEMA DE REGISTRO DE DATOS (SISREG) PARA LA GESTION DE INFORMACION DEL PROGRAMA PARA LA EMPLEABILIDAD</t>
  </si>
  <si>
    <t>0000141</t>
  </si>
  <si>
    <t>10056450608</t>
  </si>
  <si>
    <t>CONTRATACION DEL SERVICIO DE ANALISIS DE LA OFERTA ACADÉMICA Y CALIDAD DE LAS EMPRESAS CAPACITADORAS</t>
  </si>
  <si>
    <t>0000142</t>
  </si>
  <si>
    <t>CONTRATACION DE UN SERVICIO PARA EL ANALISIS Y PROPUESTA DEMEJORA DEL MODELO OPERACIONAL DE LAS LINEAS DE INTERVENCIONDEL PROGRAMA NACIONAL PARA LA EMPLEABILIDAD</t>
  </si>
  <si>
    <t>0000143</t>
  </si>
  <si>
    <t>10099513077</t>
  </si>
  <si>
    <t>CONTRATACION DEL SERVICIO PARA LA ELABORACION DE UN PLAN DEIMPLEMENTACION DE BUENAS PRACTICAS DE INNOVACION PUBLICA ENLOS PROCESOS MISIONALES DEL PROGRAMA NACIONAL PARA LA EMPLEABILIDAD</t>
  </si>
  <si>
    <t>0000148</t>
  </si>
  <si>
    <t>CONTRATACION DE UN (01) SERVICIO ESPECIALIZADO PARA EL DESARROLLO DE FUNCIONALIDADES DE LOS MODULOS WEB DE LA PLATAFORMA DEL PROYECTO DENOMINADO "BECAS MTPE: JOVENES AL BICENTENARIO</t>
  </si>
  <si>
    <t>0000155</t>
  </si>
  <si>
    <t>10429995413</t>
  </si>
  <si>
    <t>CONTRATACION DEL SERVICIO PARA LA MEJORA DE LA PLANIFICACION Y MONITOREO DE LOS PROCESOS DE CONTRATACION MISIONALES DELPROGRAMA NACIONAL PARA LA EMPLEABILIDAD</t>
  </si>
  <si>
    <t>0000159</t>
  </si>
  <si>
    <t>10180809410</t>
  </si>
  <si>
    <t>CONTRATACION DE UN CENTRO DE CERTIFICACION DE COMPETENCIAS LABORALES PARA QUE BRINDE EL SERVICIO DE EVALUACION Y CERTIFICACION DE COMPETENCIAS LABORALES EN EL PERFIL OCUPACIONAL DE MANEJO DE SISTEMAS DE RIEGO TECNIFICADO EN LA REGION ICA</t>
  </si>
  <si>
    <t>0000162</t>
  </si>
  <si>
    <t>20172606777</t>
  </si>
  <si>
    <t>ADQUISICION DE 01 SERVIDOR DE ALMACENAMIENTO EN RED PARA ELPROGRAMA NACIONAL PARA LA EMPLEABILIDAD</t>
  </si>
  <si>
    <t>ORDEN DE COMPRA - GUIA DE INTERNAMIENTO</t>
  </si>
  <si>
    <t>0000003</t>
  </si>
  <si>
    <t>20607635570</t>
  </si>
  <si>
    <t>SERVICIO ESPECIALIZADO PARA LA MPLEMENTACION DE UN SISTEMA DE INVENTARIO DE EQUIPOS INFORMATICOS CON AUTENTICACION LDAP PARAEL PROGRAMA NACIONAL PARA LA EMPLEABILIDAD.</t>
  </si>
  <si>
    <t>0000167</t>
  </si>
  <si>
    <t>10467448752</t>
  </si>
  <si>
    <t>CONTRATACION DE UN CENTRO DE CERTIFICACION DE COMPETENCIAS LABORALES PARA QUE BRINDE EL SERVICIO DE EVALUACION Y CERTIFICACION DE COMPETENCIAS LABORALES EN EL PERFIL OCUPACIONAL DE OPERACIONES DE ALMACÉN EN LA REGION LIMA-CALLAO</t>
  </si>
  <si>
    <t>0000169</t>
  </si>
  <si>
    <t>20535923095</t>
  </si>
  <si>
    <t>CONTRATACION DE UN (01) SERVICIO DE CAMBIO Y REORDENAMIENTODE CABLEADO ESTRUCTURADO Y DE FIBRA OPTICA PARA MEJORAR LA TRANSFERENCIA DE DATOS EN EL PROGRAMA NACIONAL PARA LA EMPLEABILIDAD</t>
  </si>
  <si>
    <t>0000170</t>
  </si>
  <si>
    <t>CONTRATACION DEL SERVICIO DE AUDITORIA INTERNA Y EXTERNA PARA LA CERTIFICACION ISO 27001 DEL SISTEMA DE GESTION DE SEGURIDAD DE LA INFORMACION (SGSI) DEL PROGRAMA NACIONAL PARA LAEMPLEABILIDAD</t>
  </si>
  <si>
    <t>0000171</t>
  </si>
  <si>
    <t>20605561781</t>
  </si>
  <si>
    <t>CONTRATACION DE UN SERVICIO PARA LA ELABORACION DE LA PROPUESTA TEMATICA Y DE CONTENIDOS DE COMPETENCIAS LABORALES PARALA CAPACITACION LABORAL EN ENTORNOS VIRTUALES</t>
  </si>
  <si>
    <t>0000176</t>
  </si>
  <si>
    <t>ADQUISICION DE LICENCIAS DE SOFTWARE DE ANTIVIRUS PARA EL PROGRAMA NACIONAL PARA LA EMPLEABILIDAD</t>
  </si>
  <si>
    <t>0000004</t>
  </si>
  <si>
    <t>20601770114</t>
  </si>
  <si>
    <t>CONTRATACION DE POLIZAS DE SEGUROS MULTIRIESGO, 3D, CONTRA ACCIDENTES PERSONALES, FORMACION LABORAL, ASISTENCIA MÉDICA - ACCIDENTES PERSONALES PARA EL PROGRAMA NACIONAL PARA LA EMPLEABILIDAD 02 MESES</t>
  </si>
  <si>
    <t>0000180</t>
  </si>
  <si>
    <t>20100210909</t>
  </si>
  <si>
    <t>CONTRATACION DE UN CENTRO DE CERTIFICACION DE COMPETENCIAS LABORALES PARA QUE BRINDE EL SERVICIO DE EVALUACION Y CERTIFICACION DE COMPETENCIAS LABORALES EN EL PERFIL OCUPACIONAL DE COSECHARECOLECCION DE HORTALIZAS EN LA REGION DE LAMBAYEQUE</t>
  </si>
  <si>
    <t>0000187</t>
  </si>
  <si>
    <t>CONTRATACION DE UN CENTRO DE CERTIFICACION DE COMPETENCIAS LABORALES PARA QUE BRINDE EL SERVICIO DE EVALUACION Y CERTIFICACION DE COMPETENCIAS LABORALES EN EL PERFIL OCUPACIONAL DE MANEJO DE CULTIVO DE VID EN LA REGION DE LAMBAYEQUE</t>
  </si>
  <si>
    <t>0000188</t>
  </si>
  <si>
    <t>20482252924</t>
  </si>
  <si>
    <t>SERVICIO DE LIMPIEZA PARA EL PROGRAMA NACIONAL PARA LA EMPLEABILIDAD EN LAS UNIDADES ZONALES DE AREQUIPA, LA LIBERTAD YLAMBAYEQUE, POR DOS MESES.</t>
  </si>
  <si>
    <t>0000194</t>
  </si>
  <si>
    <t>20602781659</t>
  </si>
  <si>
    <t>CONTRATACION DE UN (01) SERVICIO ESPECIALIZADO PARA LA IMPLEMENTACION DE LA PLATAFORMA VIDEOCONFERENCIA CON INTEGRACIONA PLATAFORMA MOODLE DEL PROGRAMA NACIONAL PARA LA EMPLEABILIDAD</t>
  </si>
  <si>
    <t>0000197</t>
  </si>
  <si>
    <t>10418380671</t>
  </si>
  <si>
    <t>ASISTENCIA TÉCNICA PARA LA REVISION, DIAGNOSTICO Y PROPUESTA DE MEJORA DE LOS PROCESOS INVOLUCRADOS EN LA LINEA DEL SERVICIO DE CAPACITACION LABORAL QUE BRINDA EL PROGRAMA NACIONAL PARA LA EMPLEABILIDAD</t>
  </si>
  <si>
    <t>0000205</t>
  </si>
  <si>
    <t>10103020706</t>
  </si>
  <si>
    <t>ADQUISICION DE ESTANTERIA RANURADA PARA LA CUSTODIA DEL ACERVO DOCUMENTARIO DEL ARCHIVO CENTRAL DEL PROGRAMA NACIONAL PARA LA EMPLEABILIDAD</t>
  </si>
  <si>
    <t>0000021</t>
  </si>
  <si>
    <t>20601758106</t>
  </si>
  <si>
    <t>SERVICIO DE DESARROLLO DE CURSO E-LEARNING FORTALECIMIENTO DE HABILIDADES BLANDAS EN FORMATO SCORM PARA LOS BENEFICIARIOS DEL PROGRAMA NACIONAL PARA LA EMPLEABILIDAD EN LA PLATAFORMA MOODLE DEL PROGRAMA</t>
  </si>
  <si>
    <t>0000215</t>
  </si>
  <si>
    <t>10074524201</t>
  </si>
  <si>
    <t>ASISTENCIA TÉCNICA PARA LA REVISION, DIAGNOSTICO Y PROPUESTA DE MEJORA DE LOS PROCESOS INVOLUCRADOS EN LA LINEA DEL SERVICIO DE CERTIFICACION DE COMPETENCIAS LABORALES QUE BRINDA EL PROGRAMA NACIONAL PARA LA EMPLEABILIDAD</t>
  </si>
  <si>
    <t>0000216</t>
  </si>
  <si>
    <t>10103038711</t>
  </si>
  <si>
    <t>ASISTENCIA TÉCNICA PARA LA REVISION, DIAGNOSTICO Y PROPUESTA DE MEJORA DE LOS PROCESOS INVOLUCRADOS EN LA LINEA DEL SERVICIO DE CAPACITACION PARA LA PROMOCION DEL AUTOEMPLEO QUE BRINDA EL PROGRAMA NACIONAL PARA LA EMPLEABILIDAD</t>
  </si>
  <si>
    <t>0000217</t>
  </si>
  <si>
    <t>10026241079</t>
  </si>
  <si>
    <t>CONTRATACION DEL SERVICIO DE INVENTARIO FISICO, CONCILIACION Y VALORIZACION DE BIENES PATRIMONIALES DEL PROGRAMA NACIONAL PARA LA EMPLEABILIDAD 45 DIAS</t>
  </si>
  <si>
    <t>0000218</t>
  </si>
  <si>
    <t>20531670125</t>
  </si>
  <si>
    <t>CONTRATACION DE UN (01) SERVICIO ESPECIALIZADO PARA LA IMPLEMENTACION DE LA PLATAFORMA DE GESTION DE RELACIONES CON LOSUSUARIOS BENEFICIARIOS (CRM)</t>
  </si>
  <si>
    <t>0000230</t>
  </si>
  <si>
    <t>10416849019</t>
  </si>
  <si>
    <t>SERVICIO QUE SISTEMATICE, COORDINE Y PROMUEVA LAS RELACIONES INTERINSTITUCIONALES CON SECTOR PUBLICO Y PRIVADO DEL PROGRAMA NACIONAL PARA LA EMPLEABILIDAD</t>
  </si>
  <si>
    <t>0000235</t>
  </si>
  <si>
    <t>10068149156</t>
  </si>
  <si>
    <t>CONTRATACION DEL SERVICIO DE SISTEMATIZACION, ANALISIS Y ROPUESTA DE MEJORAS EN EJECUCION CONVENIOS DEL PROGRAMA NACIONAL PARA LA EMPLEABILIDAD</t>
  </si>
  <si>
    <t>0000247</t>
  </si>
  <si>
    <t>SERVICIO DE ACONDICIONAMIENTO Y ADECUACIÓN DE AMBIENTES DE LAS OFICINAS DE LOS PISOS 6 Y 9 DEL PROGRAMA NACIONAL PARA LA EMPLEABILIDAD (PNPE)</t>
  </si>
  <si>
    <t>0000249</t>
  </si>
  <si>
    <t>20501863263</t>
  </si>
  <si>
    <t>ADQUISICION DE SWITCHES DE BORDE PARA EL CENTRO DE DATOS DEL PROGRAMA NACIONAL PARA LA EMPLEABILIDAD</t>
  </si>
  <si>
    <t>0000035</t>
  </si>
  <si>
    <t>20601423295</t>
  </si>
  <si>
    <t>ADQUISICION DE LAPTOPS PARA EL PROGRAMA NACIONAL PARA LA EMPLEABILIDAD</t>
  </si>
  <si>
    <t>0000036</t>
  </si>
  <si>
    <t>20600257286</t>
  </si>
  <si>
    <t>ADQUISICION DE AGENDAS</t>
  </si>
  <si>
    <t>0000042</t>
  </si>
  <si>
    <t>20422821113</t>
  </si>
  <si>
    <t>SERVICIO DE ELABORACION DE UN INSTRUMENTO DE CAPACITACION PARA EL ENTRENAMIENTO PRACTICO DE LOS BENEFICIARIOS PARA EL FORTALECIMIENTO DE LA CAPACITACION TÉCNICA DEL CURSO DE CAJA,VENTAS, ATENCION Y SERVICIO AL CLIENTE, QUE BRINDA EL PROGRAMA NACIONAL PAR</t>
  </si>
  <si>
    <t>0000263</t>
  </si>
  <si>
    <t>10726240570</t>
  </si>
  <si>
    <t>CONTRATACIÓN DE SERVICIO DE LIMPIEZA E HIGIENE PARA LA SEDE CENTRAL DEL PROGRAMA NACIONAL DE EMPLEO JUVENIL JÓVENES PRODUCTIVOS</t>
  </si>
  <si>
    <t>S/M</t>
  </si>
  <si>
    <t>AS-SM-1-2021-PNPE-1</t>
  </si>
  <si>
    <t>SERVICIO DE SEGURIDAD Y VIGILANCIA PARA LA SEDE CENTRAL DEL PROGRAMA NACIONAL DE EMPLEO JUVENIL JÓVENES PRODUCTIVOS</t>
  </si>
  <si>
    <t>AS-SM-2-2021-PNPE-1</t>
  </si>
  <si>
    <t>AS-SM-3-2021-PNPE-1</t>
  </si>
  <si>
    <t>SERVICIO DE CAPACITACIÓN EN COMPETENCIAS PARA LA EMPLEABILIDAD Y CAPACITACIÓN LABORAL REGULAR, DE MANERA NO PRESENCIAL, PARA LOS BENEFICIARIOS DEL PROGRAMA NACIONAL PARA LA EMPLEABILIDAD, REGIÓN LAMBAYEQUE</t>
  </si>
  <si>
    <t>AS-SM-4-2021-PNPE-1</t>
  </si>
  <si>
    <t>SERVICIO DE CAPACITACIÓN LABORAL DE MANERA NO PRESENCIAL, PARA LAS PERSONAS CON DISCAPACIDAD, BENEFICIARIOS DEL PROGRAMA NACIONAL PARA LA EMPLEABILIDAD, REGIONES LIMA, PIURA, LA LIBERTAD Y AREQUIPA</t>
  </si>
  <si>
    <t>AS-SM-5-2021-PNPE-1</t>
  </si>
  <si>
    <t>CONTRATACIÓN DEL SERVICIO DE MÉDICO OCUPACIONAL PARA EL PROGRAMA NACIONAL PARA LA EMPLEABILIDAD</t>
  </si>
  <si>
    <t>AS-SM-6-2021-PNPE-1</t>
  </si>
  <si>
    <t>SERVICIO DE CAPACITACIÓN PARA EL AUTOEMPLEO QUE SUPERAN BARRERAS DE MANERA NO PRESENCIAL, PARA LOS BENEFICIARIOS DEL PROGRAMA NACIONAL PARA LA EMPLEABILIDAD EN LA REGIÓN DE AREQUIPA Y AYACUCHO</t>
  </si>
  <si>
    <t>AS-SM-7-2021-PNPE-1</t>
  </si>
  <si>
    <t>SERVICIO DE CAPACITACIÓN PARA EL AUTOEMPLEO, DE MANERA NO PRESENCIAL, PARA LOS BENEFICIARIOS DEL PROGRAMA NACIONAL PARA LA EMPLEABILIDAD REGIÓN DE LAMBAYEQUE, ICA, AYACUCHO Y JUNÍN</t>
  </si>
  <si>
    <t>AS-SM-8-2021-PNPE-1</t>
  </si>
  <si>
    <t>SERVICIO DE CAPACITACIÓN EN COMPETENCIAS PARA LA EMPLEABILIDAD Y CAPACITACIÓN LABORAL REGULAR, DE MANERA NO PRESENCIAL, PARA LOS BENEFICIARIOS DEL PROGRAMA NACIONAL PARA LA EMPLEABILIDAD, REGIÓN LIMA</t>
  </si>
  <si>
    <t>AS-SM-9-2021-PNPE-1 
(CP-SM-3-2021-PNPE-1)</t>
  </si>
  <si>
    <t>SERVICIO DE SEGURIDAD Y VIGILANCIA PARA LAS OFICINAS ZONALES DEL PROGRAMA NACIONAL PARA LA EMPLEABILIDAD EN LAS CIUDADES DE CUSCO Y JUNÍN</t>
  </si>
  <si>
    <t>AS-SM-10-2021-PNPE-1</t>
  </si>
  <si>
    <t>EN EJECUCION</t>
  </si>
  <si>
    <t>SERVICIO DE LIMPIEZA PARA EL PROGRAMA NACIONAL PARA LA EMPLEABILIDAD EN LAS UNIDADES ZONALES DE CUSCO, JUNÍN E ICA</t>
  </si>
  <si>
    <t>AS-SM-11-2021-PNPE-1</t>
  </si>
  <si>
    <t>SERVICIO DE SEGURIDAD Y VIGILANCIA PARA LAS OFICINAS ZONALES DEL PROGRAMA NACIONAL DE EMPLEO JUVENIL JÓVENES PRODUCTIVOS EN LAS CIUDADES DE AREQUIPA, LA LIBERTAD Y LAMBAYEQUE</t>
  </si>
  <si>
    <t>AS-SM-12-2021-PNPE-1</t>
  </si>
  <si>
    <t>CONTRATACIÓN DE UN CENTRO DE CERTIFICACIÓN DE COMPETENCIAS LABORALES PARA QUE BRINDE EL SERVICIO DE EVALUACIÓN Y CERTIFICACIÓN DE COMPETENCIAS LABORALES EN EL PERFIL OCUPACIONAL DE SERVICIO DE LIMPIEZA EN LAS REGIONES DE AREQUIPA, CUSCO, JUNÍN Y LIMA CALLAO</t>
  </si>
  <si>
    <t>AS-SM-13-2021-PNPE-2</t>
  </si>
  <si>
    <t>CONTRATACIÓN DE UN CENTRO DE CERTIFICACIÓN DE COMPETENCIAS LABORALES PARA QUE BRINDE EL SERVICIO DE EVALUACIÓN Y CERTIFICACIÓN DE COMPETENCIAS LABORALES EN EL PERFIL OCUPACIONAL DE EVALUACIÓN Y APLICACIÓN FITOSANITARIA EN LAS REGIONES DE LA LIBERTAD Y PIURA</t>
  </si>
  <si>
    <t>AS-SM-14-2021-PNPE-1</t>
  </si>
  <si>
    <t>CONTRATACIÓN DE UN CENTRO DE CERTIFICACIÓN DE COMPETENCIAS LABORALES PARA QUE BRINDE EL SERVICIO DE EVALUACIÓN Y CERTIFICACIÓN DE COMPETENCIAS LABORALES EN EL PERFIL OCUPACIONAL DE MANEJO DE CULTIVO DE FRUTAS EN LAS REGIONES DE PIURA, ICA, LAMBAYEQUE Y LA LIBERTAD</t>
  </si>
  <si>
    <t>AS-SM-15-2021-PNPE-2</t>
  </si>
  <si>
    <t>CONTRATACIÓN DE UN CENTRO DE CERTIFICACIÓN DE COMPETENCIAS LABORALES PARA QUE BRINDE EL SERVICIO DE EVALUACIÓN Y CERTIFICACIÓN DE COMPETENCIAS LABORALES EN EL PERFIL OCUPACIONAL DE COCINA EN LAS REGIONES DE AREQUIPA Y CUSCO</t>
  </si>
  <si>
    <t>AS-SM-16-2021-PNPE-1</t>
  </si>
  <si>
    <t>CONTRATACIÓN DE SERVICIO DE LIMPIEZA PARA EL PROGRAMA NACIONAL DE EMPLEO JUVENIL JÓVENES PRODUCTIVOS EN LA CIUDAD DE AREQUIPA, LA LIBERTAD Y LAMBAYEQUE</t>
  </si>
  <si>
    <t>AS-SM-17-2021-PNPE-1</t>
  </si>
  <si>
    <t>ADQUISICIÓN E IMPLEMENTACIÓN DE UNA SOLUCIÓN DE COLABORACIÓN Y MENSAJERÍA ELECTRÓNICA EN LA NUBE PARA EL PROGRAMA NACIONAL PARA LA EMPLEABILIDAD</t>
  </si>
  <si>
    <t>AS-SM-18-2021-PNPE-1</t>
  </si>
  <si>
    <t>ADQUISICIÓN DE UN EQUIPO DE MONITOREO DE TRÁFICO DE RED INTERNA Y EXTERNA PARA EL PROGRAMA NACIONAL PARA LA EMPLEABILIDAD</t>
  </si>
  <si>
    <t>AS-SM-19-2021-PNPE-1</t>
  </si>
  <si>
    <t>ADQUISICIÓN DE UNA SOLUCIÓN INTEGRADA PARA EL MONITOREO DEL AMBIENTE DEL CENTRO DE DATOS CON CAPACIDAD DE RESPUESTA ANTE POSIBLES INCENDIOS PARA EL PROGRAMA NACIONAL PARA LA EMPLEABILIDAD</t>
  </si>
  <si>
    <t>AS-SM-20-2021-PNPE-3</t>
  </si>
  <si>
    <t>SERVICIO DE CAPACITACIÓN EN COMPETENCIAS PARA LA EMPLEABILIDAD Y CAPACITACIÓN LABORAL-REGULAR, DE MANERA NO PRESENCIAL, PARA LOS BENEFICIARIOS DEL PROGRAMA NACIONAL PARA LA EMPLEABILIDAD, REGIÓN LA LIBERTAD, LAMBAYEQUE Y PIURA</t>
  </si>
  <si>
    <t>AS-SM-21-2021-PNPE-1</t>
  </si>
  <si>
    <t>CANCELADO</t>
  </si>
  <si>
    <t>CONTRATACIÓN DEL SERVICIO DE PÓLIZAS DE SEGUROS MULTIRIESGO, 3D, CONTRA ACCIDENTES PERSONALES, FORMACIÓN LABORAL, ASISTENCIA MÉDICA ACCIDENTES PERSONALES PARA EL PROGRAMA NACIONAL PARA LA EMPLEABILIDAD</t>
  </si>
  <si>
    <t>AS-SM-22-2021-PNPE-1</t>
  </si>
  <si>
    <t>SERVICIO DE CAPACITACIÓN EN COMPETENCIAS PARA LA EMPLEABILIDAD Y CAPACITACIÓN LABORAL REGULAR, DE MANERA NO PRESENCIAL, PARA LOS BENEFICIARIOS DEL PROGRAMA NACIONAL PARA LA EMPLEABILIDAD, REGIONES LA LIBERTAD Y PIURA</t>
  </si>
  <si>
    <t>CP-SM-1-2021-PNPE-1</t>
  </si>
  <si>
    <t>SERVICIO DE CAPACITACIÓN EN COMPETENCIAS PARA LA EMPLEABILIDAD Y CAPACITACIÓN LABORAL REGULAR, DE MANERA NO PRESENCIAL, PARA LOS BENEFICIARIOS DEL PROGRAMA NACIONAL PARA LA EMPLEABILIDAD, REGIONES AREQUIPA Y CUSCO</t>
  </si>
  <si>
    <t>CP-SM-2-2021-PNPE-1</t>
  </si>
  <si>
    <t>SERVICIO DE CAPACITACIÓN PARA EL AUTOEMPLEO QUE SUPERAN BARRERAS DE MANERA NO PRESENCIAL, PARA LOS BENEFICIARIOS DEL PROGRAMA NACIONAL PARA LA EMPLEABILIDAD EN LA REGIÓN DE JUNÍN, LA LIBERTAD Y LIMA</t>
  </si>
  <si>
    <t>CP-SM-4-2021-PNPE-1</t>
  </si>
  <si>
    <t>SERVICIO DE CAPACITACIÓN PARA EL AUTOEMPLEO QUE SUPERAN BARRERAS DE MANERA NO PRESENCIAL, PARA LOS BENEFICIARIOS DEL PROGRAMA NACIONAL PARA LA EMPLEABILIDAD EN LA REGIÓN DE PIURA Y CUSCO</t>
  </si>
  <si>
    <t>CP-SM-5-2021-PNPE-1</t>
  </si>
  <si>
    <t>CONTRATACIÓN SERVICIO DE ARRENDAMIENTO PARA LA UNIDAD ZONAL LA LIBERTAD</t>
  </si>
  <si>
    <t>DIRECTA-PROC-1-2021-PNPE-1</t>
  </si>
  <si>
    <t>SERVICIO DE ARRENDAMIENTO DE INMUEBLE PARA EL FUNCIONAMIENTO DEL ARCHIVO CENTRAL DEL PROGRAMA NACIONAL DE EMPLEO JUVENIL JÓVENES PRODUCTIVOS</t>
  </si>
  <si>
    <t>DIRECTA-PROC-2-2021-PNPE-1</t>
  </si>
  <si>
    <t>SERVICIO DE ARRENDAMIENTO DE LOCAL PARA EL FUNCIONAMIENTO DEL ALMACÉN CENTRAL DEL PROGRAMA NACIONAL PARA LA EMPLEABILIDAD</t>
  </si>
  <si>
    <t>DIRECTA-PROC-3-2021-PNPE-1</t>
  </si>
  <si>
    <t>CONTRATACIÓN DE UN CENTRO DE CERTIFICACIÓN DE COMPETENCIAS LABORALES PARA QUE BRINDE EL SERVICIO DE EVALUACIÓN Y CERTIFICACIÓN DE COMPETENCIAS LABORALES EN EL PERFIL OCUPACIONAL DE COSTURA DE PRENDAS DE VESTIR EN LA REGIÓN LIMA CALLAO</t>
  </si>
  <si>
    <t>DIRECTA-PROC-4-2021-PNPE-1</t>
  </si>
  <si>
    <t>SUB TOTAL 2022</t>
  </si>
  <si>
    <t>SERVICIO DE SISTEMATIZACION, ACOMPANAMIENTO Y ANALISIS DE ACCIONES PRIORIZADAS DEL PROGRAMA NACIONAL PARA LA EMPLEABILIDAD</t>
  </si>
  <si>
    <t>SERVICIO ASISTENCIA TÉCNICA PARA LA ELABORACION DE UN INFORME CON PROPUESTA DE MODIFICACIONES NORMATIVAS Y EXPOSICION DE MOTIVOS PARA FORTALECER LA PARTICIPACION DEL PROGRAMA NA CIONAL PARA LA EMPLEABILIDAD</t>
  </si>
  <si>
    <t>0000019</t>
  </si>
  <si>
    <t>10409321319</t>
  </si>
  <si>
    <t>CONTRATACION DEL SERVICIO TEMPORAL GENERACION DE INSUMOS PARA LA ELABORACION DE PLAN DE TRABAJO 2022 DEL CONVENIO ENTREEL PROGRAMA NACIONAL PARA LA EMPLEABILIDAD Y EL PROGRAMA PAIS, Y PARA LA PROMOCION DE LOS EMPRENDIMIENTOS DE BENEFICIARIOS DE LA LINEA</t>
  </si>
  <si>
    <t>0000020</t>
  </si>
  <si>
    <t>10463786815</t>
  </si>
  <si>
    <t>CONTRATACION DEL SERVICIO DE ASISTENCIA TÉCNICA ESPECIALIZADA PARA LA ACTUALIZACION DEL MODELO TÉCNICO, PARA LA GESTIONE IMPLEMENTACION DE LOS CONVENIOS SUSCRITOS POR EL PROGRAMANACIONAL PARA LA EMPLEABILIDAD, EN EL MARCO DE LA INTERVENCION 2022 3 ENTREG</t>
  </si>
  <si>
    <t>0000022</t>
  </si>
  <si>
    <t>SERVICIO DE ASISTENCIA TÉCNICA PARA EL MANEJO TECNIFICADO DE CRIANZA DE ANIMALES MENORES, PARA LOS BENEFICIARIOS DEL PROGRAMA NACIONAL PARA LA EMPLEABILIDAD DE LAS REGIONES CUSCO,PIURA Y LIMA</t>
  </si>
  <si>
    <t>0000026</t>
  </si>
  <si>
    <t>20528244514</t>
  </si>
  <si>
    <t>SERVICIO DE ASISTENCIA TÉCNICA ESPECIALIZADA PARA EL REGISTRO NACIONAL DE PROVEEDORES DEL ESTADO, PARA LOS BENEFICIARIOS DEL SECTOR TEXTIL DEL PROGRAMA NACIONAL PARA LA EMPLEABILIDAD DE LA REGION DE LIMA. 30 DIAS CALEND</t>
  </si>
  <si>
    <t>0000027</t>
  </si>
  <si>
    <t>"SERVICIO DE ALQUILER DE LOCAL PARA EL FUNCIONAMIENTO DE LAUNIDAD ZONAL LAMBAYEQUE DEL PROGRAMA NACIONAL PARA LA EMPLEABILIDAD" (DOCE MESES)</t>
  </si>
  <si>
    <t>0000041</t>
  </si>
  <si>
    <t>SERVICIO DE MANTENIMIENTO PREVENTIVO Y CORRECTIVO PARA EL EQUIPO DE AIRE ACONDICIONADO DE PRECISION 18KW HIREF DEL CENTRO DE DATOS DEL PROGRAMA NACIONAL PARA LA EMPLEABILIDAD</t>
  </si>
  <si>
    <t>0000051</t>
  </si>
  <si>
    <t>20609070928</t>
  </si>
  <si>
    <t>CONTRATACION DE UN CENTRO DE CERTIFICACION DE COMPETENCIAS LABORALES PARA BRINDAR EL SERVICIO DE EVALUACION Y CERTIFICACION DE COMPETENCIAS LABORALES EN LOS ESTANDARES DE COMPETENCIA LABORAL ASOCIADOS AL PERFIL OCUPACIONAL DE COSECHA - RECOLECCION DE HOR</t>
  </si>
  <si>
    <t>0000052</t>
  </si>
  <si>
    <t>CONTRATACION DE UN CENTRO DE CERTIFICACION DE COMPETENCIAS LABORALES PARA BRINDAR EL SERVICIO DE EVALUACION Y CERTIFICACION DE COMPETENCIAS LABORALES EN LOS ESTANDARES DE COMPETENCIA LABORAL ASOCIADOS AL PERFIL OCUPACIONAL DE EVALUACION Y APLICACION FITO</t>
  </si>
  <si>
    <t>0000053</t>
  </si>
  <si>
    <t>20131369477</t>
  </si>
  <si>
    <t>SERVICIO DE ELABORACION DE UN INSTRUMENTO DE CAPACITACION PARA LOS BENEFICIARIOS DEL PROGRAMA NACIONAL PARA LA EMPLEABILIDAD EN EL FORTALECIMIENTO DE LA CAPACITACION TÉCNICA DEL CURSO DE ALMACÉN, DESPACHO Y REPOSICION MERCADERIA</t>
  </si>
  <si>
    <t>0000055</t>
  </si>
  <si>
    <t>20604244898</t>
  </si>
  <si>
    <t>CONTRATACION DE UN CENTRO DE CERTIFICACION DECOMPETENCIAS LABORALES PARA BRINDAR EL SERVICIO DE EVALUACION Y CERTIFICACION DECOMPETENCIAS LABORALES EN LOS ESTANDARES DE COMPETENCIA LABORAL ASOCIADOS AL PERFIL OCUPACIONAL DE EMPAQUE DE FRUTAS Y HORTALIZAS</t>
  </si>
  <si>
    <t>0000057</t>
  </si>
  <si>
    <t>CONTRATACION DE UN CENTRO DE CERTIFICACION DE COMPETENCIAS LABORALES PARA BRINDAR EL SERVICIO DE EVALUACION Y CERTIFICACION DE COMPETENCIAS LABORALES EN LOS ESTANDARES DE COMPETENCIA LABORAL ASOCIADOS AL PERFIL OCUPACIONAL DE MANEJO DE SISTEMAS DE RIEGO</t>
  </si>
  <si>
    <t>0000059</t>
  </si>
  <si>
    <t>CONTRATACION DEL SERVICIO ESPECIALIZADO PARA LA REVISION, ACTUALIZACION Y/O ESTANDARIZACION DE LOS COMPONENTES DE LOS KITS REACTIVADORES DE LAS REGIONES DE CUSCO Y PIURA CONTRATO N ° 022-2021/PNPE</t>
  </si>
  <si>
    <t>0000061</t>
  </si>
  <si>
    <t>10425391068</t>
  </si>
  <si>
    <t>CONTRATACION DEL SERVICIO ESPECIALIZADO PARA LA REVISION, ACTUALIZACION Y/O ESTANDARIZACION DE LOS COMPONENTES DE LOS KITS REACTIVADORES DE LAS REGIONES DE LIMA Y JUNIN - CONTRATON ° 23-2021/PNPE</t>
  </si>
  <si>
    <t>0000062</t>
  </si>
  <si>
    <t>CONTRATACIÓN DE UN CENTRO DE CERTIFICACIÓN DE COMPETENCIAS LABORALES PARA BRINDAR EL SERVICIO DE EVALUACIÓN Y CERTIFICACIÓN DE COMPETENCIAS LABORALES EN LOS ESTÁNDARES DE COMPETENCIA LABORAL ASOCIADOS AL PERFIL OCUPACIONAL DE SERVICIOS DE LIMPIEZA EN LA</t>
  </si>
  <si>
    <t>0000063</t>
  </si>
  <si>
    <t>20116689848</t>
  </si>
  <si>
    <t>CONTRATACION DE SERVICIO DE LINEA DEDICADA PARA LA CONEXIONDE INTERNET EN EL PROGRAMA NACIONAL PARA LA EMPLEABILIDAD</t>
  </si>
  <si>
    <t>20513447079</t>
  </si>
  <si>
    <t>CONTRATACION DE UN CENTRO DE CERTIFICACION DE COMPETENCIAS LABORALES PARA BRINDAR EL SERVICIO DE EVALUACION Y CERTIFICACION DE COMPETENCIAS LABORALES EN LOS ESTANDARES DE COMPETENCIA LABORAL ASOCIADOS AL PERFIL OCUPACIONAL DE OPERACIONES DE ALMACEN EN LI</t>
  </si>
  <si>
    <t>0000070</t>
  </si>
  <si>
    <t>0000071</t>
  </si>
  <si>
    <t>SERVICIO DE RENOVACION DE LICENCIAS DE SOFTWARE PARA EL PNPE</t>
  </si>
  <si>
    <t>0000072</t>
  </si>
  <si>
    <t>SERVICIO DE RENOVACION DE GARANTIA Y SOPORTE DE SERVIDORES INFORMATICOS HP PARA EL PNPE</t>
  </si>
  <si>
    <t>20543844161</t>
  </si>
  <si>
    <t>SERVICIO DE RENOVACION DE LICENCIAS DE SOFTWARE DE VMWARE PARA EL PNPE</t>
  </si>
  <si>
    <t>0000074</t>
  </si>
  <si>
    <t>SERVICIO PARA LA GESTION, PROCESO DE MATRICULA, IMPLEMENTACION DE FUNCIONALIDADES, CURSOS Y AULAS VIRTUALES PARA LA ENSEÑANZA SINCRONICA Y ASINCRONICA EN LA PLATAFORMA MOODLE DEL PROGRAMA NACIONAL PARA LA EMPLEABILIDAD</t>
  </si>
  <si>
    <t>0000086</t>
  </si>
  <si>
    <t>10440531895</t>
  </si>
  <si>
    <t>SERVICIO DE ELABORACION DE UN INSTRUMENTO DE CAPACITACION PARA LOS BENEFICIARIOS DEL PROGRAMA NACIONAL PARA LA EMPLEABILIDAD PARA LA CAPACITACION TÉCNICA EN EL CURSO DE TELEOPERADOR</t>
  </si>
  <si>
    <t>0000088</t>
  </si>
  <si>
    <t>CONTRATACION DE UN CENTRO DE CERTIFICACION DE COMPETENCIAS LABORALES PARA BRINDAR EL SERVICIO DE EVALUACION Y CERTIFICACION DE COMPETENCIAS LABORALES EN LOS ESTANDARES DE COMPETENCIA LABORAL ASOCIADOS AL PERFIL OCUPACIONAL DE COCINA EN LIMA METROPOLITANA</t>
  </si>
  <si>
    <t>0000090</t>
  </si>
  <si>
    <t>20148092282</t>
  </si>
  <si>
    <t>SERVICIO DE LOCADOR ENCARGADO DE LA GESTION Y EJECUCION DE PROCESOS EN LA REGION DE TACNA PARA LA UNIDAD ZONAL AREQUIPA</t>
  </si>
  <si>
    <t>0000092</t>
  </si>
  <si>
    <t>10449705144</t>
  </si>
  <si>
    <t>SERVICIO DE LOCADOR ENCARGADO DE LA GESTION Y EJECUCION DE PROCESOS EN LA REGION DE CAJAMARCA PARA LA UNIDAD ZONAL LAMBAYEQUE</t>
  </si>
  <si>
    <t>0000101</t>
  </si>
  <si>
    <t>10442078578</t>
  </si>
  <si>
    <t>SERVICIO TEMPORAL PARA LA ASISTENCIA TÉCNICA, SEGUIMIENTO YMONITOREO DE LAS ACTIVIDADES TÉCNICO OPERATIVAS Y DE LAS CONTRATACIONES DEL SERVICIO DE CAPACITACION LABORAL EJECUTADO POR EL PROGRAMA NACIONAL PARA LAEMPLEABILIDAD.</t>
  </si>
  <si>
    <t>10445288778</t>
  </si>
  <si>
    <t>CONTRATACION DE UN CENTRO DE CERTIFICACION DE COMPETENCIAS LABORALES PARA BRINDAR EL SERVICIO DE EVALUACION Y CERTIFICACION DE COMPETENCIAS LABORALES EN LOS ESTANDARES DE COMPETENCIA LABORAL ASOCIADOS AL PERFIL OCUPACIONAL DE FABRICACION DE CALZADO EN LA</t>
  </si>
  <si>
    <t>ADQUISICION DE CUADERNOS CON LOGO INSTITUCIONAL</t>
  </si>
  <si>
    <t>0000039</t>
  </si>
  <si>
    <t>20606149787</t>
  </si>
  <si>
    <t>CONTRATACIÓN DEL SERVICIO DE ASESORÍA EN LA CONSERVACIÓN DEL MEDIO AMBIENTE PARA EL NEGOCIO SUSTENTABLE DEL SECTOR AGROPECUARIO PARA LOS BENEFICIARIOS DEL PROGRAMA NACIONAL PARA LA EMPLEABILIDAD DE LAS REGIONES DE PIURA, CUSCO, JUNÍN Y LIMA</t>
  </si>
  <si>
    <t>AS-SM-1-2022-PNPE-1</t>
  </si>
  <si>
    <t>CONTRATACIÓN DEL SERVICIO DE MEDICO OCUPACIONAL PARA EL PROGRAMA NACIONAL PARA LA EMPLEABILIDAD</t>
  </si>
  <si>
    <t>AS-SM-4-2022-PNPE-3</t>
  </si>
  <si>
    <t>CONTRATACIÓN DE UN CENTRO DE CERTIFICACIÓN DE COMPETENCIAS LABORALES PARA BRIDAR EL SERVICIO DE EVALUACIÓN Y CERTIFICACIÓN DE COMPETENCIAS LABORALES EN LOS ESTÁNDARES DE COMPETENCIA LABORAL ASOCIADOS AL PERFIL OCUPACIONAL DE MANEJO DE CULTIVO DE FRUTAS EN LA REGIÓN DE LA LIBERTAD Y LAMBAYEQUE</t>
  </si>
  <si>
    <t>AS-SM-5-2022-PNPE-1</t>
  </si>
  <si>
    <t xml:space="preserve">CONTRATACIÓN DE UN CENTRO DE CERTIFICACIÓN DE COMPETENCIAS LABORALES PARA BRINDAR EL SERVICIO DE EVALUACIÓN Y CERTIFICACIÓN DE COMPETENCIAS LABORALES EN EL ESTÁNDAR DE COMPETENCIA LABORAL DE VENTAS EN LA REGIÓN DE ICA Y CUSCO </t>
  </si>
  <si>
    <t>AS-SM-6-2022-PNPE-1</t>
  </si>
  <si>
    <t>CONTRATACIÓN DE UN CENTRO DE CERTIFICACIÓN DE COMPETENCIAS LABORALES PARA BRINDAR EL SERVICIO DE EVALUACIÓN Y CERTIFICACIÓN DE COMPETENCIAS LABORALES EN LOS ESTÁNDARES DE COMPETENCIA LABORAL ASOCIADOS AL PERFIL OCUPACIONAL DE ATENCIÓN EN SALÓN DE COMIDAS Y BEBIDAS / EVENTOS EN LA REGIÓN ICA, AREQUIPA Y CUSCO</t>
  </si>
  <si>
    <t>AS-SM-7-2022-PNPE-1</t>
  </si>
  <si>
    <t>CONTRATACIÓN DEL SERVICIO DE CAPACITACIÓN EN COMPETENCIAS PARA LA EMPLEABILIDAD Y CAPACITACIÓN LABORAL – REGULAR, DE MANERA NO PRESENCIAL, PARA LOS BENEFICIARIOS DEL PROGRAMA NACIONAL PARA LA EMPLEABILIDAD, UNIDAD ZONAL PIURA</t>
  </si>
  <si>
    <t>AS-SM-8-2022-PNPE-1</t>
  </si>
  <si>
    <t>SERVICIO DE CAPACITACIÓN EN COMPETENCIAS PARA LA EMPLEABILIDAD Y CAPACITACIÓN LABORAL REGULAR, DE MANERA NO PRESENCIAL, PARA LOS BENEFICIARIOS DEL PROGRAMA NACIONAL PARA LA EMPLEABILIDAD REGIÓN LAMBAYEQUE</t>
  </si>
  <si>
    <t>AS-SM-9-2022-PNPE-1</t>
  </si>
  <si>
    <t>CONTRATACIÓN DEL SERVICIO DE CAPACITACIÓN EN COMPETENCIAS PARA LA EMPLEABILIDAD Y CAPACITACIÓN LABORAL REGULAR, DE MANERA NO
PRESENCIAL, PARA LOS BENEFICIARIOS DEL PROGRAMA NACIONAL PARA LA EMPLEABILIDAD PARA LAS UNIDADES ZONALES DE AREQUIPA
Y CUSCO</t>
  </si>
  <si>
    <t>AS-SM-10-2022-PNPE-1</t>
  </si>
  <si>
    <t>CONTRATACIÓN DEL SERVICIO DE CAPACITACIÓN EN COMPETENCIAS PARA LA EMPLEABILIDAD Y CAPACITACIÓN LABORAL REGULAR, DE MANERA NO
PRESENCIAL, PARA LOS BENEFICIARIOS DEL PROGRAMA NACIONAL PARA LA EMPLEABILIDAD PARA LAS UNIDADES ZONALES DE AREQUIPA
Y CUSCO ITEM 2</t>
  </si>
  <si>
    <t>CONTRATACIÓN DEL SERVICIO DE CAPACITACIÓN EN COMPETENCIAS PARA LA EMPLEABILIDAD Y CAPACITACIÓN LABORAL REGULAR, DE MANERA NO
PRESENCIAL, PARA LOS BENEFICIARIOS DEL PROGRAMA NACIONAL PARA LA EMPLEABILIDAD PARA LAS UNIDADES ZONALES DE AREQUIPA
Y CUSCO ITEN 1</t>
  </si>
  <si>
    <t>SERVICIO DE CAPACITACIÓN EN COMPETENCIAS PARA LA EMPLEABILIDAD Y CAPACITACIÓN LABORAL REGULAR, DE MANERA NO PRESENCIAL, PARA LOS BENEFICIARIOS DEL PROGRAMA NACIONAL PARA LA EMPLEABILIDAD PARA LA UNIDAD ZONAL JUNÍN</t>
  </si>
  <si>
    <t>AS-SM-11-2022-PNPE-1</t>
  </si>
  <si>
    <t>SERVICIO DE CAPACITACIÓN EN COMPETENCIAS PARA LA EMPLEABILIDAD Y CAPACITACIÓN LABORAL-REGULAR, DE MANERA NO PRESENCIAL, PARA LOS BENEFICIARIOS DEL PROGRAMA NACIONAL PARA LA EMPLEABILIDAD, PARA LA UNIDAD ZONAL LA LIBERTAD - ITEM 1</t>
  </si>
  <si>
    <t>AS-SM-12-2022-PNPE-1</t>
  </si>
  <si>
    <t>SERVICIO DE CAPACITACIÓN EN COMPETENCIAS PARA LA EMPLEABILIDAD Y CAPACITACIÓN LABORAL-REGULAR, DE MANERA NO PRESENCIAL, PARA LOS BENEFICIARIOS DEL PROGRAMA NACIONAL PARA LA EMPLEABILIDAD, PARA LA UNIDAD ZONAL LA LIBERTAD - ITEM 2 Y 3</t>
  </si>
  <si>
    <t>CONTRATACIÓN DEL SERVICIO DE LIMPIEZA E HIGIENE PARA EL PROGRAMA NACIONAL PARA LA EMPLEABILIDAD</t>
  </si>
  <si>
    <t>AS-SM-14-2022-PNPE-1</t>
  </si>
  <si>
    <t>CONTRATACIÓN DEL SERVICIO DE SEGURIDAD Y VIGILANCIA PARA LA SEDE CENTRAL DEL PNPE</t>
  </si>
  <si>
    <t>AS-SM-15-2022-PNPE-1</t>
  </si>
  <si>
    <t>CONTRATACIÓN DEL SERVICIO DE CAPACITACIÓN EN COMPETENCIAS PARA LA EMPLEABILIDAD Y CAPACITACIÓN LABORAL REGULAR, DE MANERA NO
PRESENCIAL, PARA LOS BENEFICIARIOS DEL PROGRAMA NACIONAL PARA LA EMPLEABILIDAD PARA LAS UNIDADES ZONALES DE LIMA CALLAO - ITEM 1</t>
  </si>
  <si>
    <t>CP-SM-1-2022-PNPE-1</t>
  </si>
  <si>
    <t>CONTRATACIÓN DEL SERVICIO DE CAPACITACIÓN EN COMPETENCIAS PARA LA EMPLEABILIDAD Y CAPACITACIÓN LABORAL REGULAR, DE MANERA NO
PRESENCIAL, PARA LOS BENEFICIARIOS DEL PROGRAMA NACIONAL PARA LA EMPLEABILIDAD PARA LAS UNIDADES ZONALES DE LIMA CALLAO - ITEM 2</t>
  </si>
  <si>
    <t>SUB TOTAL 2023</t>
  </si>
  <si>
    <t>UNIDAD EJECUTORA: 005: PROGRAMA PARA LA GENERACION DE EMPLEO SOCIAL INCLUSIVO "TRABAJA PERU"</t>
  </si>
  <si>
    <t>CONTRATACION DE POLIZAS DE SEGUROS DE VEHÍCULOS PARA EL PROGRAMA PARA LA GENERACIÓN DE EMPLEO SOCIAL INCLUSIVO “TRABAJA PERÚ</t>
  </si>
  <si>
    <t>CONTRATACIONES HASTA 8 UIT (LEY 30225)(NO INCLUYE LAS DERIVADAS DE CONTRATACIONES POR CATÁLOGO ELECTRÓNICO.)</t>
  </si>
  <si>
    <t>ADJUDICACIÓN SIN PROCEDIMIENTO DE SELECCIÓN</t>
  </si>
  <si>
    <t>OS N° 113</t>
  </si>
  <si>
    <t>20202380621</t>
  </si>
  <si>
    <t>CULMINADO</t>
  </si>
  <si>
    <t>DU 028-2021 CONTRATACION DEL SERVICIO DE ASISTENCIA TÉCNICA Y SEGUIMIENTO A LAS UNIDADES ZONALES RESPECTO A LA GESTIÓN DE PARTICIPANTES DE LAS ACTIVIDADES DE INTERVENCIÓN INMEDIATA EN EL MARCO DE LA EMERGENCIA SANITARIA NACIONAL Y EL ESTADO DE EMERGENCIA NACIONAL POR LA COVID-19 – SECTOR 1</t>
  </si>
  <si>
    <t>OS N° 219</t>
  </si>
  <si>
    <t>10053678071</t>
  </si>
  <si>
    <t xml:space="preserve">DU 028-2021 CONTRATACIÓN DEL SERVICIO DE ASISTENCIA TÉCNICA Y SEGUIMIENTO A LAS UNIDADES ZONALES RESPECTO A LA GESTIÓN DE PARTICIPANTES DE LAS ACTIVIDADES DE INTERVENCIÓN INMEDIATA EN EL MARCO DE LA EMERGENCIA SANITARIA NACIONAL Y EL ESTADO DE EMERGENCIA NACIONAL POR LA COVID-19 – SECTOR 2 </t>
  </si>
  <si>
    <t>OS N° 220</t>
  </si>
  <si>
    <t>10404384347</t>
  </si>
  <si>
    <t>DU 028-2021 CONTRATACIÓN DEL SERVICIO DE COORDINACIÓN, SEGUIMIENTO Y ASISTENCIA A LAS UNIDADES ZONALES EN LA SUPERVISIÓN DE LAS ACTIVIDADES DE INTERVENCIÓN INMEDIATA GENERADORAS DE EMPLEO TEMPORAL EN EL MARCO DE LA EMERGENCIA SANITARIA NACIONAL Y EL ESTADO DE EMERGENCIA NACIONAL POR LA COVID-19</t>
  </si>
  <si>
    <t>OS N° 226</t>
  </si>
  <si>
    <t>10182169922</t>
  </si>
  <si>
    <t>DU 028-2021 CONTRATACIÓN DEL SERVICIO DE IMPRESIÓN DE CUADERNOS DE REGISTRO DE ASISTENCIA DE PARTICIPANTES PARA LA EJECUCIÓN DE ACTIVIDADES DE INTERVENCIÓN INMEDIATA</t>
  </si>
  <si>
    <t>OS N° 246</t>
  </si>
  <si>
    <t>20291735241</t>
  </si>
  <si>
    <t>DU 028-2021 CONTRATACIÓN DEL SERVICIO DE ALQUILER DE LOCAL PARA LA UNIDAD ZONAL HUANUCO DEL PROGRAMA TRABAJA PERÚ</t>
  </si>
  <si>
    <t>OS N° 254</t>
  </si>
  <si>
    <t>20604705313</t>
  </si>
  <si>
    <t>DU 028-2021 CONTRATACIÓN DEL SERVICIO DE ALQUILER DE INMUEBLE PARA LA UNIDAD ZONAL HUANCAVELICA DEL PROGRAMA TRABAJA PERÚ</t>
  </si>
  <si>
    <t>OS N° 269</t>
  </si>
  <si>
    <t>10232094309</t>
  </si>
  <si>
    <t>SERVICIO DE SEGURIDAD Y VIGILANCIA PARA LA UNIDAD ZONAL AYACUCHO DEL PROGAMA TRABAJA PERU</t>
  </si>
  <si>
    <t>OS N° 300</t>
  </si>
  <si>
    <t>SERVICIO DE SEGURIDAD Y VIGILANCIA PARA LA UNIDAD ZONAL PIURA DEL PROGAMA TRABAJA PERU</t>
  </si>
  <si>
    <t>OS N° 302</t>
  </si>
  <si>
    <t>CONTRATACION DEL SERVICIO DE SEGURIDAD Y VIGILANCIA PARA LA UNIDAD ZONAL AMAZONAS DEL PROGAMA TRABAJA PERU</t>
  </si>
  <si>
    <t>OS N° 319</t>
  </si>
  <si>
    <t>CONTRATACIÓN DEL SERVICIO ESPECIALIZADO EN PROCESOS LOGISTICOS PARA REALIZAR LA INDAGACION DE MERCADO PARA LA ATENCIÓN DE REQUERIMIENTOS DE BIENES Y SERVICIOS FORMULADOS POR LAS UNIDADES ZONALES APURIMAC, AREQUIPA, HUANCAVELICA, MOQUEGUA Y</t>
  </si>
  <si>
    <t>OS N° 339</t>
  </si>
  <si>
    <t>10467318026</t>
  </si>
  <si>
    <t>CONTRATACIÓN DEL SERVICIO DE UN OPERADOR LOGÍSTICO PARA LA ATENCIÓN DE REQUERIMIENTOS FORMULADOS POR LAS UNIDADES ZONALES AMAZONAS, SAN MARTÍN Y LIMA NORTE - CALLAO Y SEGUIMIENTO PARA EL TRAMITE DE EXPEDIENTES DE PAGO PARA AQUELLAS CONTRATA</t>
  </si>
  <si>
    <t>OS N° 340</t>
  </si>
  <si>
    <t>10758718196</t>
  </si>
  <si>
    <t>CONTRATACIÓN DEL SERVICIO ESPECIALIZADO DE SEGUIMIENTO DE LA PROGRAMACIÓN Y EJECUCIÓN PRESUPUESTAL DEL PRESUPUESTO ASIGNADO MEDIANTE DECRETO SUPREMO N° 125-2021</t>
  </si>
  <si>
    <t>OS N° 341</t>
  </si>
  <si>
    <t>DECRETO SUPREMO 125-2021 - CONTRATACIÓN DEL SERVICIO PARA REALIZAR INDAGACIÓN DE MERCADO DE REQUERIMIENTOS FORMULADOS POR LAS UNIDADES ZONALES CUSCO Y LORETO Y ARMADO DE EXPEDIENTES DE PAGO</t>
  </si>
  <si>
    <t>OS N° 344</t>
  </si>
  <si>
    <t>10106492340</t>
  </si>
  <si>
    <t>D.S. N° 125-2021 - CONTRATACIÓN DEL SERVICIO EN PROCESOS LOGISTICOS PARA LA ATENCIÓN DE LOS REQUERIMIENTOS DE SERVICIOS FORMULADOS POR U. DE GESTIÓN DE INTERVENCIONES,U. DE ARTICULACION DE PROMOCION DE INTERVENCIONES Y UZ AYACUCHO  HUANUCO</t>
  </si>
  <si>
    <t>OS N° 345</t>
  </si>
  <si>
    <t>10448032545</t>
  </si>
  <si>
    <t>D.S. 125-2021 - CONTRATACIÓN DEL SERVICIO ESPECIALIZADO EN PROCESOS LOGISTICOS PARA LA ATENCIÓN DE REQUERIMIENTOS FORMULADOS POR LAS UZ PIURA Y PUNO Y LA OFICINA NACIONAL (PROCEDIMIENTO DE SELECCION) Y REALIZAR EJECUCION CONTRACTUAL</t>
  </si>
  <si>
    <t>OS N° 346</t>
  </si>
  <si>
    <t>10108867936</t>
  </si>
  <si>
    <t>CONTRATACIÓN DEL SERVICIO DE APOYO TÉCNICO EN PROCESOS LOGISTICOS PARA LA ATENCIÓN DE REQUERIMIENTOS FORMULADOS POR LAS UNIDADES ZONALES CAJAMARCA, JUNIN Y LIMA SUR - ESTE Y ARMADO DE LOS EXPEDIENTES DE PAGO DE CONTRATACIONES HASTA 08 UIT</t>
  </si>
  <si>
    <t>OS N° 347</t>
  </si>
  <si>
    <t>10424435223</t>
  </si>
  <si>
    <t>CONTRATACIÓN DEL SERVICIO DE ASISTENCIA TÉCNICA PARA GESTIONAR LOS REQUERIMIENTOS DE HASTA 08 UIT DE LAS UNIDADES ZONALES HUARAZ Y LA LIBERTAD Y REVISIÓN DE CONFORMIDADES REMITIDAS POR DIVERSAS AREAS USUARIAS</t>
  </si>
  <si>
    <t>OS N° 348</t>
  </si>
  <si>
    <t>10097969812</t>
  </si>
  <si>
    <t>CONTRATACIÓN DEL SERVICIO PARA BRINDAR ASISTENCIA TECNICA A ESTACIONES DE TRABAJO CONFORME A LOS ESTANDARES ESTABLECIDOS POR LA COORDINACIÓN FUNCIONAL DE SISTEMAS DEL PROGRAMA TRABAJA PERÚ</t>
  </si>
  <si>
    <t>OS N° 416</t>
  </si>
  <si>
    <t>10419324537</t>
  </si>
  <si>
    <t>CONTRATACIÓN DEL SERVICIO PARA LA ADMINISTRACIÓN DE REDES Y SOPORTE TECNOLÓGICO DEL PROGRAMA “TRABAJA PERÚ”</t>
  </si>
  <si>
    <t>OS N° 420</t>
  </si>
  <si>
    <t>10411048085</t>
  </si>
  <si>
    <t>CONTRATACIÓN DEL SERVICIO DE SEGUIMIENTO A LA EJECUCIÓN FÍSICA Y FINANCIERA DE ACTIVIDADES DE INTERVENCIÓN INMEDIATA REGISTRADAS COMO ELEGIBLES EN EL BANCO DE INTERVENCIONES EN EL MARCO DEL DECRETO SUPREMO N° 125-2021-EF PARA LA UNIDAD ZONAL HUANUCO</t>
  </si>
  <si>
    <t>OS N° 429</t>
  </si>
  <si>
    <t>10767579328</t>
  </si>
  <si>
    <t>D.S. 125 - CONTRATACIÓN DE UNA PERSONA NATURAL PARA EL SERVICIO EN PROCESOS PRESUPUESTARIOS DE LA UNIDAD EJECUTORA 005: PROGRAMA PARA LA GENERACIÓN DE EMPLEO SOCIAL INCLUSIVO "TRABAJA PERÚ"</t>
  </si>
  <si>
    <t>OS N° 435</t>
  </si>
  <si>
    <t>10081635841</t>
  </si>
  <si>
    <t>CONTRATACIÓN DEL SERVICIO DE SEGUIMIENTO A LA EJECUCIÓN FÍSICA Y FINANCIERA DE ACTIVIDADES DE INTERVENCIÓN INMEDIATA REGISTRADAS COMO ELEGIBLES EN EL BANCO DE INTERVENCIONES EN EL MARCO DEL DECRETO SUPREMO N° 125-2021-EF PARA LA UNIDAD ZONAL LIMA SUR ESTE</t>
  </si>
  <si>
    <t>OS N° 440</t>
  </si>
  <si>
    <t>10095374170</t>
  </si>
  <si>
    <t>CONTRATACIÓN DEL SERVICIO DE SEGUIMIENTO A LA EJECUCIÓN FÍSICA Y FINANCIERA DE ACTIVIDADES DE INTERVENCION INMEDIATA REGISTRADAS COMO ELEGIBLES EN EL BANCO DE INTERVENCIONES EN EL MARCO DEL DECRETO SUPREMO N°125-2021-EF PARA LA UNIDAD ZONAL HUARAZ</t>
  </si>
  <si>
    <t>OS N° 441</t>
  </si>
  <si>
    <t>10316778009</t>
  </si>
  <si>
    <t>CONTRATACIÓN DEL SERVICIO DE SEGUIMIENTO A LA EJECUCIÓN FÍSICA Y FINANCIERA DE ACTIVIDADES DE INTERVENCIÓN INMEDIATA REGISTRADAS COMO ELEGIBLES EN EL BANCO DE INTERVENCIONES EN EL MARCO DEL DECRETO SUPREMO N° 125-2021-EF PARA LA UNIDAD ZONAL HUANCAVELICA</t>
  </si>
  <si>
    <t>OS N° 445</t>
  </si>
  <si>
    <t>10440603756</t>
  </si>
  <si>
    <t>OS N° 446</t>
  </si>
  <si>
    <t>10458663748</t>
  </si>
  <si>
    <t>CONTRATACIÓN DEL SERVICIO PARA BRINDAR ASISTENCIA TECNICA A LAS INCIDENCIAS QUE SE PRESENTEN EN ESTACIONES DE TRABAJO CONFORME A LOS ESTANDARES ESTABLECIDOS POR LA COORDINACIÓN FUNCIONAL DE SISTEMAS DEL PROGRAMA TRABAJA PERÚ</t>
  </si>
  <si>
    <t>OS N° 448</t>
  </si>
  <si>
    <t>10437709306</t>
  </si>
  <si>
    <t>CONTRATACIÓN DEL SERVICIO DE SEGUIMIENTO A LA EJECUCIÓN FÍSICA Y FINANCIERA DE ACTIVIDADES DE INTERVENCIÓN INMEDIATA REGISTRADAS COMO ELEGIBLES EN EL BANCO DE INTERVENCIONES EN ELMARCO DEL DECRETO SUPREMO N° 125-2021-EF PARA LA UZ CUSCO</t>
  </si>
  <si>
    <t>OS N° 459</t>
  </si>
  <si>
    <t>10415640361</t>
  </si>
  <si>
    <t>CONTRATACIÓN DEL SERVICIO DE SEGUIMIENTO A LA EJECUCIÓN FÍSICA Y FINANCIERA DE ACTIVIDADES DE INTERVENCIÓN INMEDIATA REGISTRADAS COMO ELEGIBLES EN EL BANCO DE INTERVENCIONES EN EL MARCO DEL DECRETO SUPREMO N° 125-2021-EF PARA LA UZ CUSCO</t>
  </si>
  <si>
    <t>OS N° 461</t>
  </si>
  <si>
    <t>10468031961</t>
  </si>
  <si>
    <t>CONTRATACIÓN DEL SERVICIO DE INSTALACION DE CAMARAS DE SEGURIDAD PARA VIDEOVIGILANCIA PARA LA OFICINA NACIONAL DEL PROGRAMA TRABAJA PERÚ</t>
  </si>
  <si>
    <t>OS N° 463</t>
  </si>
  <si>
    <t>20536422928</t>
  </si>
  <si>
    <t>CONTRATACIÓN DEL SERVICIO DE SEGUIMIENTO A LA EJECUCIÓN FÍSICA Y FINANCIERA DE ACTIVIDADES DE INTERVENCIÓN INMEDIATA REGISTRADAS COMO ELEGIBLES EN EL BANCO DE INTERVENCIONES EN EL MARCO DEL DECRETO SUPREMO N° 125-2021-EF PARA LA UNIDAD ZONAL CAJAMARCA</t>
  </si>
  <si>
    <t>OS N° 466</t>
  </si>
  <si>
    <t>10427344849</t>
  </si>
  <si>
    <t>CONTRATACIÓN DEL SERVICIO DE SEGUIMIENTO A LA EJECUCIÓN FÍSICA Y FINANCIERA DE ACTIVIDADES DE INTERVENCIÓN INMEDIATA REGISTRADAS COMO ELEGIBLES EN EL BANCO DE NTERVENCIONES EN EL MARCO DEL DECRETO SUPREMO N° 125-2021-EF PARA LA UNIDAD ZONAL CAJAMARCA</t>
  </si>
  <si>
    <t>OS N° 467</t>
  </si>
  <si>
    <t>10418081207</t>
  </si>
  <si>
    <t>OS N° 469</t>
  </si>
  <si>
    <t>10460773038</t>
  </si>
  <si>
    <t>CONTRATACIÓN DEL SERVICIO DE ASISTENCIA TÉCNICA Y SEGUIMIENTO A LAS UNIDADES ZONALES RESPECTO A LA GESTIÓN DE PARTICIPA NTES DE LA CONVOCATORIA DE ACTIVIDADES DE INTERVENCIÓN INME DIATA REGISTRADAS COMO ELEGIBLES EN EL BANCO DE INTERVENCIONES DEL PROGRAMA EN EL MARCO DEL DECRETO SUPREMO N° 125-2021</t>
  </si>
  <si>
    <t>OS N° 473</t>
  </si>
  <si>
    <t>10225193610</t>
  </si>
  <si>
    <t>OS N° 475</t>
  </si>
  <si>
    <t>10452016252</t>
  </si>
  <si>
    <t>CONTRATACIÓN DEL SERVICIO DE SEGUIMIENTO A LA EJECUCION FISICA Y FINANCIERA  DE ACTIVIDADES DE INTERVENCION INMEDIATA REGISTRADA COMO ELEGIBLES EN EL BANCO DE INTERVENCIONES EN EL MARCO DEL DECRETO SUPREMO N°125-2021-EF PARA LA UNIDAD ZONAL LA LIBERTAD</t>
  </si>
  <si>
    <t>OS N° 477</t>
  </si>
  <si>
    <t>10701408468</t>
  </si>
  <si>
    <t>CONTRATACIÓN DEL SERVICIO ESPECIALIZADO EN CONTABILIDAD PARA LA REVISION DE EXPEDIENTES DE ORDENES DE COMPRA Y SERVICIOS, RENDICIONES DE CAJA CHICA, TRANSFERENCIAS FINANCIERAS, OPERACIONES RECIPROCAS Y CONCILIACION EN EL MARCO DEL D.S. N° 125-2021-EF, PARA LA COORDINACIÓN FUNCIONAL DE CONTABILIDAD DEL PROGRAMA TRABAJA PERÚ</t>
  </si>
  <si>
    <t>OS N° 479</t>
  </si>
  <si>
    <t>10413459881</t>
  </si>
  <si>
    <t>SERVICIO DE SEGUIMIENTO A LA EJECUCIÓN FÍSICA Y FINANCIERA DE ACTIVIDADES DE INTERVENCIÓN INMEDIATA REGISTRADAS COMO ELEGIBLES PARA LA UNIDAD ZONAL PIURA</t>
  </si>
  <si>
    <t>OS N° 484</t>
  </si>
  <si>
    <t>10038300682</t>
  </si>
  <si>
    <t>OS N° 485</t>
  </si>
  <si>
    <t>10402810462</t>
  </si>
  <si>
    <t>CONTRATACIÓN DEL SERVICIO DE SEGUIMIENTO A LA EJECUCIÓN FÍSICA Y FINANCIERA DE ACTIVIDADES DE INTERVENCIÓN INMEDIATA REGISTRADAS COMO ELEGIBLES EN EL BANCO DE INTERVENCIONES EN EL MARCO DEL DECRETO SUPREMO N° 125-2021-EF PARA LA UNIDAD ZONAL SAN MARTIN</t>
  </si>
  <si>
    <t>OS N° 491</t>
  </si>
  <si>
    <t>10705415841</t>
  </si>
  <si>
    <t>"CONTRATACIÓN DEL SERVICIO DE SEGUIMIENTO A LA EJECUCIÓN FÍSICA Y FINANCIERA DE ACTIVIDADES DE INTERVENCIÓN INMEDIATA REGISTRADAS COMO ELEGIBLES EN EL BANCO DE INTERVENCIONES EN EL MARCO DEL DECRETO SUPREMO N° 125-2021-EF PARA LA UNIDAD ZONAL APURIMAC</t>
  </si>
  <si>
    <t>OS N° 498</t>
  </si>
  <si>
    <t>10239901609</t>
  </si>
  <si>
    <t xml:space="preserve">CONTRATACIÓN DEL SERVICIO DE COORDINACIÓN, SEGUIMIENTO Y ASISTENCIA A LAS UNIDADES ZONALES EN LA SUPERVISIÓN DE LAS ACTIVIDADES DE INTERVENCIÓN INMEDIATA REGISTRADAS COMO ELEGIBLES EN EL BANCO DE INTERVENCIONES DEL PROGRAMA EN EL MARCO DEL DECRETO SUPREMO N°125-2021-EF </t>
  </si>
  <si>
    <t>OS N° 500</t>
  </si>
  <si>
    <t>10093917656</t>
  </si>
  <si>
    <t>ALQUILER DE 20 EQUIPOS DE CÓMPUTO PORTÁTILES PARA LAS UNIDADES ZONALES DEL PROGRAMA TRABAJA PERU</t>
  </si>
  <si>
    <t>OS N° 505</t>
  </si>
  <si>
    <t>20602583849</t>
  </si>
  <si>
    <t>CONTRATACIÓN DEL SERVICIO DE SEGUIMIENTO A LA EJECUCIÓN FÍSICA Y FINANCIERA DE CONVENIOS DE LA CONVOCATORIA NO CONCURSABLE ESPECIAL NORMA EXPRESA (NCOENE) NC-07 EN EL MARCO DEL DECRETO SUPREMO N° 125-2021-EF PARA LA UZ LORETO - SECTOR 2</t>
  </si>
  <si>
    <t>OS N° 508</t>
  </si>
  <si>
    <t>10053297485</t>
  </si>
  <si>
    <t>CONTRATACIÓN DEL SERVICIO DE SEGUIMIENTO A LA EJECUCIÓN FÍSICA Y FINANCIERA DE ACTIVIDADES DE INTERVENCIÓN INMEDIATA REGISTRADAS COMO ELEGIBLES EN EL BANCO DE INTERVENCIONES EN EL MARCO DEL DECRETO SUPREMO N° 125-2021-EF PARA LA UNIDAD ZONAL TACNA</t>
  </si>
  <si>
    <t>OS N° 514</t>
  </si>
  <si>
    <t>10422614961</t>
  </si>
  <si>
    <t>CONTRATACIÓN DEL SERVICIO DE SEGUIMIENTO A LA EJECUCIÓN FÍSICA Y FINANCIERA DE CONVENIOS DE LA CONVOCATORIA NO CONCURSABLE ESPECIAL NORMA EXPRESA (NCOENE) NC-07 EN EL MARCO DEL DECRETO SUPREMO N° 125-2021-EF PARA LA UNIDAD ZONAL LORETO</t>
  </si>
  <si>
    <t>OS N° 521</t>
  </si>
  <si>
    <t>10061263433</t>
  </si>
  <si>
    <t>CONTRATACIÓN DEL SERVICIO DE SEGUIMIENTO A LA EJECUCIÓN FÍSICA Y FINANCIERA DE CONVENIOS DE LA CONVOCATORIA NORMA EXPRESA NC-07 EN EL MARCO DEL DECRETO SUPREMO N° 125-2021-EF PARA LA UNIDAD ZONAL CUSCO</t>
  </si>
  <si>
    <t>OS N° 522</t>
  </si>
  <si>
    <t>10446557811</t>
  </si>
  <si>
    <t>CONTRATACIÓN DEL SERVICIO DE SEGUIMIENTO A LA EJECUCIÓN FÍSICA Y FINANCIERA DE ACTIVIDADES DE INTERVENCIÓN INMEDIATA REGISTRADAS COMO ELEGIBLES EN EL BANCO DE INTERVE. EN EL MARCO DEL DECRETO SUPREMO N° 125-2021-EF PARA LA UNIDAD ZONAL LORETO</t>
  </si>
  <si>
    <t>OS N° 523</t>
  </si>
  <si>
    <t>10054039161</t>
  </si>
  <si>
    <t>SERVICIO DE SEGUIMIENTO A LA EJECUCIÓN FÍSICA Y FINANCIERA DE ACTIVIDADES DE INTERVENCIÓN INMEDIATA REGISTRADAS COMO ELEGIBLES EN EL BANCO DE INTERVENCIONES EN EL MARCO DEL DECRETO SUPREMO N° 125-2021-EF PARA LA UNIDAD ZONAL PIURA</t>
  </si>
  <si>
    <t>OS N° 525</t>
  </si>
  <si>
    <t>10466712766</t>
  </si>
  <si>
    <t>CONTRATACIÓN DEL SERVICIO DE SEGUIMIENTO A LA EJECUCIÓN FÍSICA Y FINANCIERA DE ACTIVIDADES DE INTERVENCIÓN INMEDIATA RE GISTRADAS COMO ELEGIBLES EN EL BANCO DE INTERVENCIONES EN EL MARCO DEL DECRETO SUPREMO N° 125-2021-EF PARA LA UNIDAD ZONAL AYACUCHO</t>
  </si>
  <si>
    <t>OS N° 555</t>
  </si>
  <si>
    <t>10453056967</t>
  </si>
  <si>
    <t>CONTRATACIÓN DEL SERVICIO DE SEGUIMIENTO A LA EJECUCIÓN FÍSICA Y FINANCIERA DE ACTIVIDADES DE INTERVENCIÓN INMEDIATA REGIST. COMO ELEGIBLES EN EL BANCO DE INTERVENCIONES EN EL MARCO DEL DECRETO SUPREMO N° 125-2021-EF PARA LA UNIDAD ZONAL LORETO</t>
  </si>
  <si>
    <t>OS N° 582</t>
  </si>
  <si>
    <t>10803798864</t>
  </si>
  <si>
    <t>OS N° 583</t>
  </si>
  <si>
    <t>10421312236</t>
  </si>
  <si>
    <t>OS N° 586</t>
  </si>
  <si>
    <t>10423600611</t>
  </si>
  <si>
    <t>SERVICIO DE SEGUIMIENTO A LA EJECUCION FISICA Y FINANCIERA DE ACTIVIDADES DE INTERVENCION INMEDIATA REGISTRADAS COMO ELEGIBLES EN EL BANCO DE INTERVENCIONES EN EL MARCO DEL DECRETO SUPREMO N° 125-2021-EF PARA LA UNIDAD ZONAL PUNO</t>
  </si>
  <si>
    <t>OS N° 593</t>
  </si>
  <si>
    <t>10013438957</t>
  </si>
  <si>
    <t>OS N° 594</t>
  </si>
  <si>
    <t>10240028781</t>
  </si>
  <si>
    <t>CONTRATACIÓN DEL SERVICIO PARA EL MANTENIMIENTO PREVENTIVO DE LOS EQUIPOS MULTIFUNCIONALES MARCA RICOH MODELO MP 501 DE LA OFICINA NACIONAL DEL PROGRAMA “TRABAJA PERÚ”</t>
  </si>
  <si>
    <t>OS N° 604</t>
  </si>
  <si>
    <t>20601873223</t>
  </si>
  <si>
    <t xml:space="preserve">  CONTRATACIÓN DEL SERVICIO DE REVISIÓN Y PROYECCIÓN DE DOCUMENTOS EN LA FASE DE EJECUCIÓN CONTRACTUAL PARA EL TRÁMTITE DE PAGO DE ORDENES DE COMPRA Y/O SERVICIO MENORES A O IGUALES A OCHO (08) UIT GENERADAS COMO PARTE DE LA CONTRATACIONES EFECTUADAS EN MARCO DEL DS 125-2021</t>
  </si>
  <si>
    <t>OS N° 647</t>
  </si>
  <si>
    <t>10257755717</t>
  </si>
  <si>
    <t>CONTRATACIÓN DEL SERVICIO DE SEGUIMIENTO A LA EJECUCIÓN FÍSICA Y FINANCIERA DE ACTIVIDADES DE INTERVENCIÓN INMEDIATA REGISTRADAS COMO ELEGIBLES EN EL BANCO DE INTERVENCIONES EN EL MARCO DEL DECRETO SUPREMO N° 125-2021-EF PARA LA UNIDAD ZONAL CUSCO</t>
  </si>
  <si>
    <t>OS N° 649</t>
  </si>
  <si>
    <t>10239305186</t>
  </si>
  <si>
    <t>CONTRATACIÓN DEL SERVICIO DE SEGUIMIENTO A LA EJECUCIÓN FÍSICA Y FINANCIERA DE CONVENIOS DE LA CONVOCATORIA NO CONCURSABLE NORMA EXPRESA NC-03 Y NC 04 EN EL MARCO DEL DECRETO SUPREMO N° 125-2021-EF EN LA PROVINCIA DE TAMBOPATA, DISTRITOS DE LAS PIEDRAS Y LABERINTO, DEPARTAMENTO DE MADRE DE DIOS - UNIDAD ZONAL CUSCO</t>
  </si>
  <si>
    <t>OS N° 677</t>
  </si>
  <si>
    <t>10454445177</t>
  </si>
  <si>
    <t>CONTRATACIÓN DEL SERVICIO DE SEGUIMIENTO A LA EJECUCIÓN FÍSICA Y FINANCIERA DE CONVENIOS DE LA CONVOCATORIA NO CONCURSABLE NORMA EXPRESA NC-03 Y NC 04 EN EL MARCO DEL DECRETO SUPREMO N° 125-2021-EF EN LA PROVINCIA DE TAMBOPATA, DISTRITO DE INAMBARI Y DEPARTAMENTO DE MADRE DE DIOS DE LA UNIDAD ZONAL CUSCO</t>
  </si>
  <si>
    <t>OS N° 678</t>
  </si>
  <si>
    <t>10413456067</t>
  </si>
  <si>
    <t>CONTRATACIÓN DEL SERVICIO DE SEGUIMIENTO A LA EJECUCIÓN FÍSICA Y FINANCIERA DE CONVENIOS DE LA CONVOCATORIA NO CONCURSABLE NORMA EXPRESA NC-03 Y NC 04 EN EL MARCO DEL DECRETO SUPREMO N° 125-2021-EF EN LA PROVINCIA DE TAMBOPATA, DISTRITO DE TAMBOPATA Y DEPARTAMENTO DE MADRE DE DIOS - UNIDAD ZONAL CUSCO</t>
  </si>
  <si>
    <t>OS N° 719</t>
  </si>
  <si>
    <t>10418602258</t>
  </si>
  <si>
    <t>CONTRATACIÓN DEL SERVICIO DE COORDINACIÓN, SEGUIMIENTO Y ASISTENCIA A LAS UNIDADES ZONALES EN LA SUPERVISIÓN DE INTERVENCIONES DE LA CONVOCATORIA DE ACTIVIDADES DE INTERVENCIÓN INMEDIATA EN LOCALES EDUCATIVOS EN EL MARCO DEL DECRETO SUPREMO N°125-2021-EF</t>
  </si>
  <si>
    <t>OS N° 736</t>
  </si>
  <si>
    <t>OS N° 788</t>
  </si>
  <si>
    <t>10425687293</t>
  </si>
  <si>
    <t>CONTRATACIÓN DEL SERVICIO PARA MIGRACION DE INFORMACIÓN DE PROCESOS OPERACIONALES, Y DE SEGUIMIENTO Y MONITOREO DE INFORMACIÓN PARA LA COORDINACIÓN FUNCIONAL DE SISTEMAS DE LA UNIDAD DE ADMINISTRACIÓN DEL PROGRAMA "TRABAJA PERÚ".</t>
  </si>
  <si>
    <t>OS N° 808</t>
  </si>
  <si>
    <t>SERVICIO DE IMPRESION DE CUADERNOS DE REGISTRO DE ASISTENCIA DE PARTICIPANTES PARA LA EJECUCIÓN DE INTERVENCIONES EN EL MARCO DEL DECRETO SUPREMO N° 125-2021-EF</t>
  </si>
  <si>
    <t>OS N° 818</t>
  </si>
  <si>
    <t>CONTRATACIÓN DEL SERVICIO DE SEGUIMIENTO A LA EJECUCIÓN FÍSICA Y FINANCIERA DE CONVENIOS DE LA CONVOCATORIA NO CONCURSABLE ESPECIAL NORMA EXPRESA (NCOENE) NC – 08 EN EL MARCO DEL DECRETO SUPREMO N° 125-2021-EF PARA LA UNIDAD ZONAL CUSCO</t>
  </si>
  <si>
    <t>OS N° 832</t>
  </si>
  <si>
    <t>10429211463</t>
  </si>
  <si>
    <t>OS N° 833</t>
  </si>
  <si>
    <t>10483735621</t>
  </si>
  <si>
    <t>OS N° 834</t>
  </si>
  <si>
    <t>10714215618</t>
  </si>
  <si>
    <t>OS N° 835</t>
  </si>
  <si>
    <t>10475146714</t>
  </si>
  <si>
    <t>OS N° 836</t>
  </si>
  <si>
    <t>10468044167</t>
  </si>
  <si>
    <t>OS N° 843</t>
  </si>
  <si>
    <t>10714817073</t>
  </si>
  <si>
    <t>CONTRATACIÓN DEL SERVICIO DE ASISTENCIA TÉCNICA Y SEGUIMIENTO A LAS UNIDADES ZONALES JUNÍN, HUÁNUCO, LA LIBERTAD Y SAN MARTÍN RESPECTO A LA GESTIÓN DE PARTICIPANTES DE ACTIVIDADES DE INTERVENCIÓN INMEDIATA EN LOCALES EDUCATIVOS EN EL MARCO DEL DECRETO SUPREMO N° 125-2021-EF</t>
  </si>
  <si>
    <t>OS N° 845</t>
  </si>
  <si>
    <t>10080140610</t>
  </si>
  <si>
    <t>OS N° 875</t>
  </si>
  <si>
    <t>10407335011</t>
  </si>
  <si>
    <t>CONTRATACIÓN DEL SERVICIO PARA LA ASISTENCIA TÉCNICA EN TEMAS PERSUPUESTARIOS EN LA COORDINACIÓN FUNCIONAL DE RECURSOS HUMANOS DEL PROGRAMA PARA LA GENERACIÓN DE EMPLEO SOCIAL INCLUSIVO "TRABAJA PERÚ"</t>
  </si>
  <si>
    <t>OS N° 883</t>
  </si>
  <si>
    <t>10096991474</t>
  </si>
  <si>
    <t>CONTRATACIÓN DEL SERVICIO DE MANTENIMIENTO DE MOBILIARIO E INFRAESTRUCTURA DE LA SEDE CENTRAL DEL PROGRAMA PARA LA GENERACIÓN DE EMPLEO SOCIAL INCLUSIVO "TRABAJA PERÚ"</t>
  </si>
  <si>
    <t>OS N° 1028</t>
  </si>
  <si>
    <t>10434195760</t>
  </si>
  <si>
    <t>SERVICIO DE SEGURIDAD Y VIGILANCIA PARA LA UNIDAD ZONAL PIURA DEL PROGRAMA TRABAJA PERU</t>
  </si>
  <si>
    <t>OS N° 1076</t>
  </si>
  <si>
    <t>20526654936</t>
  </si>
  <si>
    <t>CONTRATACIÓN DEL SERVICIO PARA REALIZAR LA REVISIÓN, EJECUCIÓN Y PROYECCIÓN DE DOCUMENTOS DE PROCESOS PRESUPUESTARIOS DE LA UNIDAD DE ADMINISTRACIÓN, UNIDADES ZONALES DE AMAZONAS, APURÍMAC, AREQUIPA, AYACUCHO, CAJAMARCA, CUSCO Y HUANCAVELIC</t>
  </si>
  <si>
    <t>OS N° 1119</t>
  </si>
  <si>
    <t>CONTRATACIÓN DEL SERVICIO PARA REALIZAR LA REVISIÓN, EJECUCIÓN Y PROYECCIÓN DE DOCUMENTOS DE PROCESOS PRESUPUESTARIOS DE LA UNIDAD DE PLANIFICACIÓN, PRESUPUESTO, SEGUIMIENTO Y MODERNIZACIÓN, UNIDAD DE ARTICULACIÓN Y PROMOCIÓN DE INTERVENCIO</t>
  </si>
  <si>
    <t>OS N° 1120</t>
  </si>
  <si>
    <t>10436951863</t>
  </si>
  <si>
    <t>CONTRATACIÓN DEL SERVICIO PARA REALIZAR LA REVISIÓN, EJECUCIÓN Y PROYECCIÓN DE DOCUMENTOS DE PROCESOS PRESUPUESTARIOS EN EL MARCO DE LOS RECURSOS AUTORIZADOS MEDIANTE DECRETO SUPREMO N° 223-2021-EF</t>
  </si>
  <si>
    <t>OS N° 1121</t>
  </si>
  <si>
    <t>10425659192</t>
  </si>
  <si>
    <t>CONTRATACIÓN DEL SERVICIO EN PROCESOS LOGÍSTICOS PARA LA ATENCIÓN DE LOS REQUERIMIENTOS DE CONTRATACIONES HASTA LAS 08 UIT BIENES Y/O SERVICIOS FORMULADOS POR LA UNIDAD DE LINEA Y LAS UNIDADES ZONALES</t>
  </si>
  <si>
    <t>OS N° 1262</t>
  </si>
  <si>
    <t>10409465558</t>
  </si>
  <si>
    <t>CONTRATACIÓN DEL SERVICIO DE EVALUACION DE CASOS MÉDICOS EN SALUD OCUPACIONAL PARA LA COORDINACIÓN FUNCIONAL DE RECURSOS HUMANOS DE LA UNIDAD DE ADMINISTRACIÓN DEL PROGRAMA PARA LA GENERACIÓN DE EMPLEO SOCIAL INCLUSIVO "TRABAJA PERÚ"</t>
  </si>
  <si>
    <t>OS N° 1310</t>
  </si>
  <si>
    <t>10098688205</t>
  </si>
  <si>
    <t>SERVICIO DE SEGUIMIENTO A LA EJECUCIÓN FÍSICA Y FINANCIERA DE ACTIVIDADES DE INTERVENCIÓN INMEDIATA EN LOCALES EDUCATIVOS EN EL MARCO DEL DECRETO SUPREMO N° 125-2021-EF PARA LA UNIDAD ZONAL PUNO</t>
  </si>
  <si>
    <t>OS N° 1419</t>
  </si>
  <si>
    <t>10434965301</t>
  </si>
  <si>
    <t>OS N° 1420</t>
  </si>
  <si>
    <t>10445663064</t>
  </si>
  <si>
    <t>SERVICIO DE CONSULTORÍA PARA LA FORMULACIÓN Y ELABORACIÓN DE LA PROPUESTA DEL CUADRO DE ASIGNACIÓN PERSONAL – PROVISIONAL (CAP) DEL PROGRAMA PARA LA GENERACIÓN DE EMPLEO SOCIAL INCLUSIVO “TRABAJA PERÚ_x000D_</t>
  </si>
  <si>
    <t>OS N° 1471</t>
  </si>
  <si>
    <t>20605955011</t>
  </si>
  <si>
    <t>SERVICIO PARA EL MANTENIMIENTO CORRECTIVO DE EQUIPOS MULTIFUNCIONALES DE LA OFICINA NACIONAL DEL PROGRAMA "TRABAJA PERÚ"</t>
  </si>
  <si>
    <t>OS N° 1871</t>
  </si>
  <si>
    <t>CONTRATACIÓN PARA EL SERVICIO DE TOMA DE INVENTARIO FÍSICO DE BIENES MUEBLES PATRIMONIALES 2021</t>
  </si>
  <si>
    <t>OS N° 1959</t>
  </si>
  <si>
    <t>20546750036</t>
  </si>
  <si>
    <t>SERVICIO DE IMPRESION DE MATERIALES PARA LA EJECUCION Y SEGUIMIENTO DE INTERVENCIONES EN EL MARCO DEL DECRETO SUPREMO N° 223-2021-EF.</t>
  </si>
  <si>
    <t>OS N° 1995</t>
  </si>
  <si>
    <t>Proveedor tuvo penalidad en la entrega - PEN N° 182-2021-TP</t>
  </si>
  <si>
    <t>ADQUISICIÓN DE LICENCIAS DE ANTIVIRUS PARA EL PROGRAMA PARA LA GENERACIÓN DE EMPLEO SOCIAL INCLUSIVO "TRABAJA PERÚ"</t>
  </si>
  <si>
    <t>OC N° 22</t>
  </si>
  <si>
    <t>20600981430</t>
  </si>
  <si>
    <t>D.U. 028 - ADQUISICIÓN DE UN (01) SOFTWARE ANTISPAM PARA EL PROGRAMA PARA LA GENERACIÓN DE EMPLEO SOCIAL INCLUSIVO TRABAJA PERÚ</t>
  </si>
  <si>
    <t>OC N° 88</t>
  </si>
  <si>
    <t>20552075341</t>
  </si>
  <si>
    <t>D.U. 028 - ADQUISICIÓN DE UN (01) SOFTWARE DE BACKUP PARA EL CORREO ELECTRÓNICO EN LA NUBE PARA ELPROGRAMA PARA LA_x000D_ GENERACIÓN DE EMPLEO SOCIAL INCLUSIVO “TRABAJA PERÚ”</t>
  </si>
  <si>
    <t>OC N° 89</t>
  </si>
  <si>
    <t>20602465099</t>
  </si>
  <si>
    <t>ADQUISICION E INSTALACION DEESTANTERIA METALIXAS FIJAS PARA EL ARCHIVO CENTRAL DEL PROGRAMA TRABAJA PERU</t>
  </si>
  <si>
    <t>OC N° 149</t>
  </si>
  <si>
    <t>20299360483</t>
  </si>
  <si>
    <t>Adquisición de cámaras para videoconferencia para el Programa Trabaja Perú</t>
  </si>
  <si>
    <t>OC N° 155</t>
  </si>
  <si>
    <t>20530293298</t>
  </si>
  <si>
    <t>ADQUISICIÓN DE INDUMENTARIA PARA EL PERSONAL DEL PROGRAMA “TRABAJA PERÚ” EN EL MARCO DEL DECRETO SUPREMO N° 223-2021-EF</t>
  </si>
  <si>
    <t>OC N° 158</t>
  </si>
  <si>
    <t>20545677661</t>
  </si>
  <si>
    <t>ADQUISICIÓN DE SOFTWARE DE ANÁLISIS DE DATOS EN LA NUBE PARA EL PROGRAMA TRABAJA PERU</t>
  </si>
  <si>
    <t>OC N° 198</t>
  </si>
  <si>
    <t>ADQUISICIÓN DE UN (01) SOFTWARE DE INVENTARIO DE HARDWARE Y SOFTWARE MÁS LICENCIAS PARA EL PROGRAMA PARA LA GENERACIÓN DE EMPLEO SOCIAL INCLUSIVO “TRABAJA PERÚ”.</t>
  </si>
  <si>
    <t>OC N° 216</t>
  </si>
  <si>
    <t>20606750430</t>
  </si>
  <si>
    <t>ADQUISICIÓN DE PAPEL BOND DE 80 GR PARA EL PROGRAMA TRABAJA PERU</t>
  </si>
  <si>
    <t>ACUERDO MARCO</t>
  </si>
  <si>
    <t>OC N° 126</t>
  </si>
  <si>
    <t>20125412875</t>
  </si>
  <si>
    <t>ADQUISICION DE UTILES DE OFICINA PARA EL PROGRAMA TRABAJA PERU</t>
  </si>
  <si>
    <t>OC N° 129</t>
  </si>
  <si>
    <t>20601710308</t>
  </si>
  <si>
    <t>ADQUISICIÓN DE COMPUTADORAS DE ESCRITORIO PARA EL PROGRAMA TRABAJA PERÚ</t>
  </si>
  <si>
    <t>OC N° 145</t>
  </si>
  <si>
    <t>20536630954</t>
  </si>
  <si>
    <t>ADQUISICIÓN DE EQUIPOS MULTIFUNCIONALES PARA LAS UNIDADES ZONALES DEL PROGRAMA TRABAJA PERÚ</t>
  </si>
  <si>
    <t>OC N° 146</t>
  </si>
  <si>
    <t>20511422923</t>
  </si>
  <si>
    <t>ADQUISICIÓN DE EQUIPO MULTIFUNCIONAL DE ALTO VOLUMEN</t>
  </si>
  <si>
    <t>OC N° 170</t>
  </si>
  <si>
    <t>20314908717</t>
  </si>
  <si>
    <t>ADQUISICIÓN DE COMPUTADORAS PERSONALES PORTÁTILES (LAPTOP) PARA EL PROGRAMA “TRABAJA PERÚ”, EN EL MA</t>
  </si>
  <si>
    <t>OC N° 171</t>
  </si>
  <si>
    <t>ADQUISICIÓN DE SUMINISTROS TÓNER PARA LOS EQUIPOS MULTIFUNCIONALES DEL PROGRAMA TRABAJA PERÚ</t>
  </si>
  <si>
    <t>OC N° 189</t>
  </si>
  <si>
    <t>20511283974</t>
  </si>
  <si>
    <t>CONTRATACIÓN DEL SERVICIO DE INTERNET DEDICADO</t>
  </si>
  <si>
    <t>PROCEDIMIENTO DE SELECCIÓN</t>
  </si>
  <si>
    <t>AS-SM-4-2020-TP-1</t>
  </si>
  <si>
    <t>CONTRATO Nº 026-2020-TP - PLAZO: 1 año desde la acta de activacion</t>
  </si>
  <si>
    <t xml:space="preserve">CONTRATACIÓN DE SERVICIO DE ACTUALIZACIÓN DE LA SUSCRIPCIÓN DEL SERVICIO DE NUBE CON 200 CRÉDITOS DE CONSUMO PARA DAR SOPORTE A LOS SISTEMAS INFORMÁTICOS IMPLEMENTADOS POR LA COORDINACIÓN FUNCIONAL DE SISTEMAS DEL PROGRAMA "TRABAJA PERÚ" </t>
  </si>
  <si>
    <t>AS-SM-8-2020-TP-1</t>
  </si>
  <si>
    <t>20550126959</t>
  </si>
  <si>
    <t>CONTRATO Nº 001-2021-TP : El plazo de ejecución del presente contrato es de hasta diez (10) días calendarios, el mismo que se computa a partir del día siguiente de la firma del contrato.</t>
  </si>
  <si>
    <t>CONTRATACIÓN DEL SERVICIO DE SEGURIDAD Y VIGILANCIA PARA LA UNIDAD ZONAL TACNA</t>
  </si>
  <si>
    <t>AS-SM-10-2019-TP-5</t>
  </si>
  <si>
    <t>20519951551</t>
  </si>
  <si>
    <t>CONTRATO N° 002-2021-TP</t>
  </si>
  <si>
    <t>PRORROGA  AL CONTRATO N° 034-2018-TP SERVICIO DE ALQUILER UZ CAJAMARCA</t>
  </si>
  <si>
    <t>ADENDA A CONTRATO QUE DEVIENE DE UNA ADJUDICACIÓN SIMPLIFICADA</t>
  </si>
  <si>
    <t>DEVIENE DE PROCEDIMIENTO DE SELECCIÓN</t>
  </si>
  <si>
    <t>SERVICIO DE SEGURIDAD Y VIGILANCIA PARA LA UNIDADF ZONAL DE APURIMAC</t>
  </si>
  <si>
    <t>AS-SM-10-2019-TP-6</t>
  </si>
  <si>
    <t>20601621828</t>
  </si>
  <si>
    <t>CONTRATACION COMPLEMENTARIA AL CONTRATO N° N° 020-2020-TP SERVICIO DE SEGURIDAD Y VIGILANCIA PARA LA OFICINA NACIONAL Y EL ARCHIVO CENTRAL</t>
  </si>
  <si>
    <t>COMPLEMENTARIA A CONTRATO QUE DEVIENE DE UN CONCURSO PÚBLICO</t>
  </si>
  <si>
    <t>AS-SM-01-2020-TP-1</t>
  </si>
  <si>
    <t>20547931468</t>
  </si>
  <si>
    <t>CONTRATACIÓN COMPLEMENTARIA PARA EL SERVICIO DE LIMPIEZA INTEGRAL PARA LA OFICINA NACIONAL, ARCHIVO CENTRAL</t>
  </si>
  <si>
    <t>COMPLEMENTARIA A CONTRATO QUE DEVIENE DE UNA ADJUDICACIÓN SIMPLIFICADA</t>
  </si>
  <si>
    <t>CP-SM-01-2020-TP-1</t>
  </si>
  <si>
    <t>20545888522</t>
  </si>
  <si>
    <t>SERVICIO DE SEGURIDAD Y VIGILANCIA PARA LA OFICINA NACIONAL Y ARCHIVO CENTRAL</t>
  </si>
  <si>
    <t xml:space="preserve"> AS-SM-2-2021-TP-1</t>
  </si>
  <si>
    <t>CONTRATO Nº 031-2021-TP</t>
  </si>
  <si>
    <t>CONTRATACION DE POLIZAS DE SEGUROS MULTIRIESGO, 3D (DESHONESTIDAD, DESAPARICIÓN Y DESTRUCCIÓN), VEHÍCULO</t>
  </si>
  <si>
    <t>AS-SM-3-2021-TP-1</t>
  </si>
  <si>
    <t>EJECUTÁNDOSE</t>
  </si>
  <si>
    <t>PAGO ÚNICO EN EL AÑO 2021</t>
  </si>
  <si>
    <t>ADQUISICION DE COMBUSTIBLE DIESEL B5 S50 Y GASOHOL 95 PLUS PARA LA FLOTA VEHICULAR DE LA OFICINA NACIONAL, UNIDAD ZONAL LIMA NORTE-CALLAO Y UNIDAD ZONAL SUR - ESTE DEL PROGRAMA TRABAJA PERU</t>
  </si>
  <si>
    <t>SUBASTA INVERSA ELECTRÒNICA</t>
  </si>
  <si>
    <t>SIE-SIE-1-2021-TP-1</t>
  </si>
  <si>
    <t>20511230935</t>
  </si>
  <si>
    <t>INDETERMINADO</t>
  </si>
  <si>
    <t>CONTRATO N° 021-2021-TP, PLAZO HASTA AGOTAR EL MONTO CONTRACTUAL</t>
  </si>
  <si>
    <t>SERVICIO DE LIMPIEZA INTEGRAL PARA LA OFICINA NACIONAL, EL ARCHIVO CENTRAL, LA UNIDAD ZONAL LIMA NORTE CALLAO Y LA UNIDAD ZONAL LIMA SUR ESTE DEL PROGRAMA PARA LA GENERACION DE EMPLEO SOCIAL INCLUSIVO TRABAJA PERU</t>
  </si>
  <si>
    <t>AS-SM-1-2021-TP-1</t>
  </si>
  <si>
    <t>20605044019</t>
  </si>
  <si>
    <t>CONTRATO Nº 037-2021-TP</t>
  </si>
  <si>
    <t>CONTRATACIÓN DEL SERVICIO DE INDAGACIÓN DE MERCADO DE BIENES Y SERVICIOS</t>
  </si>
  <si>
    <t>OS Nº 124</t>
  </si>
  <si>
    <t>CONTRATACIÓN DEL SERVICIO ESPECIALIZADO EN PROCESOS LOGÍSTICOS.</t>
  </si>
  <si>
    <t>OS Nº 125</t>
  </si>
  <si>
    <t>10733580963</t>
  </si>
  <si>
    <t>CONTRATACIÓN DEL SERVICIO DE SEGUIMIENTO A LA EJECUCIÓN FÍSICA Y FINANCIERA DE PROYECTOS DE INVERSIÓN DE LA CONVOCATORIA NC-09 PARA LA UNIDAD ZONAL LORETO. - SECTOR 01.</t>
  </si>
  <si>
    <t>OS Nº 219</t>
  </si>
  <si>
    <t>10451966478</t>
  </si>
  <si>
    <t>CONTRATACION DEL SERVICIO DE MEDICINA OCUPACIONAL PARA LA COORDINACIÓN FUNCIONAL DE RECURSOS HUMANOS</t>
  </si>
  <si>
    <t>OS Nº 264</t>
  </si>
  <si>
    <t>CONTRATACIÓN DEL SERVICIO DE SEGUIMIENTOA LA EJECUCIÓN FÍSICA Y FINANCIERA DE PROYECTOS DE INVERSIÓN DE LACONVOCATORIA NC-09 PARA LA UNIDAD ZONAL TACNA - DISTRITOS DE CAMILACA,HEROES ALBARRACIN -CHUCATAMANI, HEROES ALBARRACIN - CHUCATAMANI,TARUCACHI, CORONEL GREGORIO ALBARRACIN LANCHIPA Y SAMA.</t>
  </si>
  <si>
    <t>OS Nº 271</t>
  </si>
  <si>
    <t>10417849560</t>
  </si>
  <si>
    <t>CONTRATACIÓN DEL SERVICIO DE OPERADOR LOGÍSTICOS PARA LA COORDINACION FUNACIONAL DE LOGISTICA</t>
  </si>
  <si>
    <t>OS Nº 272</t>
  </si>
  <si>
    <t>CONTRATACIÓN DEL SERVICIO DE OPERADOR LOGÍSTICOS.</t>
  </si>
  <si>
    <t>OS Nº 273</t>
  </si>
  <si>
    <t>CONTRATACIÓN DEL SERVICIO DE APOYO EN ELABORACIÓN DE ÓRDENES DE COMPRA Y SERVICIO DE CONTRATACIONES SIN PROCEDIMIENTO.</t>
  </si>
  <si>
    <t>OS Nº 274</t>
  </si>
  <si>
    <t>CONTRATACIÓN DEL SERVICIO DE INTERCONEXION DEDICADA PARA EL PROGRAMA PARA LA GENERACIÓN DE EMPLEO SOCIAL INCLUSIVO "TRABAJA PERÚ"</t>
  </si>
  <si>
    <t>OS Nº 290</t>
  </si>
  <si>
    <t>20421780472</t>
  </si>
  <si>
    <t>CONTRATACIÓN DEL SERVICIO DE ALQUILER DE INMUEBLE PARA LA UNIDAD ZONAL HUARAZ DEL PROGRAMA TRABAJA PERÚ</t>
  </si>
  <si>
    <t>OS Nº 307</t>
  </si>
  <si>
    <t>10316305470</t>
  </si>
  <si>
    <t>CONTRATACIÓN DEL SERVICIO DE ALQUILER DE INMUEBLE PARA LA UNIDAD ZONAL MOQUEGUA DEL PROGRAMA TRABAJA PERÚ</t>
  </si>
  <si>
    <t>OS Nº 348</t>
  </si>
  <si>
    <t>10044044248</t>
  </si>
  <si>
    <t>CONTRATACIÓN DEL SERVICIO DE ALQUILER DE INMUEBLE PARA LA UNIDAD ZONAL SAN MARTIN DEL PROGRAMA TRABAJA PERÚ</t>
  </si>
  <si>
    <t>OS Nº 361</t>
  </si>
  <si>
    <t>10011171937</t>
  </si>
  <si>
    <t>CONTRATACIÓN DEL SERVICIO DE GESTIÓN DE PROCESOS LOGÍSTICOS PARA LA COORDINACIÓN FUNCIONAL DE LOGISTICA</t>
  </si>
  <si>
    <t>OS Nº 371</t>
  </si>
  <si>
    <t>CONTRATACIÓN DEL SERVICIO DE SEGUIMIENTO A LA EJECUCIÓN FÍSICA Y FINANCIERA DE PROYECTOS DE INVERSIÓN DE LA CONVOCATORIA NC-09 PARA LA UNIDAD ZONAL LORETO. - SECTOR 02</t>
  </si>
  <si>
    <t>OS Nº 378</t>
  </si>
  <si>
    <t xml:space="preserve">  CONTRATACIÓN DEL SERVICIO DE GESTIÓN DE PROCESOS LOGÍSTICOS</t>
  </si>
  <si>
    <t>OS Nº 383</t>
  </si>
  <si>
    <t xml:space="preserve">  CONTRATACIÓN DEL SERVICIO DE ASISTENCIA TÉCNICA Y SEGUIMIENTO A LAS UNIDADES ZONALES RESPECTO A LA GESTIÓN DE PARTICIPANTES DE INTERVENCIONES EN EJECUCIÓN - SECTOR 2</t>
  </si>
  <si>
    <t>OS Nº 394</t>
  </si>
  <si>
    <t>10420240291</t>
  </si>
  <si>
    <t xml:space="preserve">  CONTRATACIÓN DEL SERVICIO DE ASISTENCIA TÉCNICA Y SEGUIMIENTO A LAS UNIDADES ZONALES RESPECTO A LA GESTIÓN DE PARTICIPANTES DE INTERVENCIONES EN EJECUCIÓN - SECTOR 3</t>
  </si>
  <si>
    <t>OS Nº 395</t>
  </si>
  <si>
    <t>CONTRATACIÓN DEL SERVICIO DE SEGUIMIENTO A LA EJECUCIÓN FÍSICA Y FINANCIERA DE ACTIVIDADES DE INTERVENCIÓN INMEDIATA (AII) EN LOCALES EDUCATIVOS DE LA CONVOCATORIA AII-22 PARA LA UNIDAD ZONAL MOQUEGUA-SECTOR MOQUEGUA</t>
  </si>
  <si>
    <t>OS Nº 410</t>
  </si>
  <si>
    <t>10453517247</t>
  </si>
  <si>
    <t>CONTRATACIÓN DEL SERVICIO ESPECIALIZADO EN TEMAS DE PRESUPUESTO PARA LA COORDINACIÓN FUNCIONAL DE PLANIFICACIÓN Y PRESUPUESTO DEL PROGRAMA TRABAJA PERÚ.</t>
  </si>
  <si>
    <t>OS Nº 411</t>
  </si>
  <si>
    <t xml:space="preserve">    CONTRATACIÓN DEL SERVICIO DE ASISTENCIA TÉCNICA Y SEGUIMIENTO A LAS UNIDADES ZONALES RESPECTO A LA GESTIÓN DE PARTICIPANTES DE INTERVENCIONES EN EJECUCIÓN - SECTOR 1</t>
  </si>
  <si>
    <t>OS Nº 438</t>
  </si>
  <si>
    <t>10096408124</t>
  </si>
  <si>
    <t>CONTRATACIÓN DEL SERVICIO DE ASISTENCIA TÉCNICA PARA LA ELABORACIÓN DE LINEAMIENTOS DE GESTIÓN INTERNA Y SEGUIMIENTO EN LAS CONTRATACIONES DE BIENES Y SERVICIOS DE LA COORDINACIÓN FUNCIONAL DE SISTEMAS</t>
  </si>
  <si>
    <t>OS Nº 472</t>
  </si>
  <si>
    <t>10704510271</t>
  </si>
  <si>
    <t>CONTRATACION DEL  SERVICIO DE SOPORTE TÉCNICO DE EQUIPOS DE CÓMPUTO Y ASISTENCIA TÉCNICA A ESTACIONES DE TRABAJO DEL PROGRAMA “TRABAJA PERÚ”</t>
  </si>
  <si>
    <t>OS Nº 487</t>
  </si>
  <si>
    <t>CONTRATACION DEL SERVICIO DE SOPORTE EN CONFIGURACIÓN DE NUEVAS ACTUALIZACIONES EN SISTEMAS PARA ESTACIONES DE TRABAJO DEL PROGRAMA TRABAJA PERÚ</t>
  </si>
  <si>
    <t>OS Nº 554</t>
  </si>
  <si>
    <t xml:space="preserve">CONTRATACION DEL SERVICIO PARA LA ADMINISTRACIÓN DE REDES Y SOPORTE TECNICOLOGICO DEL PROGRAMA TRABAJA PERÚ </t>
  </si>
  <si>
    <t>OS Nº 588</t>
  </si>
  <si>
    <t>CONTRATACION DEL SERVICIO DE ASISTENCIA TÉCNICA DE PRIMER NIVEL EN MESA DE AYUDA, CONFORME A LOS ESTÁNDARES ESTABLECIDOS POR LA COORDINACIÓN FUNCIONAL DE SISTEMAS DE LA UNIDAD DE ADMINISTRACIÓN DEL PROGRAMA “TRABAJA PERÚ”</t>
  </si>
  <si>
    <t>OS Nº 615</t>
  </si>
  <si>
    <t xml:space="preserve">CONTRATACIÓN PARA EL SERVICIO ESPECIALIZADO EN EJECUCIÓN CONTRACTUAL PARA LA SUPERVISIÓN Y SEGUIMIENTO DE TRÁMITE DE EXPEDIENTES DE CONFORMIDAD </t>
  </si>
  <si>
    <t>OS Nº 617</t>
  </si>
  <si>
    <t>10077352835</t>
  </si>
  <si>
    <t>SERVICIO DE DIAGNÓSTICO Y MEJORA DE LOS INSTRUMENTOS TÉCNICOS NORMATIVOS VINCULADOS A LA GESTIÓN DE LAS INTERVENCIONES DEL PROGRAMA PARA LA GENERACIÓN DE EMPLEO SOCIAL INCLUSIVO TRABAJA PERÚ.</t>
  </si>
  <si>
    <t>OS Nº 660</t>
  </si>
  <si>
    <t xml:space="preserve">  CONTRATACIÓN DE SERVICIO PARA LA ACTUALIZACIÓN DE LA BASE DE DATOS DE COSTOS  UNITARIOS PARA LA ELABORACIÓN DE EXPEDIENTES TÉCNICOS Y FICHAS TÉCNICAS</t>
  </si>
  <si>
    <t>OS Nº 675</t>
  </si>
  <si>
    <t>10407166189</t>
  </si>
  <si>
    <t>CONTRATACIÓN DEL SERVICIO PARA EL SEGUIMIENTO Y CONTROL DE LAS TRANSFERENCIAS FINANCIERAS.</t>
  </si>
  <si>
    <t>OS Nº 686</t>
  </si>
  <si>
    <t>10464545935</t>
  </si>
  <si>
    <t>CONTRATACIÓN DEL SERVICIO DE SEGUIMIENTO A LA EJECUCIÓN FINANCIERA Y A LA LIQUIDACIÓN DE INTERVENCIONES PARA LA UNIDAD DE GESTIÓN DE INTERVENCIONES.</t>
  </si>
  <si>
    <t>OS Nº 694</t>
  </si>
  <si>
    <t>10701889806</t>
  </si>
  <si>
    <t>CONTRATACIÓN DEL SERVICIO DE SEGUIMIENTO A LA EJECUCIÓN FÍSICA Y FINANCIERA DE ACTIVIDADES DE INTERVENCIÓN INMEDIATA (AII) EN LOS DISTRITOS DE BAGUA, CONDORCANQUI, UTCUBAMBA Y LUYA DECLARADOS EN ESTADO DE EMERGENCIA POR DESASTRES NATURALES, EN ATENCIÓN A LOS DECRETOS SUPREMOS NROS 176 Y 182-2021-PCM, DE LA CONVOCATORIA AII-23 PARA LA UNIDAD ZONAL AMAZONAS - RUTA 1</t>
  </si>
  <si>
    <t>OS Nº 695</t>
  </si>
  <si>
    <t>10701709964</t>
  </si>
  <si>
    <t>CONTRATACIÓN DEL SERVICIO DE SEGUIMIENTO A LA EJECUCIÓN FÍSICA Y FINANCIERA DE ACTIVIDADES DE INTERVENCIÓN INMEDIATA (AII) EN LOS DISTRITOS DE CHACHAPOYAS Y LUYA DECLARADOS EN ESTADO DE EMERGENCIA POR DESASTRES NATURALES, EN ATENCIÓN A LOS DECRETOS SUPREMOS NROS 176 Y 182-2021-PCM, DE LA CONVOCATORIA AII-23 PARA LA UNIDAD ZONAL AMAZONAS - RUTA 2</t>
  </si>
  <si>
    <t>OS Nº 708</t>
  </si>
  <si>
    <t>10454878863</t>
  </si>
  <si>
    <t>CONTRATACIÓN DEL SERVICIO DE REVISIÓN Y ANÁLISIS DE EXPEDIENTES PARA INICIO DE ACCIONES LEGALES PARA RECUPERACIÓN DE SALDOS NO DEVUELTOS POR ORGANISMOS EJECUTORES</t>
  </si>
  <si>
    <t>OS Nº 819</t>
  </si>
  <si>
    <t>10415929531</t>
  </si>
  <si>
    <t>CONTRATACION DEL "SERVICIO DE UN/A MÉDICO EN SALUD OCUPACIONAL PARA LA COORDINACIÓN FUNCIONAL DE RECURSOS HUMANOS"</t>
  </si>
  <si>
    <t>OS Nº 833</t>
  </si>
  <si>
    <t>CONTRATACION DEL SERVICIO PARA LA EVALUACIÓN DE LOS INDICADORES DE DESEMPEÑO DEL PROGRAMA PRESUPUESTAL N° 0073 "PROGRAMA PARA LA GENERACIÓN DE EMPLEO SOCIAL INCLUSIVO "TRABAJA PERÚ"" Y PARA LA PROPUESTA DE LA LÍNEA DE BASE PARA EL PROGRAMA DE EMPLEO TEMPORAL "LURAWI PERÚ".</t>
  </si>
  <si>
    <t>OS Nº 927</t>
  </si>
  <si>
    <t>10405025944</t>
  </si>
  <si>
    <t xml:space="preserve">  CONTRATACIÓN DEL SERVICIO EN MAPEO DE PROCESOS DEL PROGRAMA DE EMPLEO TEMPORAL "LURAWI PERÚ", PARA LA COORDINACIÓN FUNCIONAL DE PLANIFICACIÓN Y PRESUPUESTO.</t>
  </si>
  <si>
    <t>OS Nº 1120</t>
  </si>
  <si>
    <t>10422667071</t>
  </si>
  <si>
    <t>CONTRATACION DEL SERVICIO DE INTERNET DEDICADO</t>
  </si>
  <si>
    <t>OS Nº 1148</t>
  </si>
  <si>
    <t>SERVICIO DE ASISTENCIA TÉCNICA EN TRÁMITE DE PAGOS DE EJECUCIÓN CONTRACTUAL.</t>
  </si>
  <si>
    <t>OS Nº 1154</t>
  </si>
  <si>
    <t>CONTRATACIÓN DEL SERVICIO DE INDAGACIÓN DE MERCADO Y GIRO DE ORDENES DE BIENES Y/O SERVICIOS</t>
  </si>
  <si>
    <t>OS Nº 1159</t>
  </si>
  <si>
    <t>OS Nº 1160</t>
  </si>
  <si>
    <t>CONTRATACIÓN DEL SERVICIO DE SEGUIMIENTO A LA EJECUCIÓN FÍSICA Y FINANCIERA DE ACTIVIDADES DE INTERVENCIÓN INMEDIATA AII-24 EN LOCALES EDUCATIVOS DE LA CONVOCATORIA COMPLEMENTARIA Y DE ACTIVIDADES DE INTERVENCIÓN INMEDIATA AII-25 EN EL MARCO DE LA RESOLUCIÓN MINISTERIAL N°021-2022 MINAM PARA LA UNIDAD ZONAL LIMA NORTE-CALLAO.</t>
  </si>
  <si>
    <t>OS Nº 1170</t>
  </si>
  <si>
    <t>10425831114</t>
  </si>
  <si>
    <t>CONTRATACIÓN DEL SERVICIO DE ASISTENCIA TÉCNICA Y SEGUIMIENTO A LAS UNIDADES ZONALES RESPECTO A LA GESTIÓN DE PARTICIPANTES DE INTERVENCIONES EN LA AII-26, SECTOR 1.</t>
  </si>
  <si>
    <t>OS Nº 1177</t>
  </si>
  <si>
    <t>10721851554</t>
  </si>
  <si>
    <t>CONTRATACIÓN DEL SERVICIO DE SEGUIMIENTO A LA EJECUCIÓN FÍSICA Y FINANCIERA DE ACTIVIDADES DE INTERVENCIÓN INMEDIATA AII-26 DE LA TERCERA CONVOCATORIA 2022 - PRIMER GRUPO PARA LA UNIDAD ZONAL TACNA - DISTRITOS DE TICACO, SITAJARA, HUANUARA, ESTIQUE, ESTIQUE PAMPA Y CAIRANI</t>
  </si>
  <si>
    <t>OS Nº 1420</t>
  </si>
  <si>
    <t>10467554455</t>
  </si>
  <si>
    <t>CONTRATACIÓN DEL SERVICIO DE SEGUIMIENTO A LA EJECUCIÓN FÍSICA Y FINANCIERA DE ACTIVIDADES DE INTERVENCIÓN INMEDIATA AII-26 DE LA TERCERA CONVOCATORIA 2022 - PRIMER GRUPO PARA LA UNIDAD ZONAL TACNA - DISTRITOS DE QUILAHUANI, TARUCACHI, CURIBAYA, HEROES ALBARRACIN Y ESTIQUE</t>
  </si>
  <si>
    <t>OS Nº 1430</t>
  </si>
  <si>
    <t>CONTRATACIÓN DEL SERVICIO DE EVALUACIÓN Y ARTICULACIÓN DE LOS DOCUMENTOS TÉCNICOS NORMATIVOS VINCULADOS A LA PROMOCIÓN, ASISTENCIA TÉCNICA Y LA SUPERVISIÓN DE LAS INTERVENCIONES FINANCIADAS POR EL PROGRAMA DE EMPLEO TEMPORAL "LURAWI PERÚ".</t>
  </si>
  <si>
    <t>OS Nº 1512</t>
  </si>
  <si>
    <t>10013217110</t>
  </si>
  <si>
    <t>CONTRATACIÓN DEL SERVICIO DE SEGUIMIENTO Y ASISTENCIA TÉCNICA A LAS UNIDADES ZONALES DE CUSCO - MADRE DE DIOS, LAMBAYEQUE-PIURA-TUMBES, PUNO Y SAN MARTIN EN LA SUPERVISIÓN DE LA TERCERA CONVOCATORIA 2022 DE LAS ACTIVIDADES DE INTERVENCIÓN INMEDIATA AII-26 Y AII-27</t>
  </si>
  <si>
    <t>OS Nº 1584</t>
  </si>
  <si>
    <t>CONTRATACIÓN DEL SERVICIO DE SEGUIMIENTO A LA EJECUCIÓN FÍSICA Y FINANCIERA DE ACTIVIDADES DE INTERVENCIÓN INMEDIATA AII-27 DE LA TERCERA CONVOCATORIA 2022 - SEGUNDO GRUPO PARA LA UNIDAD ZONAL LAMBAYEQUE-PIURA TUMBES - SECTOR MANUEL ANTONIO MESONES MURO, PICSI, INCAHUASI, PUEBLO NUEVO, DEL DEPARTAMENTO DE LAMBAYEQUE.</t>
  </si>
  <si>
    <t>OS Nº 1615</t>
  </si>
  <si>
    <t>10722026476</t>
  </si>
  <si>
    <t>CONTRATACIÓN DEL SERVICIO DE SEGUIMIENTO A LA EJECUCIÓN FÍSICA Y FINANCIERA DE ACTIVIDADES DE INTERVENCIÓN INMEDIATA AII-27 DE LA TERCERA CONVOCATORIA 2022 - SEGUNDO GRUPO PARA LA UNIDAD ZONAL LAMBAYEQUE-PIURA-TUMBES - SECTOR FERREÑAFE, CAÑARIS, LA VICTORIA, PITIPO, DEL DEPARTAMENTO DE LAMBAYEQUE</t>
  </si>
  <si>
    <t>OS Nº 1616</t>
  </si>
  <si>
    <t>10165140520</t>
  </si>
  <si>
    <t>CONTRATACIÓN DEL SERVICIO DE SEGUIMIENTO A LA EJECUCIÓN FÍSICA Y FINANCIERA DE ACTIVIDADES DE INTERVENCIÓN INMEDIATA AII-27 DE LA TERCERA CONVOCATORIA 2022 - SEGUNDO GRUPO PARA LA UNIDAD ZONAL LAMBAYEQUE-PIURA TUMBES - SECTOR LA CRUZ, PAMPAS DE HOSPITAL, SAN JUAN DE LA VIRGEN, SAN JACINTO, DEL DEPARTAMENTO DE LAMBAYEQUE.</t>
  </si>
  <si>
    <t>OS Nº 1619</t>
  </si>
  <si>
    <t>10418823050</t>
  </si>
  <si>
    <t>CONTRATACION DEL SERVICIO DE ASISTENCIA TECNICA, CAPACITACION Y MONITOREO A LAS UNIDAD ZONALES RESPECTO A LA GESTION DE PARTICIPANTES DE INTERVENCION EN LA AII-26, SECTOR 2.</t>
  </si>
  <si>
    <t>OS Nº 1631</t>
  </si>
  <si>
    <t xml:space="preserve">  CONTRATACIÓN DEL SERVICIO DE ASISTENCIA TÉCNICA, CAPACITACIÓN Y MONITOREO A LAS UNIDADES ZONALES RESPECTO A LA GESTIÓN DE PARTICIPANTES DE INTERVENCIONES EN LA AII-27, SECTOR 1.</t>
  </si>
  <si>
    <t>OS Nº 1637</t>
  </si>
  <si>
    <t xml:space="preserve"> CONTRATACION DEL SERVICIO DE MANTENIMIENTO CORRECTIVO DE INSTALACIONES ELECTRICAS DE LAS INSTALACIONES DE LA OFICINA NACIONAL Y ARCHIVO CENTRAL DEL PROGRAMA LURAWI PERÚ 													_x000D_
</t>
  </si>
  <si>
    <t>OS Nº 1647</t>
  </si>
  <si>
    <t>20451710355</t>
  </si>
  <si>
    <t xml:space="preserve">  SERVICIO DE ANALISIS Y PROGRAMACION DE SISTEMAS, CONFORME A LOS ESTANDARES ESTABLECIDOS POR LA COORDINACION FUNCIONAL DE SISTEMAS DE LA UNIDAD DE ADMINISTRACION DEL PROGRAMA "LURAWI PERÚ"</t>
  </si>
  <si>
    <t>OS Nº 1661</t>
  </si>
  <si>
    <t xml:space="preserve">  CONTRATACIÓN DEL SERVICIO DE SEGUIMIENTO A LA EJECUCIÓN FÍSICA Y FINANCIERA DE ACTIVIDADES DE INTERVENCIÓN INMEDIATA AII-27 DE LA TERCERA CONVOCATORIA 2022 - SEGUNDO GRUPO PARA LA UNIDAD ZONAL LAMBAYEQUE-PIURA-TUMBES - SECTOR DE SAN JUAN DE BIGOTE, BUENOS AIRES, MIGUEL CHECA, LAGUNAS, DEL DEPARTAMENTO DE PIURA.</t>
  </si>
  <si>
    <t>OS Nº 1663</t>
  </si>
  <si>
    <t>10475206067</t>
  </si>
  <si>
    <t xml:space="preserve">  CONTRATACION DEL SERVICIO DE SEGUIMIENTO A LA EJECUCION FISICA Y FINANCIERA DE PROYECTOS DE INVERSION Y ACTIVIDADES DE INTERVENCION INMEDIATA PARA LA UNIDAD ZONAL ANCASH</t>
  </si>
  <si>
    <t>OS Nº 1670</t>
  </si>
  <si>
    <t>10440659018</t>
  </si>
  <si>
    <t>SERVICIO DE ANALISIS Y DISEÑO DE SISTEMAS, CONFORME A LOS ESTANDARES ESTABLECIDOS POR LA COORDINACION FUNCIONAL DE SISTEMAS DE LA UNIDAD DE ADMINISTRACIÓN DEL PROGRAMA LURAWI PERU.</t>
  </si>
  <si>
    <t>OS Nº 1689</t>
  </si>
  <si>
    <t>10469149965</t>
  </si>
  <si>
    <t xml:space="preserve">  SERVICIO DE ANÁLISIS DE BASE DE DATOS, PARA LA COORDINACIÓN FUNCIONAL DE SISTEMAS DE LA UNIDAD DE ADMINISTRACIÓN DEL PROGRAMA "LURAWI PERÚ".</t>
  </si>
  <si>
    <t>OS Nº 1699</t>
  </si>
  <si>
    <t>CONTRATACIÓN DEL SERVICIO ESPECIALIZADO EN TEMAS DE PRESUPUESTO PARA LA COORDINACIÓN FUNCIONAL DE PLANIFICACIÓN Y PRESUPUESTO DE LA UNIDAD DE PLANIFICACIÓN, PRESUPUESTO, SEGUIMIENTO Y MODERNIZACIÓN DEL PROGRAMA DE EMPLEO TEMPORAL "LURAWI PERÚ".</t>
  </si>
  <si>
    <t>OS Nº 1715</t>
  </si>
  <si>
    <t xml:space="preserve">  CONTRATACIÓN DEL SERVICIO DE SEGUIMIENTO A LA EJECUCIÓN FÍSICA Y FINANCIERA DE ACTIVIDADES DE INTERVENCIÓN INMEDIATA AII-28 DEL GRUPO DE REZAGADOS DE LA TERCERA CONVOCATORIA 2022 - PARA LA UNIDAD ZONAL AYACUCHO. SECTOR 01.</t>
  </si>
  <si>
    <t>OS Nº 1756</t>
  </si>
  <si>
    <t>10421756851</t>
  </si>
  <si>
    <t xml:space="preserve">  CONTRATACIÓN DEL SERVICIO DE SEGUIMIENTO A LA EJECUCIÓN FÍSICA Y FINANCIERA DE ACTIVIDADES DE INTERVENCIÓN INMEDIATA AII-28 DEL GRUPO DE REZAGADOS DE LA TERCERA CONVOCATORIA 2022 - PARA LA UNIDAD ZONAL AYACUCHO. SECTOR 02.</t>
  </si>
  <si>
    <t>OS Nº 1759</t>
  </si>
  <si>
    <t>10282965581</t>
  </si>
  <si>
    <t>CONTRATACIÓN DEL SERVICIO INTEGRAL PARA LA ATENCIÓN DEL TALLER DE FORTALECIMIENTO DE CAPACIDADES A LOS JEFES(AS) DE LAS UNIDADES ZONALES DEL PROGRAMA DE EMPLEO TEMPORAL "LURAWI PERÚ".</t>
  </si>
  <si>
    <t>OS Nº 1790</t>
  </si>
  <si>
    <t>20538869491</t>
  </si>
  <si>
    <t>CONTRATACIÓN SERVICIO DE PUBLICACIÓN EN EL DIARIO EL PERUANO PARA EL PROGRAMA LURAWI PERU.</t>
  </si>
  <si>
    <t>OS Nº 1876</t>
  </si>
  <si>
    <t>20100072751</t>
  </si>
  <si>
    <t>EN FUNCION A PUBLICACION EN EL DIARIO EL PERUANO</t>
  </si>
  <si>
    <t>CONTRATACIÓN DEL SERVICIO DE ASISTENCIA TÉCNICA, SEGUIMIENTO Y MONITOREO A LAS UNIDADES ZONALES RESPECTO A LA GESTIÓN DE PARTICIPANTES DE INTERVENCIONES EN LA AII-27, SECTOR 2.</t>
  </si>
  <si>
    <t>OS Nº 1903</t>
  </si>
  <si>
    <t>10404347379</t>
  </si>
  <si>
    <t>CONTRATACIÓN DEL SERVICIO DE SEGUIMIENTO A LA EJECUCIÓN FÍSICA Y FINANCIERA DE ACTIVIDADES DE INTERVENCIÓN INMEDIATA AII-27 DE LA TERCERA CONVOCATORIA 2022 - SEGUNDO GRUPO - SEGUNDO SUBGRUPO PARA LA UNIDAD ZONAL DE LIMA NORTE-CALLAO.</t>
  </si>
  <si>
    <t>OS Nº 1915</t>
  </si>
  <si>
    <t>10158625518</t>
  </si>
  <si>
    <t>CONTRATACION DEL SERVICIO PARA LA REVISION DE INFORMES DE RENDICION DE CUENTAS PRESENTADO POR LOS ORGANISMOS EJECUTORES Y ELABORACION DE INFOEMES TECNICO-FINANCIERO DE LAS ACTIVIDADES DE INTERVENCION INMEDIATA EJECUTADAS EN EL AÑO 2021 PARA LA UNIDAD ZONAL LIMA NORTE-CALLAO</t>
  </si>
  <si>
    <t>OS Nº 1941</t>
  </si>
  <si>
    <t>10444973531</t>
  </si>
  <si>
    <t>CONTRATACIÓN DEL SERVICIO PARA LA REVISIÓN DE INFORMES DE RENDICIÓN DE CUENTAS PRESENTADO POR LOS ORGANISMOS EJECUTORES Y ELABORACIÓN DE LOS INFORMES TÉCNICO-FINANCIERO DE LAS ACTIVIDADES DE INTERVENCIÓN INMEDIATA EJECUTADAS EN EL AÑO 2021 PARA LA UNIDAD ZONAL JUNÍN (DE LA PROVINCIA DE JUNÍN, PROVINCIA DE CHUPACA (DISTRITOS DE AHUAC Y HUACHAC), PROVINCIA DE CONCEPCIÓN (DISTRITOS DE SAN JOSÉ DE QUERO, ORCOTUNA, COMAS, MATAHUASI Y MITO), PROVINCIA DE HUANCAYO (DISTRITOS DE HUANCAYO, CHILCA Y SAÑO), PROVINCIA DE SATIPO (DISTRITO DE PAMPA HERMOSA), PROVINCIA DE TARMA (DISTRITOS DE HUASAHUASI, HUARICOLCA, ACOBAMBA, PALCA, SAN PEDRO DE CAJAS)- GRUPO 01</t>
  </si>
  <si>
    <t>OS Nº 1943</t>
  </si>
  <si>
    <t>10410214283</t>
  </si>
  <si>
    <t>CONTRATACIÓN DEL SERVICIO PARA LA REVISIÓN DE INFORMES DE RENDICIÓN DE CUENTAS PRESENTADO POR LOS ORGANISMOS EJECUTORES Y ELABORACIÓN DE LOS INFORMES TÉCNICO -FINANCIERO DE LAS ACTIVIDADES DE INTERVENCIÓN INMEDIATA EJECUTADAS EN EL AÑO 2021 PARA LA UNIDAD ZONAL JUNÍN (DE LA PROVINCIA DE CHANCHAMAYO, PROVINCIA DE YAULI, PROVINCIA DE JAUJA, PROVINCIA DE HUANCAYO (DISTRITOS DE SAPALLANGA, CHUPURO Y HUAYUCACHI), PROVINCIA DE CONCEPCIÓN (DISTRITO DE MATAHUASI)- GRUPO 02</t>
  </si>
  <si>
    <t>OS Nº 1944</t>
  </si>
  <si>
    <t>10771550601</t>
  </si>
  <si>
    <t>CONTRATACIÓN DEL SERVICIO DE SEGUIMIENTO Y ASISTENCIA TÉCNICA A LAS UNIDADES ZONALES APURÍMAC, CAJAMARCA, CUSCO - MADRE DE DIOS, LIMA NORTE - CALLAO, PUNO Y SAN MARTÍN VINCULADO AL PROCESO DE LIQUIDACIÓN DE LAS ACTIVIDADES DE INTERVENCIÓN I</t>
  </si>
  <si>
    <t>OS Nº 1948</t>
  </si>
  <si>
    <t>10409699052</t>
  </si>
  <si>
    <t>CONTRATACIÓN DEL SERVICIO DE TASACIÓN COMERCIAL Y ESTIMACIÓN DE VIDA ÚTIL ADICIONAL DE SETECIENTOS QUINCE (715) BIENES MUEBLES PATRIMONIALES CON VALOR EN LIBROS (NETO) DE S/ 1.00 EN EL MARCO DEL TEXTO ORDENADO DE LA DIRECTIVA N° 005-201</t>
  </si>
  <si>
    <t>OS Nº 1949</t>
  </si>
  <si>
    <t>10101262567</t>
  </si>
  <si>
    <t>CONTRATACIÓN DEL SERVICIO ESPECIALIZADO DE ASISTENCIA TECNICA EN GESTIÓN ADMINISTRATIVA.</t>
  </si>
  <si>
    <t>OS Nº 1969</t>
  </si>
  <si>
    <t>10421626923</t>
  </si>
  <si>
    <t>CONTRATACIÓN DEL SERVICIO PARA LA REVISIÓN DE INFORMES DE RENDICIÓN DE CUENTAS PRESENTADO POR LOS ORGANISMOS EJECUTORES Y ELABORACIÓN DE LOS INFORMES TÉCNICO - FINANCIERO DE LAS ACTIVIDADES DE INTERVENCIÓN INMEDIATA EJECUTADAS EN EL AÑO 202</t>
  </si>
  <si>
    <t>OS Nº 1985</t>
  </si>
  <si>
    <t>10438605857</t>
  </si>
  <si>
    <t>OS Nº 1986</t>
  </si>
  <si>
    <t>10436453049</t>
  </si>
  <si>
    <t>OS Nº 1987</t>
  </si>
  <si>
    <t>10737430737</t>
  </si>
  <si>
    <t>CONTRATACION DEL SERVICIO PARA LA REVISION DE INFORMES DE RENDICION DE CUENTAS PRESENTADO POR LOS ORGANISMOS EJECUTORES Y ELABORACION DE LOS INFORMES TECNICO - FINANCIERO DE LAS ACTIVIDADES DE INTERVENCION INMEDIATA EJECUTADAS EN EL AÑO 202</t>
  </si>
  <si>
    <t>OS Nº 1988</t>
  </si>
  <si>
    <t>SERVICIO DE ANÁLISIS Y ELABORACIÓN DE DOCUMENTOS TÉCNICOS PARA GESTIÓN DEL CICLO DE VIDA DE DESARROLLO DE SISTEMAS INFORMÁTICOS Y SEGURIDAD, CONFORME A LAS NORMAS VIGENTES PARA LA COORDINACIÓN FUNCIONAL DE SISTEMAS DE LA UNIDAD DE ADMINISTR</t>
  </si>
  <si>
    <t>OS Nº 1989</t>
  </si>
  <si>
    <t>10028510603</t>
  </si>
  <si>
    <t>OS Nº 1990</t>
  </si>
  <si>
    <t>10402863477</t>
  </si>
  <si>
    <t>OS Nº 1991</t>
  </si>
  <si>
    <t>10465045812</t>
  </si>
  <si>
    <t>OS Nº 1992</t>
  </si>
  <si>
    <t>10404757992</t>
  </si>
  <si>
    <t>OS Nº 1996</t>
  </si>
  <si>
    <t>10486211712</t>
  </si>
  <si>
    <t>OS Nº 1998</t>
  </si>
  <si>
    <t>10478453588</t>
  </si>
  <si>
    <t>OS Nº 2002</t>
  </si>
  <si>
    <t>10469532025</t>
  </si>
  <si>
    <t>CONTRATACIÓN DEL SERVICIO DE ESPECIALIZADO EN PROCESOS LOGISTICOS PARA CONTRATACIONES HASTA 09</t>
  </si>
  <si>
    <t>OS Nº 2023</t>
  </si>
  <si>
    <t>OS Nº 2024</t>
  </si>
  <si>
    <t>CONTRATACIÓN DEL SERVICIO DE SEGUIMIENTO Y ASISTENCIA TÉCNICA A LAS UNIDADES ZONALES AYACUCHO, HUANCAVELICA, HUÁNUCO - PASCO - UCAYALI, ICA - AYACUCHO SUR, JUNÍN Y LAMBAYEQUE - PIURA - TUMBES VINCULADO AL PROCESO DE LIQUIDACIÓN DE LAS ACTIV</t>
  </si>
  <si>
    <t>OS Nº 2030</t>
  </si>
  <si>
    <t>10466641494</t>
  </si>
  <si>
    <t>CONTRATACIÓN DEL SERVICIO DE UN ESPECIALISTA PARA LA VERIFICACIÓN DE LAS ÓRDENES DE COMPRA, ORDENES DE SERVICIO Y EL SEGUIMIENTO A LAS TRANSFERENCIAS FINANCIERAS Y CONCILIACIÓN DEL SALDO FINANCIERO</t>
  </si>
  <si>
    <t>OS Nº 2032</t>
  </si>
  <si>
    <t>SERVICIO ESPECIALIZADO EN REVISIÓN Y ARMADO DE EXPEDIENTES DE PAGO REFERIDAS A ORDENES DE COMPRA Y/O SERVICIO.</t>
  </si>
  <si>
    <t>OS Nº 2054</t>
  </si>
  <si>
    <t>10101726717</t>
  </si>
  <si>
    <t>OS Nº 2055</t>
  </si>
  <si>
    <t>10474905328</t>
  </si>
  <si>
    <t>SERVICIO PARA LA REVISIÓN DE INFORMES DE RENDICIÓN DE CUENTAS PRESENTADO POR LOS ORGANISMOS EJECUTORES Y ELABORACIÓN DE LOS INFORMES TÉCNICO - FINANCIERO</t>
  </si>
  <si>
    <t>OS Nº 2059</t>
  </si>
  <si>
    <t>10439852203</t>
  </si>
  <si>
    <t>OS Nº 2060</t>
  </si>
  <si>
    <t>10701554961</t>
  </si>
  <si>
    <t>OS Nº 2064</t>
  </si>
  <si>
    <t>10411986794</t>
  </si>
  <si>
    <t>CONTRATACIÓN DEL SERVICIO PARA LA REVISIÓN DE INFORMES DE RENDICIÓN DE CUENTAS PRESENTADO POR LOS _x000D_
ORGANISMOS EJECUTORES Y ELABORACIÓN DE LOS INFORMES TÉCNICO - FINANCIERO DE LAS ACTIVIDADES DE _x000D_
INTERVENCIÓN INMEDIATA EJECUTADAS EN EL AÑO</t>
  </si>
  <si>
    <t>OS Nº 2066</t>
  </si>
  <si>
    <t>10107257620</t>
  </si>
  <si>
    <t>CONTRATACIÓN DEL SERVICIO PARA OPTIMIZACIÓN DE LAS FICHAS TECNICAS DE LAS ACTIVIDADES DE INTERVENCION INMEDIATA DEL PROGRAMA “LURAWI PERÚ”.</t>
  </si>
  <si>
    <t>OS Nº 2076</t>
  </si>
  <si>
    <t>10096487733</t>
  </si>
  <si>
    <t>CONTRATACIÓN DEL SERVICIO PARA LA REVISIÓN DE INFORMES DE RENDICIÓN DE CUENTAS PRESENTADO POR LOS ORGANISMOS EJECUTORES Y ELABORACIÓN DE LOS INFORMES TÉCNICO - FINANCIERO DE LAS ACTIVIDADES DE INTERVENCIÓN INMEDIATA EJECUTADAS EN EL AÑO</t>
  </si>
  <si>
    <t>OS Nº 2091</t>
  </si>
  <si>
    <t>10414644240</t>
  </si>
  <si>
    <t>SERVICIO DE ASISTENCIA TÉCNICA, SEGUIMIENTO Y MONITOREO A LAS UNIDADES ZONALES RESPECTO A LA GESTIÓN DE PARTICIPANTES DE INTERVENCIONES EN LA AII-26(SEGUNDO SUBGRUPO) Y AII-31</t>
  </si>
  <si>
    <t>OS Nº 2092</t>
  </si>
  <si>
    <t>OS Nº 2093</t>
  </si>
  <si>
    <t>10267171241</t>
  </si>
  <si>
    <t>CONTRATACIÓN DEL SERVICIO DE LIMPIEZA DE PISO EN GENERAL PARA LA OFICINA NACIONAL QUE SE UBICA EN EL SEPTIMO PISO DEL MTPE Y ARCHIVO CENTRAL, QUE SE DISTRIBUYE EN DOS PISOS DEL PROGRAMA DE EMPLEO TEMPORAL LURAWI PERU</t>
  </si>
  <si>
    <t>OS Nº 2098</t>
  </si>
  <si>
    <t>ADQUISICIÓN DE ESTABILIZADORES DE VOLTAJE PARA EL PROGRAMA LURAWI PERÚ</t>
  </si>
  <si>
    <t>OC Nº 115</t>
  </si>
  <si>
    <t>20508478705</t>
  </si>
  <si>
    <t>ADQUISICIÓN DE REPUESTOS PARA LOS EQUIPOS MULTIFUNCIONALES MARCA RICOH MODELO MP 501 DEL PROGRAMA LURAWI PERÚ._x000D_</t>
  </si>
  <si>
    <t>OC Nº 118</t>
  </si>
  <si>
    <t>ADQUISICIÓN DE UTILES DE OFICINA PARA EL PERIODO 2022 (PAPEL BOND - A4 80GR) - PARA EL PROGRAMA LURAWI PERU</t>
  </si>
  <si>
    <t>OC Nª 116</t>
  </si>
  <si>
    <t xml:space="preserve">OCTAVA ADENDA  AL CONTRATO N° 034-2018-TP SERVICIO DE ALQUILER DE LOCAL PARA LA UNIDAD ZONAL CAJAMARCA </t>
  </si>
  <si>
    <t>OS N° 141</t>
  </si>
  <si>
    <t>10266742792</t>
  </si>
  <si>
    <t>ADENDA AL CONTRATO 34-2018-TP</t>
  </si>
  <si>
    <t>SEPTIMA ADENDA AL CONTRATO N° 016-2018-TP SERVICIO DE ALQUILER INMUEBLE PARA LA UNIDAD ZONAL PIURA</t>
  </si>
  <si>
    <t>OS N° 142</t>
  </si>
  <si>
    <t>10028105237</t>
  </si>
  <si>
    <t>ADENDA AL CONTRATO 16-2018-TP</t>
  </si>
  <si>
    <t>CUARTA ADENDA A LA CONTRATACIÓN DEL "SERVICIO DE ALQUILER DE INMUEBLE PARA EL ARCHIVO CENTRAL"</t>
  </si>
  <si>
    <t>OS N° 143</t>
  </si>
  <si>
    <t>10092992000</t>
  </si>
  <si>
    <t>ADENDA AL CONTRATO 16-2019-TP</t>
  </si>
  <si>
    <t xml:space="preserve"> SEPTIMA ADENDA AL CONTRATO N° 020-2018-TP SERVICIO DE ALQUILER INMUEBLE PARA LA UNIDAD ZONAL APURÍMAC</t>
  </si>
  <si>
    <t>OS N° 144</t>
  </si>
  <si>
    <t>10075962903</t>
  </si>
  <si>
    <t>ADENDA AL CONTRATO 20-2018-TP</t>
  </si>
  <si>
    <t>CONTRATACION COMPLEMENTARIA AL CONTRATO N°026-2020-TP POR EL "SERVICIO DE INTERNET DEDICADO</t>
  </si>
  <si>
    <t>OS N° 430</t>
  </si>
  <si>
    <t>COMPLEMENTARIA AL CONTRATO 01-2022-TP</t>
  </si>
  <si>
    <t>CONTRATACION DEL SERVICIO DE PUBLICACIÓN EN EL DIARIO OFICIAL PARA EL PROGRAMA TRABAJA PERU</t>
  </si>
  <si>
    <t>DEVIENE DE EXONERACIONES</t>
  </si>
  <si>
    <t>OS N° 605</t>
  </si>
  <si>
    <t>SERVICIO DE IMPRESIÓN DE MATERIALES PARA LA EJECUCION Y SEGUIMIENTO DE INTERVENCIONES - CONTRATO N° 007-2022-TP</t>
  </si>
  <si>
    <t>OS N° 760</t>
  </si>
  <si>
    <t>20518517814</t>
  </si>
  <si>
    <t>CONTRATO 07-2022-TP - AMPLIACION DE PLAZO OTORGADO MEDIANTE CARTA N° 0034-2022-LP/DE/UA</t>
  </si>
  <si>
    <t>SERVICIO DE INTERNET DEDICADO</t>
  </si>
  <si>
    <t>AS-SM-4-2021-TP-2</t>
  </si>
  <si>
    <t>20546904106</t>
  </si>
  <si>
    <t>CONTRATO 09-2022-TP</t>
  </si>
  <si>
    <t xml:space="preserve"> CONTRATACIÓN DEL SERVICIO DE ALQUILER DE INMUEBLE PARA LA UNIDAD ZONAL DE AYACUCHO DEL PROGRAMA TRABAJA PERÚ</t>
  </si>
  <si>
    <t>CD N° 01-2022-TP-1</t>
  </si>
  <si>
    <t>10283069881</t>
  </si>
  <si>
    <t>CONTRATO 08-2022-TP</t>
  </si>
  <si>
    <t>CONTRATACIÓN DEL SERVICIO DE ALQUILER DE INMUEBLE PARA LA UNIDAD ZONAL DE HUANCAVELICA DEL PROGRAMA TRABAJA PERÚ</t>
  </si>
  <si>
    <t>CD N° 02-2022-TP-1</t>
  </si>
  <si>
    <t>CONTRATO 10-2022-TP</t>
  </si>
  <si>
    <t>CONTRATACIÓN DEL SERVICIO DE ALQUILER DE INMUEBLE PARA UZ LORETO DEL PROGRAMA LURAWI PERÚ</t>
  </si>
  <si>
    <t>CD N° 03-2022-TP-1</t>
  </si>
  <si>
    <t>10053967251</t>
  </si>
  <si>
    <t>CONTRATO 12-2022-LP</t>
  </si>
  <si>
    <t>CONTRATACIÓN DEL SERVICIO DE ALQUILER DE INMUEBLE PARA LA UNIDAD ZONAL AMAZONAS DEL PROGRAMA</t>
  </si>
  <si>
    <t>CD N° 04-2022-LP-1</t>
  </si>
  <si>
    <t>10067796654</t>
  </si>
  <si>
    <t>CONTRATO 13-2022-LP</t>
  </si>
  <si>
    <t>CONTRATACIÓN COMPLEMENTARIA DEL CONTRATO N° 031-2021-TP CONTRATACIÓN DEL SERVICIO DE SEGURIDAD Y VIGILANCIA</t>
  </si>
  <si>
    <t>OS N° 1921</t>
  </si>
  <si>
    <t>TRASLADO PERSONAL COMISIÓN DE SERVICIO - PASAJES AÉREOS</t>
  </si>
  <si>
    <t>PROYECTADO</t>
  </si>
  <si>
    <t>ÚTILES DE OFICINA PARA EL PROGRAMA</t>
  </si>
  <si>
    <t>ADQUISICIÓN DE TÓNER PARA EL PROGRAMA</t>
  </si>
  <si>
    <t>SERVICIO ESPECIALIZADO EN COMUNICACION SOCIAL - DE</t>
  </si>
  <si>
    <t>SERVICIO DE DISEÑO DE MATERIAL GRAFICO Y AUDIOVISUAL - DE</t>
  </si>
  <si>
    <t>PUBLICACIONES OFICIALES EN EL DIARIO EL PERUANO - UA</t>
  </si>
  <si>
    <t>SERVICIO INVENTARIADOR PARA TOMA DE INVENTARIO FISICO DE BIENES PATRIMONIALES - UA</t>
  </si>
  <si>
    <t>SERVICIO DE DESARROLLO DE LINEAMIENTOS Y DOCUMENTOS TECNICOS NORMATIVOS - UA</t>
  </si>
  <si>
    <t>SERVICIO DE ASISTENCIA TECNICA EN GESTION DE PROCESOS ADMINISTRATIVOS - UA</t>
  </si>
  <si>
    <t>SERVICIO ESPECIALIZADO EN PROCESOS LOGISTICOS - CFL</t>
  </si>
  <si>
    <t>SERVICIO DE GESTION DE PROCESOS LOGISTICOS - CFL</t>
  </si>
  <si>
    <t>SERVICIO DE ASISTENCIA TÉCNICA EN TRÁMITE DE PAGOS DE EJECUCIÓN CONTRACTUAL - CFL</t>
  </si>
  <si>
    <t>SERVICIO ESPECIALIZADO EN TEMAS DE ADQUISICIONES Y PROCEDIMIENTOS DE SELECCIÓN - CFL</t>
  </si>
  <si>
    <t>SERVICIO ESPECIALIZADO EN EJECUCIÓN CONTRACTUAL - CFL</t>
  </si>
  <si>
    <t>SERVICIO DE INDAGACIÓN DE MERCADO DE BIENES Y SERVICIOS - CFL</t>
  </si>
  <si>
    <t>SERVICIO DE ANALISTA EN PROGRAMACION LOGÍSTICA Y PRESUPUESTO - CFL</t>
  </si>
  <si>
    <t>SERVICIO ESPECIALIZADO EN REVISIÓN DE EXPEDIENTES DE PAGO - CFL</t>
  </si>
  <si>
    <t>SERVICIO DE FISCALIZACIÓN POSTERIOR Y SEGUIMIENTO DE EJECUCIÓN CONTRACTUAL - CFL</t>
  </si>
  <si>
    <t>SERVICIO DE ESPECIALISTA EN PROGRAMACION LOGÍSTICA, GESTIÓN ADMINISTRATIVA Y PRESUPUESTAL - CFL</t>
  </si>
  <si>
    <t>SERVICIO DE INDAGACIÓN DE MERCADO Y ELABORACIÓN DE EXPEDIENTES DE BIENES Y SERVICIOS PARA ADJUDICACIONES MENORE A 8 UIT - CFL</t>
  </si>
  <si>
    <t>SERVICIO DE OPERADOR LOGISTICO - CFL</t>
  </si>
  <si>
    <t>SERVICIO DE REVISIÓN Y PROYECCIÓN DE DOCUMENTOS EN FASE DE EJECUCIÓN CONTRACTUAL - CFL</t>
  </si>
  <si>
    <t>SERVICIO DE APOYO EN ELABORACION DE ORDENES DE COMPRA Y DE SERVICIO DE CONTRATACIONES SIN PROCEDIMIENTO - CFL</t>
  </si>
  <si>
    <t>EQUIPO MULTIFUNCIONAL COPIADORA IMPRESORA SCANNER A3 MONOCROMATICA - CFL</t>
  </si>
  <si>
    <t>SERVICIO DE TRASLADO DE BIENES MUEBLES - ALMACEN</t>
  </si>
  <si>
    <t>SEGURO DE VEHICULO (PRIMA DE SEGURO) - PATRIMONIO</t>
  </si>
  <si>
    <t>SEGURO DESHONESTIDAD (PRIMA DE SEGURO) - PATRIMONIO</t>
  </si>
  <si>
    <t>SEGURO MULTI RIESGO (PRIMA) - PATRIMONIO</t>
  </si>
  <si>
    <t>TRANSPORTE DE CARGA A NIVEL NACIONAL - PATRIMONIO</t>
  </si>
  <si>
    <t>TASACION DE BIENES MUEBLES - PATRIMONIO</t>
  </si>
  <si>
    <t>ARMARIO DE MELAMINA DE 2 PUERTAS - PATRIMONIO</t>
  </si>
  <si>
    <t>ESCRITORIO DE MELAMINA - PATRIMONIO</t>
  </si>
  <si>
    <t>SILLA FIJA DE PLASTICO - PATRIMONIO</t>
  </si>
  <si>
    <t>SILLA GIRATORIA DE METAL CON BRAZOS - PATRIMONIO</t>
  </si>
  <si>
    <t>DIESEL B5 S50 - SS.GG.</t>
  </si>
  <si>
    <t>PERSIANA VERTICAL DE PVC DE 90 mm (POR AREA) - SS.GG.</t>
  </si>
  <si>
    <t>SERVICIO DE ENERGIA ELECTRICA - SS.GG.</t>
  </si>
  <si>
    <t>SERVICIO DE LIMPIEZA Y MANTENIMIENTO DE LOCALES - SS.GG.</t>
  </si>
  <si>
    <t>SERVICIO DE SEGURIDAD Y VIGILANCIA CON ARMA - SS.GG.</t>
  </si>
  <si>
    <t>ACONDICIONAMIENTO DE OFICINA - SS.GG.</t>
  </si>
  <si>
    <t>SERVICIO DE GASFITERIA - SS.GG.</t>
  </si>
  <si>
    <t>MANTENIMIENTO CORRECTIVO DE INFRAESTRUCTURA FÍSICA DE INMUEBLES - SS.GG.</t>
  </si>
  <si>
    <t>ALQUILER DE LOCAL PARA ALMACENAMIENTO DE VEHÍCULOS - SS.GG.</t>
  </si>
  <si>
    <t>MANTENIMIENTO PREVENTIVO DE INSTALACIONES ELECTRICAS - SS.GG.</t>
  </si>
  <si>
    <t>SERVICIO DE PINTADO DE AMBIENTES - SS.GG.</t>
  </si>
  <si>
    <t>SERVICIO DE SUPERVISIÓN Y CONTROL DE SERVICIOS GENERALES - SS.GG.</t>
  </si>
  <si>
    <t>SERVICIO DE SEGUIMIENTO Y CONTROL DE LA FLOTA VEHICULAR - SS.GG.</t>
  </si>
  <si>
    <t>CAMIONETA PICK UP DOBLE CABINA 4X4 - SS.GG.</t>
  </si>
  <si>
    <t>LICITACIÓN PÚBLICA</t>
  </si>
  <si>
    <t>EQUIPO PARA AIRE ACONDICIONADO TIPO DOMESTICO DE 18000 BTU TIPO SPLIT - SS.GG.</t>
  </si>
  <si>
    <t>EQUIPO PARA AIRE ACONDICIONADO TIPO INDUSTRIAL DE 100000 BTU TIPO MULTI SPLIT - SS.GG.</t>
  </si>
  <si>
    <t>ESTANTE DE ANGULO RANURADO DE METAL DE 6 PANELES - ARCHIVO</t>
  </si>
  <si>
    <t>SERVICIO DE ENLACE A INTRANET, INTERNET - ARCHIVO</t>
  </si>
  <si>
    <t>ALQUILER DE LOCAL - ARCHIVO</t>
  </si>
  <si>
    <t>EQUIPO MULTIFUNCIONAL COPIADORA IMPRESORA SCANNER A3 MONOCROMATICA - ARCHIVO</t>
  </si>
  <si>
    <t>CAPTURADOR DE IMAGEN - SCANNER TAMAÑO A-0 PARA PLANOS - ARCHIVO</t>
  </si>
  <si>
    <t>CAPTURADOR DE IMAGEN - SCANNER PARA DOCUMENTOS A3 ALIMENTADOR 500 HOJAS 600 PPP CDT 100000 PAG VELOCIDAD MONOCROMÁTICO 110 ppm / COLOR 110 ppm - ARCHIVO</t>
  </si>
  <si>
    <t>SERVICIO DE COURIER NIVEL LOCAL Y NACIONAL - TRAMITE</t>
  </si>
  <si>
    <t>SERVICIO DE APOYO CONTABLE - CFC</t>
  </si>
  <si>
    <t>SERVICIO DE EMPASTADO - CFT</t>
  </si>
  <si>
    <t>SERVICIO DE ANALISIS ADMINISTRATIVO FINANCIERO - CFT</t>
  </si>
  <si>
    <t>SERVICIO DE APOYO ADMINISTRATIVO - CFT</t>
  </si>
  <si>
    <t>EQUIPO MULTIFUNCIONAL COPIADORA IMPRESORA SCANNER LASER MONOCROMÁTICA 50 ppm - CFT</t>
  </si>
  <si>
    <t>DISCO DURO ESTADO SOLIDO (SSD) 1 TB - CFS</t>
  </si>
  <si>
    <t>DISCO DURO SAS 1.6 TB 12 Gbps 2.5 in - CFS</t>
  </si>
  <si>
    <t>DISCO DURO ESTADO SOLIDO (SSD) 250 GB - CFS</t>
  </si>
  <si>
    <t>MEMORIA RAM DDR4 16 GB 2400 MHz - CFS</t>
  </si>
  <si>
    <t>MEMORIA RAM DDR4 32 GB 2666 MHz - CFS</t>
  </si>
  <si>
    <t>JUEGO DE REPUESTOS DE MANTENIMIENTO PARA RICOH  COD. REF. PMD197120K - CFS</t>
  </si>
  <si>
    <t>SERVICIO DE TELEFONIA MOVILES (CELULAR) - CFS</t>
  </si>
  <si>
    <t>SERVICIO DE INTERNET - CFS</t>
  </si>
  <si>
    <t>MANTENIMIENTO PREVENTIVO DE EQUIPO DE AIRE ACONDICIONADO - CFS</t>
  </si>
  <si>
    <t>MANTENIMIENTO PREVENTIVO DE IMPRESORA - CFS</t>
  </si>
  <si>
    <t>MANTENIMIENTO CORRECTIVO DE EQUIPO MULTIFUNCIONAL COPIADORA FAX IMPRESORA SCANNER - CFS</t>
  </si>
  <si>
    <t>SUSCRIPCIÓN ANUAL A PLATAFORMA DE CORREO Y COLABORACIÓN EN NUBE INFORMÁTICA - CFS</t>
  </si>
  <si>
    <t>SERVICIO DE APOYO EN SISTEMAS INFORMATICOS - CFS</t>
  </si>
  <si>
    <t>SERVICIO DE IMPLEMENTACIÓN DE REPOSITORIO DIGITAL - CFS</t>
  </si>
  <si>
    <t>SERVICIO DE ASISTENCIA TÉCNICA PARA CONFIGURACIÓN DE APLICATIVO MÓVIL - CFS</t>
  </si>
  <si>
    <t>SERVICIO DE DISEÑO, DESARROLLO E IMPLEMENTACIÓN DE APLICACIÓN MÓVIL - CFS</t>
  </si>
  <si>
    <t>SERVICIO DE ANÁLISIS DE DATOS Y ELABORACIÓN DE REPORTES - CFS</t>
  </si>
  <si>
    <t>SERVICIO DE IMPLEMENTACIÓN Y MEJORA DE LA SEGURIDAD DE APLICATIVO WEB - CFS</t>
  </si>
  <si>
    <t>SERVICIO DE SOPORTE TECNICO DE EQUIPOS DE COMPUTO - CFS</t>
  </si>
  <si>
    <t>SERVICIO DE SOPORTE TÉCNICO DE LIBRERÍA DE BACKUP - CFS</t>
  </si>
  <si>
    <t>SERVICIO DE SOPORTE TÉCNICO EN CONFIGURACIÓN DE NUEVAS ACTUALIZACIONES EN SISTEMAS - CFS</t>
  </si>
  <si>
    <t>SERVICIO DE ADMINISTRACION DE REDES - CFS</t>
  </si>
  <si>
    <t>SERVICIO DE ADMINISTRACION DE INFRAESTRUCTURA DE SERVIDORES - CFS</t>
  </si>
  <si>
    <t>SERVICIO DE ANALISIS, PROGRAMACION E IMPLEMENTACION DE APLICATIVOS INFORMATICOS - CFS</t>
  </si>
  <si>
    <t>SERVICIO DE INFRAESTRUCTURA EN NUBE PARA LA PLATAFORMA INFORMÁTICA - CFS</t>
  </si>
  <si>
    <t>SERVICIO DE REVISION Y VERIFICACION DE DOCUMENTACION REFERENTE A CONTRATACIONES EN DIVERSOS TEMAS - CFS</t>
  </si>
  <si>
    <t>SERVICIO DE ASISTENCIA TECNICA EN SEGUIMIENTO Y MONITOREO DEL CUMPLIMIENTO DE LAS NORMAS - CFS</t>
  </si>
  <si>
    <t>SERVICIO DE ATENCIÓN DE PRIMIER NIVEL DE REQUERIMIENTOS E INCIDENTES A MESA DE AYUDA - CFS</t>
  </si>
  <si>
    <t>SERVICIO DE ASISTENCIA TÉCNICA OPERATIVA EN ADMINISTRACIÓN Y GESTIÓN DE BASE DE DATOS - CFS</t>
  </si>
  <si>
    <t>SERVICIO DE DESARROLLO DE MEJORAMIENTO DE SISTEMA INFORMÁTICO - CFS</t>
  </si>
  <si>
    <t>EQUIPO MULTIFUNCIONAL COPIADORA IMPRESORA SCANNER LASER MONOCROMÁTICA 50 ppm - CFS</t>
  </si>
  <si>
    <t>COMPUTADORA PERSONAL PORTATIL 2.90 GHZ 16 GB ALMACENAMIENTO 1 TB PANTALLA 15.6 in - CFS</t>
  </si>
  <si>
    <t>EQUIPO DE CONTROL DE ACCESO BIOMETRICO - CFS</t>
  </si>
  <si>
    <t>IMPRESORA LÁSER MONOCROMÁTICA 45 PPM CTMR 7500 PAG - CFS</t>
  </si>
  <si>
    <t>MONITOR LED 23.8 in - CFS</t>
  </si>
  <si>
    <t>SERVIDOR - CFS</t>
  </si>
  <si>
    <t>SOLUCION DE ALMACENAMIENTO EXTERNO NAS - NETWORK ATTACHED STORAGE - CFS</t>
  </si>
  <si>
    <t>SOLUCION DE ALMACENAMIENTO EXTERNO SAN - STORAGE AREA NETWORK 60 TB EN DISCOS SSD - CFS</t>
  </si>
  <si>
    <t>UNIDAD CENTRAL DE PROCESO - CPU ESTACION DE TRABAJO 2.90 Ghz RAM 16 GB ALMACENAMIENTO 1 TB SSD - CFS</t>
  </si>
  <si>
    <t>EQUIPO MULTIFUNCIONAL COPIADORA FAX IMPRESORA SCANNER LASER MONOCROMÁTICA - CFS</t>
  </si>
  <si>
    <t>PUNTO DE ACCESO INALÁMBRICO - ACCESS POINT WIRELESS 450 MBPS - CFS</t>
  </si>
  <si>
    <t>SISTEMA DE PROTECCIÓN Y SEGURIDAD PARA RED - FIREWALL 15 GBPS - CFS</t>
  </si>
  <si>
    <t>EQUIPO PARA AIRE ACONDICIONADO TIPO INDUSTRIAL - VOLUMEN DE REFRIGERANTE VARIABLE DE 60000 BTU - CFS</t>
  </si>
  <si>
    <t>SISTEMA DE DETECCIÓN Y RESPUESTA CONTRA INCENDIOS CON AGENTE LIMPIO - CFS</t>
  </si>
  <si>
    <t>ESTABILIZADOR DE 1 KV - CFS</t>
  </si>
  <si>
    <t>SOFTWARE (INC. LICENCIA) MODELADOR DE BASES DE DATOS - CFS</t>
  </si>
  <si>
    <t>SOFTWARE (INC. LICENCIA) PARA SERVIDOR DE BASES DE DATOS - CFS</t>
  </si>
  <si>
    <t>SOFTWARE (INC. LICENCIA) ACCESO CLIENTE DE ESCRITORIO REMOTO CAL - CFS</t>
  </si>
  <si>
    <t>SOFTWARE (INC. LICENCIA) ANTISPAM - CFS</t>
  </si>
  <si>
    <t>SOFTWARE (INC. LICENCIA) POWER BI PREMIUM PER USER - CFS</t>
  </si>
  <si>
    <t>LICENCIA ANTIVIRUS (SOLO LICENCIA) - CFS</t>
  </si>
  <si>
    <t>LICENCIA DE SOFTWARE PARA VIRTUALIZACIÓN - CFS</t>
  </si>
  <si>
    <t>SEGURO DE VIDA Y ACCIDENTES PERSONALES (PRIMA) - CFRRHH</t>
  </si>
  <si>
    <t>SERVICIO DE EXAMEN MÉDICO OCUPACIONAL - CFRRHH</t>
  </si>
  <si>
    <t>TALLER DE CAPACITACION - CFRRHH</t>
  </si>
  <si>
    <t>SERVICIO DE EVALUACIÓN DE CASOS MÉDICOS OCUPACIONALES - CFRRHH</t>
  </si>
  <si>
    <t>SERVICIO DE REVISIÓN DE DOCUMENTOS DE GESTIÓN - UPPSM</t>
  </si>
  <si>
    <t>SERVICIO ESPECIALIZADO EN TEMAS DE PRESUPUESTO - CFPP</t>
  </si>
  <si>
    <t>SERVICIO DE ASISTENCIA EN PROGRAMACION Y PRESUPUESTO - CFPP</t>
  </si>
  <si>
    <t>SERVICIO ESPECIALIZADO EN PROGRAMAS PRESUPUESTALES - CFPP</t>
  </si>
  <si>
    <t>SERVICIO DE MAPEO DE PROCESOS - CFPP</t>
  </si>
  <si>
    <t>SERVICIO DE APOYO ADMINISTRATIVO - CFPP</t>
  </si>
  <si>
    <t>SERVICIO DE ASISTENCIA TECNICA EN SEGUIMIENTO Y MONITOREO DEL CUMPLIMIENTO DE LAS NORMAS - UAPI</t>
  </si>
  <si>
    <t>SERVICIO DE DISEÑO DE MATERIAL GRAFICO Y AUDIOVISUAL - UAPI</t>
  </si>
  <si>
    <t>SERVICIO DE IMPRESIONES EN GENERAL - CFATEP</t>
  </si>
  <si>
    <t>SERVICIO DE REVISIÓN Y VALIDACIÓN DE INFORMACIÓN DE PROYECTOS DE INVERSIÓN - CFATEP</t>
  </si>
  <si>
    <t>TALLER DE CAPACITACION - CFATEP</t>
  </si>
  <si>
    <t>SOFTWARE (INC. LICENCIA) MODELADOR DE BASES DE DATOS - CFATEP</t>
  </si>
  <si>
    <t>SERVICIO ESPECIALIZADO EN TEMAS DE DERECHO - UAJ</t>
  </si>
  <si>
    <t>SERVICIO DE CONEXIÓN A INFORMACIÓN DE RENIEC - UGI</t>
  </si>
  <si>
    <t>SERVICIO DE DESARROLLO DE MEJORAMIENTO DE SISTEMA INFORMÁTICO - UGI</t>
  </si>
  <si>
    <t>SERVICIO DE IMPRESIONES EN GENERAL - UGI</t>
  </si>
  <si>
    <t>CONTRATACION DE ASISTENCIA TECNICA, CAPACITACION Y MONITOREO - UGI</t>
  </si>
  <si>
    <t>SERVICIO DE ANALISIS FUNCIONAL PARA EL MEJORAMIENTO DE PROCESOS - UGI</t>
  </si>
  <si>
    <t>SERVICIO DE ANÁLISIS DE DATOS Y ELABORACIÓN DE REPORTES - UGI</t>
  </si>
  <si>
    <t>SERVICIO DE APOYO EN SISTEMAS INFORMATICOS - UGI</t>
  </si>
  <si>
    <t>TABLETA PAD 1.70 GHZ 8 GB ALMACENAMIENTO 250 GB PANTALLA 10 in - UGI</t>
  </si>
  <si>
    <t>SOFTWARE (INC. LICENCIA) PARA RELACIONAMIENTO DE DATOS - UGI</t>
  </si>
  <si>
    <t>SERVICIO DE SEGUIMIENTO Y MONITERO DE FASE DE INVERSION DE PROYECTOS - CFSP</t>
  </si>
  <si>
    <t>SERVICIO ESPECIALIZADO EN LIQUIDACION DE PROYECTOS DE INVERSION - CFSP</t>
  </si>
  <si>
    <t>DIESEL B5 S50 - CFSP</t>
  </si>
  <si>
    <t>DIESEL B5 S50 - UZ AMAZONAS</t>
  </si>
  <si>
    <t>ALQUILER DE LOCAL - UZ AMAZONAS</t>
  </si>
  <si>
    <t>SERVICIO DE APOYO ADMINISTRATIVO - UZ AMAZONAS</t>
  </si>
  <si>
    <t>SERVICIO DE GUARDIANIA DE LOCAL - UZ AMAZONAS</t>
  </si>
  <si>
    <t>SERVICIO DE APOYO DE CHOFER - UZ AMAZONAS</t>
  </si>
  <si>
    <t>SERVICIO DE ASISTENCIA TECNICA EN ACTIVADES DE PROMOCION Y DIFUSION - UZ AMAZONAS</t>
  </si>
  <si>
    <t>SERVICIO DE ASISTENTE TÉCNICO EN MONITOREO DE PROYECTOS - UZ AMAZONAS</t>
  </si>
  <si>
    <t>SERVICIO DE REVISIÓN DE LAS FICHAS TECNICAS - UZ AMAZONAS</t>
  </si>
  <si>
    <t>SERVICIO ESPECIALIZADO EN LIQUIDACION DE PROYECTOS DE INVERSION - UZ AMAZONAS</t>
  </si>
  <si>
    <t>SERVICIO DE ASISTENCIA TECNICA EN GESTION DE PROCESOS ADMINISTRATIVOS - UZ AMAZONAS</t>
  </si>
  <si>
    <t>SERVICIO DE ANÁLISIS Y REGISTRO DE INFORMACIÓN - UZ AMAZONAS</t>
  </si>
  <si>
    <t>SERVICIO DE SEGUIMIENTO A EJECUCIÓN FÍSICA, FINANCIERA Y ADMINISTRATIVA DE PROYECTOS Y ACTIVIDADES - UZ AMAZONAS</t>
  </si>
  <si>
    <t>SERVICIO DE ASISTENCIA PARA ANALIZAR Y ELABORAR UNA RESPUESTA FINAL CON RESPECTO A LA REVISIÓN Y CONSOLIDACIÓN DE LA INFORMACIÓN DE EXPEDIENTES - UZ AMAZONAS</t>
  </si>
  <si>
    <t>SERVICIO DE SEGUIMIENTO A LA EJECUCIÓN FÍSICA Y FINANCIERA - UZ AMAZONAS</t>
  </si>
  <si>
    <t>SERVICIO DE ASISTENCIA TÉCNICA A ORGANISMOS EJECUTORES Y SEGUIMIENTO VINCULADO A LA GESTIÓN DE PARTICIPANTES - UZ AMAZONAS</t>
  </si>
  <si>
    <t>DIESEL B5 S50 - UZ APURIMAC</t>
  </si>
  <si>
    <t>SERVICIO DE SEGURIDAD Y VIGILANCIA CON ARMA - UZ APURIMAC</t>
  </si>
  <si>
    <t>ALQUILER DE LOCAL - UZ APURIMAC</t>
  </si>
  <si>
    <t>SERVICIO DE ASISTENCIA TECNICA EN ACTIVADES DE PROMOCION Y DIFUSION - UZ APURIMAC</t>
  </si>
  <si>
    <t>SERVICIO DE REVISIÓN Y VALIDACIÓN DE INFORMACIÓN DE PROYECTOS DE INVERSIÓN - UZ APURIMAC</t>
  </si>
  <si>
    <t>SERVICIO DE ASISTENTE TÉCNICO EN MONITOREO DE PROYECTOS - UZ APURIMAC</t>
  </si>
  <si>
    <t>SERVICIO ESPECIALIZADO EN LIQUIDACION DE PROYECTOS DE INVERSION - UZ APURIMAC</t>
  </si>
  <si>
    <t>SERVICIO DE ASISTENCIA TECNICA EN GESTION DE PROCESOS ADMINISTRATIVOS - UZ APURIMAC</t>
  </si>
  <si>
    <t>SERVICIO DE ANÁLISIS Y REGISTRO DE INFORMACIÓN - UZ APURIMAC</t>
  </si>
  <si>
    <t>SERVICIO DE SEGUIMIENTO A EJECUCIÓN FÍSICA, FINANCIERA Y ADMINISTRATIVA DE PROYECTOS Y ACTIVIDADES - UZ APURIMAC</t>
  </si>
  <si>
    <t>SERVICIO DE COORDINACIÓN Y GESTION DE BIENESTAR SOCIAL - UZ APURIMAC</t>
  </si>
  <si>
    <t>ALQUILER DE LOCAL - UZ AREQUIPA</t>
  </si>
  <si>
    <t>SERVICIO DE APOYO ADMINISTRATIVO - UZ AREQUIPA</t>
  </si>
  <si>
    <t>SERVICIO DE GUARDIANIA DE LOCAL - UZ AREQUIPA</t>
  </si>
  <si>
    <t>EQUIPO MULTIFUNCIONAL COPIADORA IMPRESORA SCANNER LASER MONOCROMÁTICA 50 ppm - UZ AREQUIPA</t>
  </si>
  <si>
    <t>SERVICIO DE ASISTENCIA TECNICA EN ACTIVADES DE PROMOCION Y DIFUSION - UZ AREQUIPA</t>
  </si>
  <si>
    <t>SERVICIO DE REVISIÓN Y VALIDACIÓN DE INFORMACIÓN DE PROYECTOS DE INVERSIÓN - UZ AREQUIPA</t>
  </si>
  <si>
    <t>SERVICIO DE ASISTENCIA TECNICA EN SEGUIMIENTO Y MONITOREO DEL CUMPLIMIENTO DE LAS NORMAS - UZ AREQUIPA</t>
  </si>
  <si>
    <t>SERVICIO ESPECIALIZADO EN LIQUIDACION DE PROYECTOS DE INVERSION - UZ AREQUIPA</t>
  </si>
  <si>
    <t>SERVICIO DE ASISTENCIA TECNICA EN GESTION DE PROCESOS ADMINISTRATIVOS - UZ AREQUIPA</t>
  </si>
  <si>
    <t>SERVICIO DE ANÁLISIS Y REGISTRO DE INFORMACIÓN - UZ AREQUIPA</t>
  </si>
  <si>
    <t>SERVICIO DE COORDINACIÓN Y GESTION DE BIENESTAR SOCIAL - UZ AREQUIPA</t>
  </si>
  <si>
    <t>SERVICIO DE SEGUIMIENTO A EJECUCIÓN FÍSICA, FINANCIERA Y ADMINISTRATIVA DE PROYECTOS Y ACTIVIDADES - UZ AREQUIPA</t>
  </si>
  <si>
    <t>SERVICIO DE ASISTENCIA TÉCNICA A ORGANISMOS EJECUTORES Y SEGUIMIENTO VINCULADO A LA GESTIÓN DE PARTICIPANTES - UZ AREQUIPA</t>
  </si>
  <si>
    <t>SERVICIO DE SEGURIDAD Y VIGILANCIA CON ARMA - UZ AYACUCHO</t>
  </si>
  <si>
    <t>ALQUILER DE LOCAL - UZ AYACUCHO</t>
  </si>
  <si>
    <t>SERVICIO DE APOYO EN REVISION DE DOCUMENTOS DE GESTION - UZ AYACUCHO</t>
  </si>
  <si>
    <t>SERVICIO DE ASISTENCIA TECNICA EN ACTIVADES DE PROMOCION Y DIFUSION - UZ AYACUCHO</t>
  </si>
  <si>
    <t>SERVICIO DE REVISIÓN Y VALIDACIÓN DE INFORMACIÓN DE PROYECTOS DE INVERSIÓN - UZ AYACUCHO</t>
  </si>
  <si>
    <t>SERVICIO ESPECIALIZADO EN LIQUIDACION DE PROYECTOS DE INVERSION - UZ AYACUCHO</t>
  </si>
  <si>
    <t>SERVICIO DE ASISTENCIA TECNICA EN GESTION DE PROCESOS ADMINISTRATIVOS - UZ AYACUCHO</t>
  </si>
  <si>
    <t>SERVICIO DE ANÁLISIS Y REGISTRO DE INFORMACIÓN - UZ AYACUCHO</t>
  </si>
  <si>
    <t>SERVICIO DE SEGUIMIENTO A EJECUCIÓN FÍSICA, FINANCIERA Y ADMINISTRATIVA DE PROYECTOS Y ACTIVIDADES - UZ AYACUCHO</t>
  </si>
  <si>
    <t>SERVICIO DE SEGUIMIENTO A LA EJECUCIÓN FÍSICA Y FINANCIERA - UZ AYACUCHO</t>
  </si>
  <si>
    <t>SERVICIO DE ASISTENCIA TÉCNICA A ORGANISMOS EJECUTORES Y SEGUIMIENTO VINCULADO A LA GESTIÓN DE PARTICIPANTES - UZ AYACUCHO</t>
  </si>
  <si>
    <t>DIESEL B5 S50 - UZ CAJAMARCA</t>
  </si>
  <si>
    <t>ALQUILER DE LOCAL - UZ CAJAMARCA</t>
  </si>
  <si>
    <t>SERVICIO DE GUARDIANIA DE LOCAL - UZ CAJAMARCA</t>
  </si>
  <si>
    <t>SERVICIO DE APOYO ADMINISTRATIVO - UZ CAJAMARCA</t>
  </si>
  <si>
    <t>SERVICIO DE ASISTENCIA TECNICA EN ACTIVADES DE PROMOCION Y DIFUSION - UZ CAJAMARCA</t>
  </si>
  <si>
    <t>SERVICIO DE ASISTENTE TÉCNICO EN MONITOREO DE PROYECTOS - UZ CAJAMARCA</t>
  </si>
  <si>
    <t>SERVICIO DE REVISIÓN DE LAS FICHAS TECNICAS - UZ CAJAMARCA</t>
  </si>
  <si>
    <t>SERVICIO ESPECIALIZADO EN LIQUIDACION DE PROYECTOS DE INVERSION - UZ CAJAMARCA</t>
  </si>
  <si>
    <t>SERVICIO DE ASISTENCIA TECNICA EN GESTION DE PROCESOS ADMINISTRATIVOS - UZ CAJAMARCA</t>
  </si>
  <si>
    <t>SERVICIO DE ANÁLISIS Y REGISTRO DE INFORMACIÓN - UZ CAJAMARCA</t>
  </si>
  <si>
    <t>SERVICIO DE SEGUIMIENTO A EJECUCIÓN FÍSICA, FINANCIERA Y ADMINISTRATIVA DE PROYECTOS Y ACTIVIDADES - UZ CAJAMARCA</t>
  </si>
  <si>
    <t>SERVICIO DE ASISTENCIA PARA ANALIZAR Y ELABORAR UNA RESPUESTA FINAL CON RESPECTO A LA REVISIÓN Y CONSOLIDACIÓN DE LA INFORMACIÓN DE EXPEDIENTES - UZ CAJAMARCA</t>
  </si>
  <si>
    <t>SERVICIO DE SEGUIMIENTO A LA EJECUCIÓN FÍSICA Y FINANCIERA - UZ CAJAMARCA</t>
  </si>
  <si>
    <t>SERVICIO DE ASISTENCIA TÉCNICA A ORGANISMOS EJECUTORES Y SEGUIMIENTO VINCULADO A LA GESTIÓN DE PARTICIPANTES - UZ CAJAMARCA</t>
  </si>
  <si>
    <t>SERVICIO DE SEGURIDAD Y VIGILANCIA CON ARMA - UZ CUSCO - MADRE DE DIOS</t>
  </si>
  <si>
    <t>ALQUILER DE LOCAL - UZ CUSCO - MADRE DE DIOS</t>
  </si>
  <si>
    <t>SERVICIO DE APOYO DE CHOFER - UZ CUSCO - MADRE DE DIOS</t>
  </si>
  <si>
    <t>SERVICIO DE APOYO EN GESTIÓN ADMINISTRATIVA - UZ CUSCO - MADRE DE DIOS</t>
  </si>
  <si>
    <t>SERVICIO DE APOYO ADMINISTRATIVO - UZ CUSCO - MADRE DE DIOS</t>
  </si>
  <si>
    <t>SERVICIO DE ASISTENTE TÉCNICO EN MONITOREO DE PROYECTOS - UZ CUSCO - MADRE DE DIOS</t>
  </si>
  <si>
    <t>SERVICIO DE REVISIÓN DE LAS FICHAS TECNICAS - UZ CUSCO - MADRE DE DIOS</t>
  </si>
  <si>
    <t>SERVICIO ESPECIALIZADO EN LIQUIDACION DE PROYECTOS DE INVERSION - UZ CUSCO - MADRE DE DIOS</t>
  </si>
  <si>
    <t>SERVICIO DE COORDINACIÓN Y GESTION DE BIENESTAR SOCIAL - UZ CUSCO - MADRE DE DIOS</t>
  </si>
  <si>
    <t>SERVICIO DE SEGUIMIENTO A EJECUCIÓN FÍSICA, FINANCIERA Y ADMINISTRATIVA DE PROYECTOS Y ACTIVIDADES - UZ CUSCO - MADRE DE DIOS</t>
  </si>
  <si>
    <t>SERVICIO DE SEGUIMIENTO A LA EJECUCIÓN FÍSICA Y FINANCIERA - UZ CUSCO - MADRE DE DIOS</t>
  </si>
  <si>
    <t>ALQUILER DE LOCAL - UZ HUANCAVELICA</t>
  </si>
  <si>
    <t>SERVICIO DE GUARDIANIA DE LOCAL - UZ HUANCAVELICA</t>
  </si>
  <si>
    <t>SERVICIO DE APOYO ADMINISTRATIVO - UZ HUANCAVELICA</t>
  </si>
  <si>
    <t>SERVICIO DE ASISTENCIA TECNICA EN ACTIVADES DE PROMOCION Y DIFUSION - UZ HUANCAVELICA</t>
  </si>
  <si>
    <t>SERVICIO DE ASISTENTE TÉCNICO EN MONITOREO DE PROYECTOS - UZ HUANCAVELICA</t>
  </si>
  <si>
    <t>SERVICIO DE REVISIÓN DE LAS FICHAS TECNICAS - UZ HUANCAVELICA</t>
  </si>
  <si>
    <t>SERVICIO ESPECIALIZADO EN LIQUIDACION DE PROYECTOS DE INVERSION - UZ HUANCAVELICA</t>
  </si>
  <si>
    <t>SERVICIO DE ANÁLISIS Y REGISTRO DE INFORMACIÓN - UZ HUANCAVELICA</t>
  </si>
  <si>
    <t>SERVICIO DE APOYO EN GESTIÓN ADMINISTRATIVA - UZ HUANCAVELICA</t>
  </si>
  <si>
    <t>SERVICIO DE ASISTENCIA PARA ANALIZAR Y ELABORAR UNA RESPUESTA FINAL CON RESPECTO A LA REVISIÓN Y CONSOLIDACIÓN DE LA INFORMACIÓN DE EXPEDIENTES - UZ HUANCAVELICA</t>
  </si>
  <si>
    <t>SERVICIO DE SEGUIMIENTO A LA EJECUCIÓN FÍSICA Y FINANCIERA - UZ HUANCAVELICA</t>
  </si>
  <si>
    <t>SERVICIO DE ASISTENCIA TÉCNICA A ORGANISMOS EJECUTORES Y SEGUIMIENTO VINCULADO A LA GESTIÓN DE PARTICIPANTES - UZ HUANCAVELICA</t>
  </si>
  <si>
    <t>ALQUILER DE LOCAL - UZ HUANUCO-PASCO-UCAYALI</t>
  </si>
  <si>
    <t>SERVICIO DE GUARDIANIA DE LOCAL - UZ HUANUCO-PASCO-UCAYALI</t>
  </si>
  <si>
    <t>SERVICIO DE APOYO EN GESTIÓN ADMINISTRATIVA - UZ HUANUCO-PASCO-UCAYALI</t>
  </si>
  <si>
    <t>SERVICIO DE ASISTENCIA TECNICA ADMINISTRATIVA - UZ HUANUCO-PASCO-UCAYALI</t>
  </si>
  <si>
    <t>SERVICIO DE ASISTENCIA TECNICA EN ACTIVADES DE PROMOCION Y DIFUSION - UZ HUANUCO-PASCO-UCAYALI</t>
  </si>
  <si>
    <t>SERVICIO DE REVISIÓN DE LAS FICHAS TECNICAS - UZ HUANUCO-PASCO-UCAYALI</t>
  </si>
  <si>
    <t>SERVICIO DE ASISTENCIA TECNICA EN GESTION DE PROCESOS ADMINISTRATIVOS - UZ HUANUCO-PASCO-UCAYALI</t>
  </si>
  <si>
    <t>SERVICIO DE ANÁLISIS Y REGISTRO DE INFORMACIÓN - UZ HUANUCO-PASCO-UCAYALI</t>
  </si>
  <si>
    <t>SERVICIO DE SEGUIMIENTO A EJECUCIÓN FÍSICA, FINANCIERA Y ADMINISTRATIVA DE PROYECTOS Y ACTIVIDADES - UZ HUANUCO-PASCO-UCAYALI</t>
  </si>
  <si>
    <t>SERVICIO DE ASISTENCIA TÉCNICA A ORGANISMOS EJECUTORES Y SEGUIMIENTO VINCULADO A LA GESTIÓN DE PARTICIPANTES - UZ HUANUCO-PASCO-UCAYALI</t>
  </si>
  <si>
    <t>SERVICIO ESPECIALIZADO EN LIQUIDACION DE PROYECTOS DE INVERSION - UZ HUANUCO-PASCO-UCAYALI</t>
  </si>
  <si>
    <t>ALQUILER DE ALMACÉN - UZ ANCASH</t>
  </si>
  <si>
    <t>ALQUILER DE LOCAL - UZ ANCASH</t>
  </si>
  <si>
    <t>SERVICIO DE GUARDIANIA DE LOCAL - UZ ANCASH</t>
  </si>
  <si>
    <t>SERVICIO DE SEGUIMIENTO A LA EJECUCIÓN FÍSICA Y FINANCIERA - UZ ANCASH</t>
  </si>
  <si>
    <t>SERVICIO DE APOYO ADMINISTRATIVO - UZ ANCASH</t>
  </si>
  <si>
    <t>SERVICIO DE ASISTENCIA TECNICA EN ACTIVADES DE PROMOCION Y DIFUSION - UZ ANCASH</t>
  </si>
  <si>
    <t>SERVICIO DE REVISIÓN Y VALIDACIÓN DE INFORMACIÓN DE PROYECTOS DE INVERSIÓN - UZ ANCASH</t>
  </si>
  <si>
    <t>SERVICIO ESPECIALIZADO EN MATERIA LEGAL - UZ ANCASH</t>
  </si>
  <si>
    <t>SERVICIO ESPECIALIZADO EN LIQUIDACION DE PROYECTOS DE INVERSION - UZ ANCASH</t>
  </si>
  <si>
    <t>SERVICIO DE ASISTENCIA TECNICA EN GESTION DE PROCESOS ADMINISTRATIVOS - UZ ANCASH</t>
  </si>
  <si>
    <t>SERVICIO DE ANÁLISIS Y REGISTRO DE INFORMACIÓN - UZ ANCASH</t>
  </si>
  <si>
    <t>SERVICIO DE COORDINACIÓN Y GESTION DE BIENESTAR SOCIAL - UZ ANCASH</t>
  </si>
  <si>
    <t>SERVICIO DE SEGUIMIENTO A EJECUCIÓN FÍSICA, FINANCIERA Y ADMINISTRATIVA DE PROYECTOS Y ACTIVIDADES - UZ ANCASH</t>
  </si>
  <si>
    <t>ALQUILER DE LOCAL - UZ ICA-AYACUCHO SUR</t>
  </si>
  <si>
    <t>SERVICIO DE GUARDIANIA DE LOCAL - UZ ICA-AYACUCHO SUR</t>
  </si>
  <si>
    <t>SERVICIO DE APOYO ADMINISTRATIVO - UZ ICA-AYACUCHO SUR</t>
  </si>
  <si>
    <t>SERVICIO DE ASISTENCIA TECNICA EN ACTIVADES DE PROMOCION Y DIFUSION - UZ ICA-AYACUCHO SUR</t>
  </si>
  <si>
    <t>SERVICIO DE REVISIÓN DE LAS FICHAS TECNICAS - UZ ICA-AYACUCHO SUR</t>
  </si>
  <si>
    <t>SERVICIO ESPECIALIZADO EN LIQUIDACION DE PROYECTOS DE INVERSION - UZ ICA-AYACUCHO SUR</t>
  </si>
  <si>
    <t>SERVICIO DE ASISTENCIA TECNICA EN GESTION DE PROCESOS ADMINISTRATIVOS - UZ ICA-AYACUCHO SUR</t>
  </si>
  <si>
    <t>SERVICIO DE ANÁLISIS Y REGISTRO DE INFORMACIÓN - UZ ICA-AYACUCHO SUR</t>
  </si>
  <si>
    <t>SERVICIO DE SEGUIMIENTO A EJECUCIÓN FÍSICA, FINANCIERA Y ADMINISTRATIVA DE PROYECTOS Y ACTIVIDADES - UZ ICA-AYACUCHO SUR</t>
  </si>
  <si>
    <t>SERVICIO DE ASISTENCIA PARA ANALIZAR Y ELABORAR UNA RESPUESTA FINAL CON RESPECTO A LA REVISIÓN Y CONSOLIDACIÓN DE LA INFORMACIÓN DE EXPEDIENTES - UZ ICA-AYACUCHO SUR</t>
  </si>
  <si>
    <t>SERVICIO DE ASISTENCIA TÉCNICA A ORGANISMOS EJECUTORES Y SEGUIMIENTO VINCULADO A LA GESTIÓN DE PARTICIPANTES - UZ ICA-AYACUCHO SUR</t>
  </si>
  <si>
    <t>ALQUILER DE LOCAL - UZ JUNIN</t>
  </si>
  <si>
    <t>SERVICIO DE GUARDIANIA DE LOCAL - UZ JUNIN</t>
  </si>
  <si>
    <t>SERVICIO DE APOYO DE CHOFER - UZ JUNIN</t>
  </si>
  <si>
    <t>SERVICIO DE APOYO ADMINISTRATIVO - UZ JUNIN</t>
  </si>
  <si>
    <t>SERVICIO DE ASISTENCIA TECNICA EN ACTIVADES DE PROMOCION Y DIFUSION - UZ JUNIN</t>
  </si>
  <si>
    <t>SERVICIO DE ASISTENCIA TECNICA EN SEGUIMIENTO Y MONITOREO DEL CUMPLIMIENTO DE LAS NORMAS - UZ JUNIN</t>
  </si>
  <si>
    <t>SERVICIO DE EVALUACIÓN DE EXPEDIENTES DE ACTOS DE ADMINISTRACIÓN - UZ JUNIN</t>
  </si>
  <si>
    <t>SERVICIO DE REVISIÓN DE LAS FICHAS TECNICAS - UZ JUNIN</t>
  </si>
  <si>
    <t>SERVICIO DE ASISTENCIA TECNICA EN GESTION DE PROCESOS ADMINISTRATIVOS - UZ JUNIN</t>
  </si>
  <si>
    <t>SERVICIO DE ASISTENCIA TECNICA ADMINISTRATIVA - UZ JUNIN</t>
  </si>
  <si>
    <t>SERVICIO ESPECIALIZADO EN LIQUIDACION DE PROYECTOS DE INVERSION - UZ JUNIN</t>
  </si>
  <si>
    <t>SERVICIO DE ANÁLISIS Y REGISTRO DE INFORMACIÓN - UZ JUNIN</t>
  </si>
  <si>
    <t>SERVICIO DE SEGUIMIENTO A EJECUCIÓN FÍSICA, FINANCIERA Y ADMINISTRATIVA DE PROYECTOS Y ACTIVIDADES - UZ JUNIN</t>
  </si>
  <si>
    <t>SERVICIO DE ASISTENCIA TÉCNICA A ORGANISMOS EJECUTORES Y SEGUIMIENTO VINCULADO A LA GESTIÓN DE PARTICIPANTES - UZ JUNIN</t>
  </si>
  <si>
    <t>SERVICIO DE SEGURIDAD Y VIGILANCIA CON ARMA - UZ LA LIBERTAD-ANCASH NOROESTE</t>
  </si>
  <si>
    <t>ALQUILER DE LOCAL - UZ LA LIBERTAD-ANCASH NOROESTE</t>
  </si>
  <si>
    <t>SERVICIO DE APOYO DE CHOFER - UZ LA LIBERTAD-ANCASH NOROESTE</t>
  </si>
  <si>
    <t>SERVICIO DE APOYO ADMINISTRATIVO - UZ LA LIBERTAD-ANCASH NOROESTE</t>
  </si>
  <si>
    <t>SERVICIO DE APOYO PARA CLASIFICACION Y ORDENAMIENTO DE ARCHIVOS - UZ LA LIBERTAD-ANCASH NOROESTE</t>
  </si>
  <si>
    <t>SERVICIO DE ASISTENCIA TECNICA EN ACTIVADES DE PROMOCION Y DIFUSION - UZ LA LIBERTAD-ANCASH NOROESTE</t>
  </si>
  <si>
    <t>SERVICIO DE ASISTENTE TÉCNICO EN MONITOREO DE PROYECTOS - UZ LA LIBERTAD-ANCASH NOROESTE</t>
  </si>
  <si>
    <t>SERVICIO DE REVISIÓN DE LAS FICHAS TECNICAS - UZ LA LIBERTAD-ANCASH NOROESTE</t>
  </si>
  <si>
    <t>SERVICIO DE REGISTRO DE EXPEDIENTES - UZ LA LIBERTAD-ANCASH NOROESTE</t>
  </si>
  <si>
    <t>SERVICIO ESPECIALIZADO EN LIQUIDACION DE PROYECTOS DE INVERSION - UZ LA LIBERTAD-ANCASH NOROESTE</t>
  </si>
  <si>
    <t>SERVICIO DE ANÁLISIS Y REGISTRO DE INFORMACIÓN - UZ LA LIBERTAD-ANCASH NOROESTE</t>
  </si>
  <si>
    <t>SERVICIO DE COORDINACIÓN Y GESTION DE BIENESTAR SOCIAL - UZ LA LIBERTAD-ANCASH NOROESTE</t>
  </si>
  <si>
    <t>SERVICIO DE SEGUIMIENTO A EJECUCIÓN FÍSICA, FINANCIERA Y ADMINISTRATIVA DE PROYECTOS Y ACTIVIDADES - UZ LA LIBERTAD-ANCASH NOROESTE</t>
  </si>
  <si>
    <t>SERVICIO DE SEGUIMIENTO A LA EJECUCIÓN FÍSICA Y FINANCIERA - UZ LA LIBERTAD-ANCASH NOROESTE</t>
  </si>
  <si>
    <t>DIESEL B5 S50 - UZ LIMA NORTE CALLAO</t>
  </si>
  <si>
    <t>SERVICIO DE INTERNET - UZ LIMA NORTE CALLAO</t>
  </si>
  <si>
    <t>SERVICIO DE SEGURIDAD Y VIGILANCIA CON ARMA - UZ LIMA NORTE CALLAO</t>
  </si>
  <si>
    <t>ALQUILER DE LOCAL - UZ LIMA NORTE CALLAO</t>
  </si>
  <si>
    <t>SERVICIO DE APOYO DE CHOFER - UZ LIMA NORTE CALLAO</t>
  </si>
  <si>
    <t>SERVICIO DE ASISTENCIA TECNICA EN GESTION DE PROCESOS ADMINISTRATIVOS - UZ LIMA NORTE CALLAO</t>
  </si>
  <si>
    <t>SERVICIO DE APOYO ADMINISTRATIVO - UZ LIMA NORTE CALLAO</t>
  </si>
  <si>
    <t>SERVICIO DE ASISTENCIA TECNICA EN ACTIVADES DE PROMOCION Y DIFUSION - UZ LIMA NORTE CALLAO</t>
  </si>
  <si>
    <t>SERVICIO DE EVALUACIÓN DE EXPEDIENTES DE ACTOS DE ADMINISTRACIÓN - UZ LIMA NORTE CALLAO</t>
  </si>
  <si>
    <t>SERVICIO DE REVISIÓN DE LAS FICHAS TECNICAS - UZ LIMA NORTE CALLAO</t>
  </si>
  <si>
    <t>SERVICIO DE REVISIÓN Y VALIDACIÓN DE INFORMACIÓN DE PROYECTOS DE INVERSIÓN - UZ LIMA NORTE CALLAO</t>
  </si>
  <si>
    <t>SERVICIO ESPECIALIZADO EN LIQUIDACION DE PROYECTOS DE INVERSION - UZ LIMA NORTE CALLAO</t>
  </si>
  <si>
    <t>SERVICIO DE ANÁLISIS Y REGISTRO DE INFORMACIÓN - UZ LIMA NORTE CALLAO</t>
  </si>
  <si>
    <t>SERVICIO DE SEGUIMIENTO A EJECUCIÓN FÍSICA, FINANCIERA Y ADMINISTRATIVA DE PROYECTOS Y ACTIVIDADES - UZ LIMA NORTE CALLAO</t>
  </si>
  <si>
    <t>SERVICIO DE ASISTENCIA PARA ANALIZAR Y ELABORAR UNA RESPUESTA FINAL CON RESPECTO A LA REVISIÓN Y CONSOLIDACIÓN DE LA INFORMACIÓN DE EXPEDIENTES - UZ LIMA NORTE CALLAO</t>
  </si>
  <si>
    <t>SERVICIO DE ASISTENCIA TÉCNICA A ORGANISMOS EJECUTORES Y SEGUIMIENTO VINCULADO A LA GESTIÓN DE PARTICIPANTES - UZ LIMA NORTE CALLAO</t>
  </si>
  <si>
    <t>DIESEL B5 S50 - UZ LIMA SUR ESTE</t>
  </si>
  <si>
    <t>SERVICIO DE SEGURIDAD Y VIGILANCIA CON ARMA - UZ LIMA SUR ESTE</t>
  </si>
  <si>
    <t>ALQUILER DE LOCAL - UZ LIMA SUR ESTE</t>
  </si>
  <si>
    <t>SERVICIO DE APOYO DE CHOFER - UZ LIMA SUR ESTE</t>
  </si>
  <si>
    <t>SERVICIO DE ORGANIZACIÓN, FOLIACIÓN E INVENTARIO DEL ACERVO DOCUMENTAL - UZ LIMA SUR ESTE</t>
  </si>
  <si>
    <t>SERVICIO DE APOYO ADMINISTRATIVO - UZ LIMA SUR ESTE</t>
  </si>
  <si>
    <t>SERVICIO DE APOYO EN REVISION DE DOCUMENTOS DE GESTION - UZ LIMA SUR ESTE</t>
  </si>
  <si>
    <t>SERVICIO DE ASISTENCIA TECNICA EN ACTIVADES DE PROMOCION Y DIFUSION - UZ LIMA SUR ESTE</t>
  </si>
  <si>
    <t>SERVICIO DE ASISTENCIA TECNICA EN GESTION DE PROCESOS ADMINISTRATIVOS - UZ LIMA SUR ESTE</t>
  </si>
  <si>
    <t>SERVICIO DE SEGUIMIENTO A EJECUCIÓN FÍSICA, FINANCIERA Y ADMINISTRATIVA DE PROYECTOS Y ACTIVIDADES - UZ LIMA SUR ESTE</t>
  </si>
  <si>
    <t>SERVICIO ESPECIALIZADO EN LIQUIDACION DE PROYECTOS DE INVERSION - UZ LIMA SUR ESTE</t>
  </si>
  <si>
    <t>SERVICIO DE ANÁLISIS Y REGISTRO DE INFORMACIÓN - UZ LIMA SUR ESTE</t>
  </si>
  <si>
    <t>SERVICIO DE SEGUIMIENTO A LA EJECUCIÓN FÍSICA Y FINANCIERA - UZ LIMA SUR ESTE</t>
  </si>
  <si>
    <t>SERVICIO DE INTERNET - UZ LORETO</t>
  </si>
  <si>
    <t>SERVICIO DE SEGURIDAD Y VIGILANCIA CON ARMA - UZ LORETO</t>
  </si>
  <si>
    <t>ALQUILER DE LOCAL - UZ LORETO</t>
  </si>
  <si>
    <t>SERVICIO DE APOYO ADMINISTRATIVO - UZ LORETO</t>
  </si>
  <si>
    <t>SERVICIO DE ASISTENCIA TECNICA EN ACTIVADES DE PROMOCION Y DIFUSION - UZ LORETO</t>
  </si>
  <si>
    <t>SERVICIO DE REVISIÓN Y VALIDACIÓN DE INFORMACIÓN DE PROYECTOS DE INVERSIÓN - UZ LORETO</t>
  </si>
  <si>
    <t>SERVICIO DE ASISTENTE TÉCNICO EN MONITOREO DE PROYECTOS - UZ LORETO</t>
  </si>
  <si>
    <t>SERVICIO ESPECIALIZADO EN LIQUIDACION DE PROYECTOS DE INVERSION - UZ LORETO</t>
  </si>
  <si>
    <t>SERVICIO DE ASISTENCIA TECNICA EN GESTION DE PROCESOS ADMINISTRATIVOS - UZ LORETO</t>
  </si>
  <si>
    <t>SERVICIO DE ANÁLISIS Y REGISTRO DE INFORMACIÓN - UZ LORETO</t>
  </si>
  <si>
    <t>SERVICIO DE COORDINACIÓN Y GESTION DE BIENESTAR SOCIAL - UZ LORETO</t>
  </si>
  <si>
    <t>SERVICIO DE SEGUIMIENTO A EJECUCIÓN FÍSICA, FINANCIERA Y ADMINISTRATIVA DE PROYECTOS Y ACTIVIDADES - UZ LORETO</t>
  </si>
  <si>
    <t>SERVICIO DE SEGUIMIENTO A LA EJECUCIÓN FÍSICA Y FINANCIERA - UZ LORETO</t>
  </si>
  <si>
    <t>ALQUILER DE LOCAL - UZ MOQUEGUA</t>
  </si>
  <si>
    <t>SERVICIO DE GUARDIANIA DE LOCAL - UZ MOQUEGUA</t>
  </si>
  <si>
    <t>SERVICIO DE REVISIÓN Y VALIDACIÓN DE INFORMACIÓN DE PROYECTOS DE INVERSIÓN - UZ MOQUEGUA</t>
  </si>
  <si>
    <t>SERVICIO DE ASISTENCIA TECNICA EN GESTION DE PROCESOS ADMINISTRATIVOS - UZ MOQUEGUA</t>
  </si>
  <si>
    <t>SERVICIO DE ASISTENTE TÉCNICO EN MONITOREO DE PROYECTOS - UZ MOQUEGUA</t>
  </si>
  <si>
    <t>SERVICIO DE REVISIÓN DE LAS FICHAS TECNICAS - UZ MOQUEGUA</t>
  </si>
  <si>
    <t>SERVICIO DE ANÁLISIS Y REGISTRO DE INFORMACIÓN - UZ MOQUEGUA</t>
  </si>
  <si>
    <t>SERVICIO DE SEGUIMIENTO A EJECUCIÓN FÍSICA, FINANCIERA Y ADMINISTRATIVA DE PROYECTOS Y ACTIVIDADES - UZ MOQUEGUA</t>
  </si>
  <si>
    <t>SERVICIO DE ASISTENCIA TÉCNICA A ORGANISMOS EJECUTORES Y SEGUIMIENTO VINCULADO A LA GESTIÓN DE PARTICIPANTES - UZ MOQUEGUA</t>
  </si>
  <si>
    <t>DIESEL B5 S50 - UZ LAMBAYEQUE-PIURA-TUMBES</t>
  </si>
  <si>
    <t>SERVICIO DE SEGURIDAD Y VIGILANCIA CON ARMA - UZ LAMBAYEQUE-PIURA-TUMBES</t>
  </si>
  <si>
    <t>ALQUILER DE LOCAL - UZ LAMBAYEQUE-PIURA-TUMBES</t>
  </si>
  <si>
    <t>SERVICIO DE APOYO DE CHOFER - UZ LAMBAYEQUE-PIURA-TUMBES</t>
  </si>
  <si>
    <t>SERVICIO DE ASISTENCIA TECNICA EN GESTION DE PROCESOS ADMINISTRATIVOS - UZ LAMBAYEQUE-PIURA-TUMBES</t>
  </si>
  <si>
    <t>SERVICIO DE APOYO ADMINISTRATIVO - UZ LAMBAYEQUE-PIURA-TUMBES</t>
  </si>
  <si>
    <t>SERVICIO DE ASISTENCIA TECNICA EN ACTIVADES DE PROMOCION Y DIFUSION - UZ LAMBAYEQUE-PIURA-TUMBES</t>
  </si>
  <si>
    <t>SERVICIO DE REVISIÓN Y VALIDACIÓN DE INFORMACIÓN DE PROYECTOS DE INVERSIÓN - UZ LAMBAYEQUE-PIURA-TUMBES</t>
  </si>
  <si>
    <t>SERVICIO DE ASISTENTE TÉCNICO EN MONITOREO DE PROYECTOS - UZ LAMBAYEQUE-PIURA-TUMBES</t>
  </si>
  <si>
    <t>SERVICIO DE REVISIÓN DE LAS FICHAS TECNICAS - UZ LAMBAYEQUE-PIURA-TUMBES</t>
  </si>
  <si>
    <t>SERVICIO ESPECIALIZADO EN LIQUIDACION DE PROYECTOS DE INVERSION - UZ LAMBAYEQUE-PIURA-TUMBES</t>
  </si>
  <si>
    <t>SERVICIO DE ANÁLISIS Y REGISTRO DE INFORMACIÓN - UZ LAMBAYEQUE-PIURA-TUMBES</t>
  </si>
  <si>
    <t>SERVICIO DE SEGUIMIENTO A LA EJECUCIÓN FÍSICA Y FINANCIERA - UZ LAMBAYEQUE-PIURA-TUMBES</t>
  </si>
  <si>
    <t>SERVICIO DE ASISTENCIA TÉCNICA ADMINISTRATIVA Y ORGANIZACIÓN DEL ACERVO DOCUMENTARIO - UZ LAMBAYEQUE-PIURA-TUMBES</t>
  </si>
  <si>
    <t>SERVICIO DE ASISTENCIA TÉCNICA A ORGANISMOS EJECUTORES Y SEGUIMIENTO VINCULADO A LA GESTIÓN DE PARTICIPANTES - UZ LAMBAYEQUE-PIURA-TUMBES</t>
  </si>
  <si>
    <t>ALQUILER DE LOCAL - UZ PUNO</t>
  </si>
  <si>
    <t>SERVICIO DE GUARDIANIA DE LOCAL - UZ PUNO</t>
  </si>
  <si>
    <t>SERVICIO DE APOYO ADMINISTRATIVO - UZ PUNO</t>
  </si>
  <si>
    <t>SERVICIO DE ASISTENCIA TECNICA EN ACTIVADES DE PROMOCION Y DIFUSION - UZ PUNO</t>
  </si>
  <si>
    <t>SERVICIO DE REVISIÓN Y VALIDACIÓN DE INFORMACIÓN DE PROYECTOS DE INVERSIÓN - UZ PUNO</t>
  </si>
  <si>
    <t>SERVICIO DE REVISIÓN DE LAS FICHAS TECNICAS - UZ PUNO</t>
  </si>
  <si>
    <t>SERVICIO ESPECIALIZADO EN LIQUIDACION DE PROYECTOS DE INVERSION - UZ PUNO</t>
  </si>
  <si>
    <t>SERVICIO DE ASISTENCIA TECNICA EN GESTION DE PROCESOS ADMINISTRATIVOS - UZ PUNO</t>
  </si>
  <si>
    <t>SERVICIO DE ASISTENCIA PARA ANALIZAR Y ELABORAR UNA RESPUESTA FINAL CON RESPECTO A LA REVISIÓN Y CONSOLIDACIÓN DE LA INFORMACIÓN DE EXPEDIENTES - UZ PUNO</t>
  </si>
  <si>
    <t>SERVICIO DE SEGUIMIENTO A EJECUCIÓN FÍSICA, FINANCIERA Y ADMINISTRATIVA DE PROYECTOS Y ACTIVIDADES - UZ PUNO</t>
  </si>
  <si>
    <t>SERVICIO DE ASISTENCIA TÉCNICA A ORGANISMOS EJECUTORES Y SEGUIMIENTO VINCULADO A LA GESTIÓN DE PARTICIPANTES - UZ PUNO</t>
  </si>
  <si>
    <t>ALQUILER DE LOCAL - UZ SAN MARTIN</t>
  </si>
  <si>
    <t>SERVICIO DE GUARDIANIA DE LOCAL - UZ SAN MARTIN</t>
  </si>
  <si>
    <t>SERVICIO DE APOYO ADMINISTRATIVO - UZ SAN MARTIN</t>
  </si>
  <si>
    <t>SERVICIO DE ASISTENCIA TECNICA EN ACTIVADES DE PROMOCION Y DIFUSION - UZ SAN MARTIN</t>
  </si>
  <si>
    <t>SERVICIO DE ASISTENCIA TECNICA ADMINISTRATIVA - UZ SAN MARTIN</t>
  </si>
  <si>
    <t>SERVICIO ESPECIALIZADO EN LIQUIDACION DE PROYECTOS DE INVERSION - UZ SAN MARTIN</t>
  </si>
  <si>
    <t>SERVICIO DE ASISTENCIA TECNICA EN GESTION DE PROCESOS ADMINISTRATIVOS - UZ SAN MARTIN</t>
  </si>
  <si>
    <t>SERVICIO DE ANÁLISIS Y REGISTRO DE INFORMACIÓN - UZ SAN MARTIN</t>
  </si>
  <si>
    <t>SERVICIO DE SEGUIMIENTO A EJECUCIÓN FÍSICA, FINANCIERA Y ADMINISTRATIVA DE PROYECTOS Y ACTIVIDADES - UZ SAN MARTIN</t>
  </si>
  <si>
    <t>SERVICIO DE ASISTENCIA PARA ANALIZAR Y ELABORAR UNA RESPUESTA FINAL CON RESPECTO A LA REVISIÓN Y CONSOLIDACIÓN DE LA INFORMACIÓN DE EXPEDIENTES - UZ SAN MARTIN</t>
  </si>
  <si>
    <t>SERVICIO DE SEGURIDAD Y VIGILANCIA CON ARMA - UZ TACNA</t>
  </si>
  <si>
    <t>ALQUILER DE LOCAL - UZ TACNA</t>
  </si>
  <si>
    <t>SERVICIO DE APOYO ADMINISTRATIVO - UZ TACNA</t>
  </si>
  <si>
    <t>SERVICIO DE REVISIÓN Y VALIDACIÓN DE INFORMACIÓN DE PROYECTOS DE INVERSIÓN - UZ TACNA</t>
  </si>
  <si>
    <t>SERVICIO ESPECIALIZADO EN LIQUIDACION DE PROYECTOS DE INVERSION - UZ TACNA</t>
  </si>
  <si>
    <t>SERVICIO DE ASISTENCIA TECNICA EN ACTIVADES DE PROMOCION Y DIFUSION - UZ TACNA</t>
  </si>
  <si>
    <t>SERVICIO DE SEGUIMIENTO A EJECUCIÓN FÍSICA, FINANCIERA Y ADMINISTRATIVA DE PROYECTOS Y ACTIVIDADES - UZ TACNA</t>
  </si>
  <si>
    <t>SERVICIO DE ASISTENCIA TÉCNICA A ORGANISMOS EJECUTORES Y SEGUIMIENTO VINCULADO A LA GESTIÓN DE PARTICIPANTES - UZ TACNA</t>
  </si>
  <si>
    <t>UNIDAD EJECUTORA: 007: "FORTALECE PERU"</t>
  </si>
  <si>
    <t>5 CONSULTORIA COMO ESPECIALISTA EN ADQUISICIONES PARA EL PROGRAMA "FORTALECE PERÚ".</t>
  </si>
  <si>
    <t>3 CV</t>
  </si>
  <si>
    <t>PROCESO BID</t>
  </si>
  <si>
    <t>10434297953
CLAUDIA OTILIA DEL ROCIO CARRANZA PINILLOS</t>
  </si>
  <si>
    <t>FINALIZADO</t>
  </si>
  <si>
    <t xml:space="preserve">CONFORME EL CONTRATO SUSCRITO </t>
  </si>
  <si>
    <t>6 CONSULTORIA COMO ESPECIALISTA EN PLANIFICACIÓN Y PRESUPUESTO PARA EL PROGRAMA "FORTALECE PERÚ".</t>
  </si>
  <si>
    <t>10215527161
MARTIN ANDRES CAYO PERALES</t>
  </si>
  <si>
    <t>42 CONSTRUCCION E IMPLEMENTACION  DEL NUEVO CENTRO DE EMPLEO DE ICA - SEGUNDA ETAPA .</t>
  </si>
  <si>
    <t>CP</t>
  </si>
  <si>
    <t>20491597900
PROYECTOS INTEGRALES S.A.C.</t>
  </si>
  <si>
    <t>50 SERVICIO DE “REDISEÑO DEL SERVICIO DE ACERCAMIENTO EMPRESARIAL” – COORDINADOR</t>
  </si>
  <si>
    <t>CD</t>
  </si>
  <si>
    <t>10410172041
EMMA DEL CARMEN MALPARTIDA BENAVIDES</t>
  </si>
  <si>
    <t>59 SOLUCION INTERMEDIA DE CALL CENTER  SERVICIO DE “REDISEÑO DEL SERVICIO DE PLATAFORMA DE CALL CENTER PARA SOLUCION INTERMEDIA DE INTERMEDIACION LABORAL</t>
  </si>
  <si>
    <t xml:space="preserve">20539472390
EDDAS HOLDING GROUP </t>
  </si>
  <si>
    <t>63 ADQUISION  DE SOLUCION DE  CONTAC CENTER , LICENCAS DE CONTAC CENTER Y MESA DE AYUDA</t>
  </si>
  <si>
    <t>20513909463
KONFIDI TECHNOLOGIES S.A.</t>
  </si>
  <si>
    <t>VIGENTE</t>
  </si>
  <si>
    <t>64 CONSTRUCCION E IMPLEMENTACION  DEL NUEVO CENTRO DE EMPLEO DE SAN MARTIN</t>
  </si>
  <si>
    <t>20518043928
GLOBAL ENERGY ENVIROMENTAL AND ECONOMIC CONSULTING</t>
  </si>
  <si>
    <t>67 SOLUCION INTERMEDIA DE CALL CENTER  SERVICIO DE “REDISEÑO DEL SERVICIO DE PLATAFORMA DE CALL CENTER PARA SOLUCION INTERMEDIA DE INTERMEDIACION LABORAL</t>
  </si>
  <si>
    <t>79 CONSOLIDACION LA FORMULACIÓN DE LA POLÍTICA NACIONAL DE EMPLEO DECENTE (PED), DISEÑAR LOS CONTENIDOS E INSTRUMENTOS PARA REALIZAR LA IMPLEMENTACIÓN Y SEGUIMIENTO DE LA PED EN EL MARCO DE LA GUÍA DE POLÍTICAS NACIONALES DEL CEPLAN - COORDINADORA.</t>
  </si>
  <si>
    <t>10704306151
O'DIANA ROCCA MILAGROS DEL PILAR</t>
  </si>
  <si>
    <t>80 CONSOLIDACION LA FORMULACIÓN DE LA POLÍTICA NACIONAL DE EMPLEO DECENTE (PED), DISEÑAR LOS CONTENIDOS E INSTRUMENTOS PARA REALIZAR LA IMPLEMENTACIÓN Y SEGUIMIENTO DE LA PED EN EL MARCO DE LA GUÍA DE POLÍTICAS NACIONALES DEL CEPLAN - ESPECIALISTA ECONÓMICA 2</t>
  </si>
  <si>
    <t>10459816122
COLLAHUA HUACCHARAQUI YESSENIA</t>
  </si>
  <si>
    <t>84 ASISTENCIA TÉCNICA PARA LA GOBERNANZA EN LAS POLÍTICAS DE CAPACITACIÓN LABORAL</t>
  </si>
  <si>
    <t>10082052068
MARIO ALFREDO ARRÓSPIDE MEDINA</t>
  </si>
  <si>
    <t>85 ASISTENCIA TÉCNICA - OPERATIVA PARA EL DISEÑO E IMPLEMENTACIÓN DEL PILOTO DE CAPACITACIÓN LABORAL – COORDINADORA</t>
  </si>
  <si>
    <t>10258605735
YULISSA PILAR PRADO COLLYNS</t>
  </si>
  <si>
    <t>86 ASISTENCIA TÉCNICA - OPERATIVA PARA EL DISEÑO E IMPLEMENTACIÓN DEL PILOTO DE CAPACITACIÓN LABORAL – COMUNICADORA</t>
  </si>
  <si>
    <t>10454002666
FLOR MARÍA ESTEFANY PAREDES DÍAZ</t>
  </si>
  <si>
    <t>88 ASISTENCIA TÉCNICA - OPERATIVA PARA EL DISEÑO E IMPLEMENTACIÓN DEL PILOTO DE CAPACITACIÓN LABORAL – SUPERVISOR</t>
  </si>
  <si>
    <t>10075201287
MARIO HEYNAR MEDINA BLOSSIER</t>
  </si>
  <si>
    <t>90 SERVICIO DE PLATAFORMA DE BOLSA DE TRABAJO</t>
  </si>
  <si>
    <t>20602807224
KROWDY (PERÚ) S.A.C</t>
  </si>
  <si>
    <t>91 ARRENDAMIENTO DE SERVIDORES VIRTUALES PRIVADOS (VPS) PARA EL SOFTWARE PARA INTERMEDIACIÓN LABORAL CON MOTOR DE ONTOLOGÍA Y SEMÁNTICA</t>
  </si>
  <si>
    <t>20555764325
ITSIGHT CONSULTING S.A.C.</t>
  </si>
  <si>
    <t>92 ARRENDAMIENTO DE SERVIDORES VIRTUALES PRIVADOS (VPS) PARA EL SOFTWARE DE INTERMEDIACIÓN LABORAL CON MOTOR DE ONTOLOGÍA Y SEMÁNTICA EN AMBIENTE PRODUCTIVO</t>
  </si>
  <si>
    <t>20600689569
IT BUSINESS &amp; SUPPORT SOCIEDAD ANONIMA CERRADA - ITB SUPPORT S.A.C.</t>
  </si>
  <si>
    <t>96 SOLUCION INTERMEDIA DE CALL CENTER  SERVICIO DE “REDISEÑO DEL SERVICIO DE PLATAFORMA DE CALL CENTER PARA SOLUCION INTERMEDIA DE INTERMEDIACION LABORAL</t>
  </si>
  <si>
    <t>98 CONSTRUCCION E IMPLEMENTACION  DEL NUEVO CENTRO DE EMPLEO DE ICA - SEGUNDA ETAPA .</t>
  </si>
  <si>
    <t>101 SERVICIO DE ESPACIOS RADIALES PARA LA DIFUSIÓN DE LA CAMPAÑA EMPLEOS PERÚ APROBADA EN EL PLAN DE ESTRATEGIA PUBLICITARIA 2021 DEL MTPE</t>
  </si>
  <si>
    <t>20382350368
CRP MEDIOS Y ENTRETENIMIENTO S.A.C.</t>
  </si>
  <si>
    <t>102 SERVICIO DE ESPACIOS RADIALES PARA LA DIFUSIÓN DE LA CAMPAÑA EMPLEOS PERÚ APROBADA EN EL PLAN DE ESTRATEGIA PUBLICITARIA 2021 DEL MTPE</t>
  </si>
  <si>
    <t>20219038683
GRUPO PANAMERICANA DE RADIOS S.A.</t>
  </si>
  <si>
    <t>103 SERVICIO DE ESPACIOS RADIALES PARA LA DIFUSIÓN DE LA CAMPAÑA EMPLEOS PERÚ APROBADA EN EL PLAN DE ESTRATEGIA PUBLICITARIA 2021 DEL MTPE</t>
  </si>
  <si>
    <t>20113367360
RADIO LA KARIBEÑA S.A.C.</t>
  </si>
  <si>
    <t>104 SERVICIO DE ESPACIOS RADIALES PARA LA DIFUSIÓN DE LA CAMPAÑA EMPLEOS PERÚ APROBADA EN EL PLAN DE ESTRATEGIA PUBLICITARIA 2021 DEL MTPE</t>
  </si>
  <si>
    <t>20492353214
GRUPORPP S.A.C.</t>
  </si>
  <si>
    <t>108 SERVICIO DE ESPACIOS PUBLICITARIOS EN REDES SOCIALES PARA LA DIFUSIÓN DE LA CAMPAÑA EMPLEOS PERÚ APROBADA EN EL PLAN DE ESTRATEGIA PUBLICITARIA 2021 DEL MTPE</t>
  </si>
  <si>
    <t>20523223161
NATIVOS DIGITALES S.A.C.</t>
  </si>
  <si>
    <t>110 ASISTENCIA TÉCNICA PARA EL DISEÑO Y ELABORACIÓN DE INSTRUMENTOS OPERATIVOS VINCULADOS A PERFILES DE INGRESO, MODELO DE CALIDAD Y ACOMPAÑAMIENTO LABORAL PARA LA IMPLEMENTACIÓN DEL PILOTO DE CAPACITACIÓN LABORAL</t>
  </si>
  <si>
    <t>10412734373
JOYCE DENISSE MORALES AGREDA</t>
  </si>
  <si>
    <t>111 ASISTENCIA TÉCNICA PARA EL DISEÑO Y ELABORACIÓN DE INSTRUMENTOS OPERATIVOS VINCULADOS A FORMADORES, PERFILES DE EGRESO Y A LAS BASES DE LAS CONVOCATORIAS PARA LA IMPLEMENTACIÓN DEL PILOTO DE CAPACITACIÓN LABORAL</t>
  </si>
  <si>
    <t>10474699582
ROXANA KARINA VILLANUEVA CALDERÓN</t>
  </si>
  <si>
    <t>139 ESPECIALISTA SENIOR EN ARREGLO INSTITUCIONAL PARA LA SOSTENIBILIDAD DEL SISTEMA DE INFORMACIÓN DEL MERCADO LABORAL Y SU PLATAFORMA WEB</t>
  </si>
  <si>
    <t>10102639028
MARIANA BALLEN TALLADA</t>
  </si>
  <si>
    <t>141 ADQUISION  DE SOLUCION DE  CONTAC CENTER , LICENCAS DE CONTAC CENTER Y MESA DE AYUDA</t>
  </si>
  <si>
    <t>143 SERVICIOS DE CONSULTORIA “SISTEMA DE MONITOREO Y EVALUACIÓN E IMPLEMENTACIÓN DE LA LÍNEA DE BASE DEL SERVICIO NACIONAL DE EMPLEO”</t>
  </si>
  <si>
    <t>20456851445
INSTITUTO PERUANO DE CATASTRO S.A.</t>
  </si>
  <si>
    <t xml:space="preserve">146 Construcción e implementación del nuevo Centro de Empleo de San Martín </t>
  </si>
  <si>
    <t xml:space="preserve">153 LIDER TECNICO  DEL COMPONENTE 4 </t>
  </si>
  <si>
    <t>10413773135
MARCO ANTONIO MATOS SARAVIA</t>
  </si>
  <si>
    <t>154 SERVICIO DE PLATAFORMA DE BOLSA DE TRABAJO</t>
  </si>
  <si>
    <t>157 SERVICIO DE OPTIMIZACION DEL EXPEDIENTE TECNICO PARA EL FORTALECIMIENTO DEL CENTRO DE EMPLEO DE LIMA SEDE MTPE A TRAVES DE LA APLICACION DE LA METODOLOGIA BIM</t>
  </si>
  <si>
    <t>20601208149
 L &amp; C TECNOLOGIA EN ACABADOS SOCIEDAD ANONIMA CERRADA - L &amp; C TECNOLOGIA EN ACABADOS S.A.C.</t>
  </si>
  <si>
    <t>158 ARRENDAMIENTO DE SERVIDOR VIRTUAL PRIVADO (VPS) II</t>
  </si>
  <si>
    <t>159 SOLUCION INTERMEDIA DE CALL CENTER  SERVICIO DE “REDISEÑO DEL SERVICIO DE PLATAFORMA DE CALL CENTER PARA SOLUCION INTERMEDIA DE INTERMEDIACION LABORAL</t>
  </si>
  <si>
    <t>165 DESARROLLO E IMPLEMENTACIÓN DE LA PLATAFORMA DE CONSULTA DE INFORMACIÓN LABORAL</t>
  </si>
  <si>
    <t>20566239061
CONSORCIO CONTINUUM GLOBAL (INTEGRADO POR LAS EMPRESAS CONTINUUM PERÚ S.A.C. Y CONTINUUM SPA)</t>
  </si>
  <si>
    <t>171 ASISTENCIA TÉCNICA EN TEMAS COMUNICACIONALES PARA LA DIFUSIÓN DE LOS SERVICIOS DEL CENTRO DE EMPLEO PARA EL SEGUNDO SEMESTRE DEL AÑO 2021 - COORDINADOR</t>
  </si>
  <si>
    <t>17483752784
KATHIA REGINA DE JESUS PALACIOS HURTADO</t>
  </si>
  <si>
    <t>174 ADQUISICIÓN DE LICENCIAS DE SOFTWARE PARA INTERMEDIACIÓN LABORAL CON MOTOR DE ONTOLOGÍA Y SEMÁNTICA</t>
  </si>
  <si>
    <t>30556213280 (CÓDIGO DE NO DOMICILIADO)
WCC GROUP B.V.</t>
  </si>
  <si>
    <t>192 ESPECIALISTA EN SEGURIDAD DE SISTEMAS DE INFORMACION</t>
  </si>
  <si>
    <t>10408594583
PAZ TRILLO CHRISTIAN DANNIEL</t>
  </si>
  <si>
    <t>194 SOLUCION INTERMEDIA DE CALL CENTER  SERVICIO DE “REDISEÑO DEL SERVICIO DE PLATAFORMA DE CALL CENTER PARA SOLUCION INTERMEDIA DE INTERMEDIACION LABORAL</t>
  </si>
  <si>
    <t>195 ASISTENCIA TÉCNICA PARA LA OBTENCIÓN DE LA CERTIFICACIÓN EDGE DE LOS CENTROS DE EMPLEO DE LA LIBERTAD, ICA Y SAN MARTÍN</t>
  </si>
  <si>
    <t>10704183670
CARMEN LUNA ANYOSA</t>
  </si>
  <si>
    <t>200 IMPLEMENTACIÓN DEL SERVICIO DE ACERCAMIENTO EMPRESARIAL REDISEÑADO – COORDINADORA</t>
  </si>
  <si>
    <t>208 SERVICIO DE DISEÑO Y PRODUCCIÓN DE MATERIALES DE COMUNICACIÓN PARA LA PRIMERA FASE DE LA BOLSA DE TRABAJO CON INTELIGENCIA ARTIFICIAL</t>
  </si>
  <si>
    <t>20602769764
IDEAS LATAM S.A.C.</t>
  </si>
  <si>
    <t xml:space="preserve">209 SERVICIO DE DIAGNÓSTICO DE LA RED DE OBSERVATORIOS SOCIOECONÓMICO LABORALES (OSEL) Y DISEÑO DE MODELO DE GESTIÓN PARA FORTALECER SU VINCULACIÓN CON LOS CENTROS DE EMPLEO </t>
  </si>
  <si>
    <t>SCC</t>
  </si>
  <si>
    <t>20111446165
GRUPO DE ANÁLISIS PARA EL DESARROLLO (GRADE)</t>
  </si>
  <si>
    <t>212 ARRENDAMIENTO DE SERVIDOR VIRTUAL PRIVADO (VPS) II</t>
  </si>
  <si>
    <t>215 SERVICIO DE PLATAFORMA DE BOLSA DE TRABAJO</t>
  </si>
  <si>
    <t>216 SERVICIO DE PUBLICACIÓN DE AVISO EN DIARIO A NIVEL NACIONAL PARA POCESOS DE SELECCION QUE SE REALICEN EN EL MARCO DEL PROYECTO</t>
  </si>
  <si>
    <t>20340084692
MULTIAVISA S.A.C</t>
  </si>
  <si>
    <t>217 SERVICIO DE CAPACITACIÓN EN MODALIDAD NO PRESENCIAL PARA LOS CURSOS DE OPERARIO DE ALMACÉN, CAJERO COMERCIAL Y OPERARIO DE VENTAS. LOTE 1: CURSO DE OPERARIO EN ALMACÉN PARA 150 PERSONAS</t>
  </si>
  <si>
    <t>LPN</t>
  </si>
  <si>
    <t>20444179288
CENTRO CULTURAL DE EDUCACIÓN, DERECHO Y ECOLOGÍA - EDECO</t>
  </si>
  <si>
    <t>218 SERVICIO DE CAPACITACIÓN EN MODALIDAD NO PRESENCIAL PARA LOS CURSOS DE OPERARIO DE ALMACÉN, CAJERO COMERCIAL Y OPERARIO DE VENTAS, LOTE 3: CURSO DE VENTAS PARA 800 PERSONAS</t>
  </si>
  <si>
    <t>20603817185
DESARROLLO EDUCATIVO S.A.</t>
  </si>
  <si>
    <t>219 SERVICIO DE CAPACITACIÓN EN MODALIDAD NO PRESENCIAL PARA LOS CURSOS DE OPERARIO DE ALMACÉN, CAJERO COMERCIAL Y OPERARIO DE VENTAS, LOTE 2: CURSO DE CAJERO COMERCIAL PARA 50 PERSONAS</t>
  </si>
  <si>
    <t>20270639934
CETPRO SYSTEM-HOUSE E.I.R.L.</t>
  </si>
  <si>
    <t>220 ESPECIALISTA TÉCNICO EN CAPACITACIÓN LABORAL</t>
  </si>
  <si>
    <t>10440011387
ALEJANDRA SEMINARIO ZUMAETA</t>
  </si>
  <si>
    <t>229 ASISTENCIA TÉCNICA PARA LA EVALUACIÓN DE IMPACTO DE LOS PILOTOS DE CAPACITACIÓN LABORAL</t>
  </si>
  <si>
    <t>CÓDIGO DE NO DOMICILIADO 30603769488
GUILLERMO RAFAEL NOVELLA ZAVALA</t>
  </si>
  <si>
    <t>238 ADUQISICION DE  SERVICIO DE TELEFONIA FIJA IP PARA DOTAR DE SERVICIOS DE COMUNICACIÓN CON TELEFONIA Y SMS PARA EL CONTAC CENTER QUE QUE CENTRALIZA E INTEGRA LA ENTREGA DE LOS SERVICIOS DE EMPLEO A NIVEL NACIONAL</t>
  </si>
  <si>
    <t>239 ADQUISION  DE SOLUCION DE  CONTAC CENTER , LICENCAS DE CONTAC CENTER Y MESA DE AYUDA</t>
  </si>
  <si>
    <t>244 SERVICIO DE ALQUILER DE UNA PLATAFORMA DE VIDEO CONFERENCIA PARA REFORZAR LAS CAPACITACIONES DEL SISENEP</t>
  </si>
  <si>
    <t>255 SERVICIO DE CAPACITACIÓN EN MODALIDAD NO PRESENCIAL Y SEMIPRESENCIAL PARA LOS CURSOS DE CAPACITACION LABORAL VINCULADOS A LOS SECTORES DE COMERCIO, AGROINDUSTRIA Y CONSTRUCCIÓN. LOTE 2: CURSO DE OPERARIO DE ALAMCÉN PARA 125 PERSONAS Y LOTE 3: CURSO DE CAJERO COMERCIAL PARA 75 PERSONAS</t>
  </si>
  <si>
    <t>256 COMPUTADORA PERSONAL DE ESCRITORIO - EQUIPOS DE OFICINA</t>
  </si>
  <si>
    <t>$ 92,667.76</t>
  </si>
  <si>
    <t>20101054986
SYSTEMS SUPPORT &amp; SERVICES S A</t>
  </si>
  <si>
    <t>257 ADQUISICIÓN DE MOBILIARIO PARA LA IMPLEMENTACIÓN DE CENTROS DE EMPLEO DE AREQUIPA, ICA, LAMBAYEQUE, LA LIBERTAD, PIURA Y SAN MARTÍN</t>
  </si>
  <si>
    <t>10168009343
VASQUEZ ZEGARRA LUIS ROBERTO</t>
  </si>
  <si>
    <t>258 ADQUISICIÓN DE EQUIPOS DE COMPUTO (WORKSTATION) Y SISTEMA DE ALIMENTACIÓN ININTERRUMPIDA QUE PERMITAN LA IMPLEMENTACIÓN DE LA UNIDAD DE ANÁLISIS Y PROSPECTIVA A CARGO DE LA DIRECCIÓN INVESTIGACIÓN SOCIO ECONÓMICA LABORAL (DISEL)</t>
  </si>
  <si>
    <t>20101054986
SYSTEMS SUPPORT &amp; SERVICES S.A.</t>
  </si>
  <si>
    <t>259 ADQUISICIÓN DE RED Y SEGURIDAD PARA LOS CENTROS DE EMPLEO DE PIURA, AREQUIPA, ICA, LAMBAYEQUE, LA LIBERTAD Y SAN MARTIN</t>
  </si>
  <si>
    <t>20601588511
VOIX S.A.C</t>
  </si>
  <si>
    <t>260 ADQUISICIÓN DE MOBILIARIO PARA LA IMPLEMENTACIÓN DE CENTROS DE EMPLEO DE AREQUIPA, ICA, LAMBAYEQUE, LA LIBERTAD, PIURA Y SAN MARTÍN</t>
  </si>
  <si>
    <t>282 ASISTENCIA TÉCNICA PARA IMPLEMENTAR UNA RUTA DE FORTALECIMIENTO INSTITUCIONAL DE LOS GOBIERNOS REGIONALES EN MATERIO DE PROMOCIÓN DEL EMPLEO EN EL MARCO DEL CONTRATO DE PRÉSTAMO N° 3547/OC-PE PARA LA DGSNE</t>
  </si>
  <si>
    <t>SBCC</t>
  </si>
  <si>
    <t>20349248132
TAMASHIRO &amp; RAMÍREZ CONSULTORES SRLTDA.</t>
  </si>
  <si>
    <t>284SERVICIO DE CAPACITACIÓN EN MODALIDAD NO PRESENCIAL PARA LOS CURSOS DE OPERARIO DE ALMACÉN, CAJERO COMERCIAL Y OPERARIO DE VENTAS. LOTE 1: CURSO DE OPERARIO EN ALMACÉN PARA 150 PERSONAS</t>
  </si>
  <si>
    <t>294 ESPECIALISTA SENIOR EN TAXONOMÍA</t>
  </si>
  <si>
    <t>3CV</t>
  </si>
  <si>
    <t>10450917791
GIOVANNA FRANCESCA DE LORENZI BIASEVICH</t>
  </si>
  <si>
    <t>304 ARRENDAMIENTO DE SERVIDORES VIRTUALES PRIVADOS (VPS) PARA EL SOFTWARE DE INTERMEDIACIÓN LABORAL CON MOTOR DE ONTOLOGÍA Y SEMÁNTICA EN AMBIENTE PRODUCTIVO</t>
  </si>
  <si>
    <t>305 SOLUCIÓN INTERMEDIA PARA LA INTERMEDIACIÓN LABORAL-SERVICIO DE PLATAFORMA DE BOLSA DE TRABAJO</t>
  </si>
  <si>
    <t>20602807224
KROWDY (PERÚ) S.A.C.</t>
  </si>
  <si>
    <t>306 ASISTENCIA TÉCNICA EN TEMAS COMUNICACIONALES PARA LA DIFUSIÓN DE LOS SERVICIOS DEL CENTRO DE EMPLEO PARA EL SEGUNDO SEMESTRE DEL AÑO 2021 - COORDINADOR</t>
  </si>
  <si>
    <t>SD</t>
  </si>
  <si>
    <t>309 SERVICIO DE DISEÑO Y PRODUCCIÓN DE MATERIALES DE COMUNICACIÓN PARA LA PRIMERA FASE DE LA BOLSA DE TRABAJO CON INTELIGENCIA ARTIFICIAL</t>
  </si>
  <si>
    <t>310 SERVICIO DE MEJORA DE LA INFORMACIÓN CUANTITATIVA DE LA EDO Y DISEÑO DE INSTRUMENTOS COMPLEMENTARIOS, DE NATURALEZA CUALITATIVA PARA ESTIMAR DEMANDA OCUPACIONAL FUTURA</t>
  </si>
  <si>
    <t>20260496281
APOYO CONSULTORIA S.A.C.</t>
  </si>
  <si>
    <t>311 SERVICIO DE DIAGNÓSTICO DE LA RED DE OBSERVATORIOS SOCIOECONÓMICO LABORALES (OSEL) Y DISEÑO DE MODELO DE GESTIÓN PARA FORTALECER SU VINCULACIÓN CON LOS CENTROS DE EMPLEO</t>
  </si>
  <si>
    <t>313 SEGUIMIENTO DE LA IMPLEMENTACIÓN TECNOLÓGICA DEL SISTEMA DE INFORMACIÓN DEL MERCADO LABORAL (SIMEL)</t>
  </si>
  <si>
    <t>10181660380
ROXANA YEZABEL ESPINOZA SOLÓRZANO</t>
  </si>
  <si>
    <t>316 SERVICIO DE CAPACITACIÓN EN MODALIDAD NO PRESENCIAL PARA LOS CURSOS DE OPERARIO DE ALMACÉN, CAJERO COMERCIAL Y OPERARIO DE VENTAS, LOTE 3: CURSO DE VENTAS PARA 800 PERSONAS</t>
  </si>
  <si>
    <t>317 SERVICIO DE CAPACITACIÓN EN MODALIDAD NO PRESENCIAL Y SEMIPRESENCIAL PARA LOS CURSOS DE CAPACITACION LABORAL VINCULADOS A LOS SECTORES DE COMERCIO, AGROINDUSTRIA Y CONSTRUCCIÓN. LOTE 2: CURSO DE OPERARIO DE ALAMCÉN PARA 125 PERSONAS Y LOTE 3: CURSO DE CAJERO COMERCIAL PARA 75 PERSONAS</t>
  </si>
  <si>
    <t>321 COORDINADOR PARA LA IMPLEMENTACIÓN DEL PILOTO DE CAPACITACIÓN LABORAL</t>
  </si>
  <si>
    <t>325 SERVICIOS PARA LA IMPLEMENTACIÓN DE LOS PILOTOS DE CAPACITACIÓN LABORAL - SUPERVISOR PARA LA IMPLEMENTACIÓN DEL PILOTO DE CAPACITACIÓN LABORAL</t>
  </si>
  <si>
    <t>10098484855
MOISES FERNANDO PULIDO CASIMIRO</t>
  </si>
  <si>
    <t>340 SERVICIO DE OPTIMIZACION DEL EXPEDIENTE TECNICO PARA EL FORTALECIMIENTO DEL CENTRO DE EMPLEO DE LIMA SEDE MTPE A TRAVES DE LA APLICACION DE LA METODOLOGIA BIM</t>
  </si>
  <si>
    <t>20601208149
L &amp; C TECNOLOGÍA EN ACABADOS S.A.C.</t>
  </si>
  <si>
    <t>341 SERVICIO DE SOLUCIÓN DE TELEFONIA FIJA IP</t>
  </si>
  <si>
    <t>20539472390
EDDAS HOLDING GROUP S.A.C.</t>
  </si>
  <si>
    <t>344 SERVICIO DE ESTUDIO DE MICROLOCALIZACIÓN PARA DEFINIR LA UBICACIÓN PARA LOS CENTROS DE EMPLEO DE LIMA 2 Y LIMA 3</t>
  </si>
  <si>
    <t>20306302621
ARELLANO INVESTIGACIÓN DE MARKETING S.A.</t>
  </si>
  <si>
    <t>347 EVALUACIÓN DE MEDIO TÉRMINO E IMPLEMENTACIÓN DE UNA LÍNEA DE BASE DEL PROYECTO "MEJORAMIENTO Y AMPLIACIÓN DE LOS SERVICIOS DEL CENTRO DE EMPLEO PARA LA INSERCIÓN LABORAL FORMAL DE LOS JÓVENES EN LAS REGIONES DE AREQUIPA, ICA, LAMBAYEQUE, LA LIBERTAD, PIURA, SAN MARTIN Y EN LIMA METROPOLITANA – CONTRATO DE PRÉSTAMO Nº 3547/OC-PE"</t>
  </si>
  <si>
    <t>20260496281
APOYO CONSULTORÍA S.A.C.</t>
  </si>
  <si>
    <t>348 ALQUILER DE SERVIDORES VIRTUALES</t>
  </si>
  <si>
    <t xml:space="preserve">20513909463
CONSORCIO KONFIDI Y SYSTEMS SUPPORT </t>
  </si>
  <si>
    <t>366 SERVICIO DE DISEÑO Y PRODUCCIÓN DE MATERIALES DE COMUNICACIÓN PARA LA PRIMERA FASE DE LA BOLSA DE TRABAJO CON INTELIGENCIA ARTIFICIAL</t>
  </si>
  <si>
    <t xml:space="preserve">373 COORDINADOR DE CONTAC CENTER </t>
  </si>
  <si>
    <t>10068042904
ROSA KARINA ASMAT FLORES</t>
  </si>
  <si>
    <t>375 SERVICIO DE CAPACITACIÓN EN MODALIDAD NO PRESENCIAL Y SEMIPRESENCIAL PARA LOS CURSOS DE CAPACITACIÓN LABORAL VINCULADOS A LOS SECTORES DE COMERCIO, AGROINDUSTRIA Y CONSTRUCCIÓN. LOTE 1: CURSO DE EJECUTIVO DE VENTAS Y ATENCIÓN AL CLIENTE PARA 700 PERSONAS</t>
  </si>
  <si>
    <t>376 ALQUILER DE SERVIDORES VIRTUALES</t>
  </si>
  <si>
    <t>378 SEGUIMIENTO DE LA IMPLEMENTACION TECNOLOGICA DEL SISTEMA DE INFORMACION DEL MECARDO LABORAL (SIMEL)</t>
  </si>
  <si>
    <t>10099141391
JOSE ALVARO SANCHEZ HUAMANI</t>
  </si>
  <si>
    <t>379 ASISTENCIA TÉCNICA PARA EL DISEÑO Y ELABORACIÓN DE INSTRUMENTOS OPERATIVOS VINCULADOS A FORMADORES, PERFILES DE EGRESO Y A LAS BASES DE LAS CONVOCATORIAS PARA LA IMPLEMENTACIÓN DEL PILOTO DE CAPACITACIÓN LABORAL</t>
  </si>
  <si>
    <t xml:space="preserve">380 SERVICIO DE IMPRESIÓN Y ELABORACIÓN DE MATERIALES DE COMUNICACIÓN PARA LOS CENTROS DE EMPLEO
</t>
  </si>
  <si>
    <t>20492008541
PUBLIKA S.A.C.</t>
  </si>
  <si>
    <t xml:space="preserve">388 ESPECIALISTA EN ADQUISICIONES </t>
  </si>
  <si>
    <t>10428953555
DENISSE MARYLIN MONTOYA ARIAS</t>
  </si>
  <si>
    <t xml:space="preserve">401 SERVICIO DE PUBLICACIÓN DE AVISOS EN DIARIO DE CIRCULACIÓN NACIONAL PARA PROCESOS DE SELECCIÓN QUE SE REALICEN EN EL MARCO DEL PROYECTO     </t>
  </si>
  <si>
    <t>20340084692
MULTIAVISA S.A.C.</t>
  </si>
  <si>
    <t>403 REDISEÑO DEL SERVICIO DE ORIENTACIÓN VOCACIONAL Y PROFESIONAL</t>
  </si>
  <si>
    <t>CÓDIGO DE NO DOMICILIADO 30606465424
GOPA WORLWIDE CONSULTANTS GMBH</t>
  </si>
  <si>
    <t>404 ARRENDAMIENTO DE SERVIDORES VIRTUALES PRIVADOS (VPS) PARA EL SOFTWARE PARA INTERMEDIACIÓN LABORAL CON MOTOR DE ONTOLOGÍA Y SEMÁNTICA</t>
  </si>
  <si>
    <t>405 SUPERVISION DE ACONDICIONAMIENTO DE AMBIENTES PARA LA IMPLEMENTACION DEL CENTRO DE EMPLEO DE LIMA METROPOLITANA - SEDE MTPE</t>
  </si>
  <si>
    <t>10218604850
KARINA GISELA CANALES TASAYCO</t>
  </si>
  <si>
    <t>407 SERVICIO DE ARRENDAMIENTO DE SERVIDORES VIRTUALES PRIVADOS (VPS)</t>
  </si>
  <si>
    <t>408 LIDER TÉCNICO - OPERATIVO DEL COMPONENTE 1 (DGPE)</t>
  </si>
  <si>
    <t xml:space="preserve">10418969879
YULISA LLANQUE LEANDRO </t>
  </si>
  <si>
    <t>422  ARRENDAMIENTO DE SERVIDORES VIRTUALES PRIVADOS (VPS) PARA EL SOFTWARE DE INTERMEDIACIÓN LABORAL CON MOTOR DE ONTOLOGÍA Y SEMÁNTICA EN AMBIENTE PRODUCTIVO</t>
  </si>
  <si>
    <t xml:space="preserve">20600689569
IT BUSINESS &amp; SUPPORT S.A.C. </t>
  </si>
  <si>
    <t>424 LIDER TECNICO OPERATIVO DEL COMPONENTE 4</t>
  </si>
  <si>
    <t>10215472979
BETTY YSABEL PEÑA HERNANDEZ</t>
  </si>
  <si>
    <t>425 ESPECIALISTA EN GESTIÓN ESTRATÉGICA Y GOBERNANZA (DGSNE)</t>
  </si>
  <si>
    <t>10412214621
CARMEN MURIEL MORENO ALVAREZ</t>
  </si>
  <si>
    <t>430 COORDINADOR PARA LA IMPLEMENTACIÓN DEL PILOTO DE CAPACITACIÓN LABORAL</t>
  </si>
  <si>
    <t>434 ASISTENCIA TÉCNICA - OPERATIVA PARA EL DISEÑO E IMPLEMENTACIÓN DEL PILOTO DE CAPACITACIÓN LABORAL – EXPERTO INTERNACIONAL</t>
  </si>
  <si>
    <t>Cédula de Identidad RUN 9.744.231-2 / CÓDIGO DE NO DOMICILIADO 30603768813
JUAN DIEGO RICHARD MARCHANT</t>
  </si>
  <si>
    <t xml:space="preserve">435 DESARROLLO E IMPLEMENTACIÓN DE LA PLATAFORMA DEL SIMEL-CONSULTOR PARA EL DESARROLLO Y MANTENIMIENTO DE SISTEMAS Y APLICATIVOS DEL SISTEMA DE INFORMACIÓN DEL MERCADO LABORAL (SIMEL) </t>
  </si>
  <si>
    <t>10103913689
VLADIMIR DIAZ OLIVET</t>
  </si>
  <si>
    <t>436 ASISTENCIA TÉCNICA – ESPECIALISTA EN GESTIÓN DE INFORMACIÓN</t>
  </si>
  <si>
    <t>10453656107 MIGUEL AUGUSTO NICOLÁS SEMINARIO OBANDO</t>
  </si>
  <si>
    <t>437 ESPECIALISTA SENIOR EN TAXONOMÍA</t>
  </si>
  <si>
    <t>10450917791 GIOVANNA FRANCESCA DE LORENZI BIASEVICH</t>
  </si>
  <si>
    <t xml:space="preserve">444 SERVICIO DE LIMPIEZA Y DESINFECCIÓN PARA LOS CENTROS DE EMPLEO COMO MEDIDA DE PREVENCIÓN Y CONTROL DE LA PROPAGACIÓN DEL COVID-19     </t>
  </si>
  <si>
    <t>20602234232 R &amp;S SERVICIOS GLOBAL S.AC.</t>
  </si>
  <si>
    <t>449 ADQUISICIÓN DE LICENCIAS DE SOFTWARE PARA INTERMEDIACIÓN LABORAL CON MOTOR DE ONTOLOGÍA Y SEMÁNTICA</t>
  </si>
  <si>
    <t>$ 1´603,225.11</t>
  </si>
  <si>
    <t>30556213280 
(CÓDIGO DE NO DOMICILIADO) WCC GROUP B.V</t>
  </si>
  <si>
    <t>450 ESPECIALISTA TÉCNICO EN CAPACITACIÓN LABORAL</t>
  </si>
  <si>
    <t>10440011387 ALEJANDRA SEMINARIO ZUMAETA</t>
  </si>
  <si>
    <t>451 ASISTENCIA TÉCNIICA OPETATIVA PARA LA IMPLEMENTACIÓN DEL COMPONENTE 2</t>
  </si>
  <si>
    <t>10412313432 VANESSA MARIAELENA CHAVARRIA PAREDES</t>
  </si>
  <si>
    <t>459 SEGUIMIENTO DE LA IMPLEMENTACION TECNOLOGICA DEL SISTEMA DE INFORMACION DEL MECARDO LABORAL (SIMEL)</t>
  </si>
  <si>
    <t>10099141391 JOSE ALVARO SANCHEZ HUAMANI</t>
  </si>
  <si>
    <t>463 SERVICIO DE ACONDICIONAIENTO DE AMBIENTES PARA LA IMPLEMENTACIÓN DE ANÁLISIS Y PROSPECTIVA (UAP) DE LA DIRECCIÓN DE INVESTIGACIÓN SOCIO ECONÓMICA LABORAL (DISEL)</t>
  </si>
  <si>
    <t>20601208149 L&amp;C TECNOLOGÍA EN ACABADOS S.A.C.</t>
  </si>
  <si>
    <t>471 ARRENDAMIENTO DE SERVIDORES VIRTUALES PRIVADOS (VPS) PARA EL SOFTWARE PARA INTERMEDIACIÓN LABORAL CON MOTOR DE ONTOLOGÍA Y SEMÁNTICA</t>
  </si>
  <si>
    <t>20555764325 ITSIGHT CONSULTING S.A.C.</t>
  </si>
  <si>
    <t>472 IMPLEMENTACIÓN DEL PILOTO DE CAPACITACIÓN LABORAL "JÓVENES AL BICENTENARIO" (SPRINT 3) - LOTE 1: DATA ANALYSTICS PARA MARKETING, LOTE 2: GROWTH HACKER PARA PAGINAS WEB Y LOTE 3: ANALISTA EN PROYECTOS DIGITALES</t>
  </si>
  <si>
    <t>LPI</t>
  </si>
  <si>
    <t>20566443181 ASOCIACIÓN HACK SPACE PERÚ</t>
  </si>
  <si>
    <t>473 IMPLEMENTACIÓN DEL PILOTO DE CAPACITACIÓN LABORAL "JÓVENES AL BICENTENARIO" (SPRINT 3) - LOTE 5: DESARROLLADOR WEB BACK END</t>
  </si>
  <si>
    <t>20601806046 APRENDIZAJE DIGITAL S.A.C.</t>
  </si>
  <si>
    <t xml:space="preserve">474 SERVICIO DE LIMPIEZA Y DESINFECCIÓN PARA LOS CENTROS DE EMPLEO COMO MEDIDA DE PREVENCIÓN Y CONTROL DE LA PROPAGACIÓN DEL COVID-19     </t>
  </si>
  <si>
    <t xml:space="preserve">475 IMPLEMENTACIÓN DEL PILOTO DE CAPACITACIÓN LABORAL "JÓVENES AL BICENTENARIO" (SPRINT 3) - LOTE 4, 6, 7, 8, 9, 10 Y 11 </t>
  </si>
  <si>
    <t>20603817185 DESARROLLO EDUCATIVO S.A. (CERTUS)</t>
  </si>
  <si>
    <t>477 ASISTENCIA TÉCNICA EN TEMAS COMUNICACIONALES PARA LA DIFUSIÓN DE LOS SERVICIOS DEL CENTRO DE EMPLEO PARA EL SEGUNDO SEMESTRE DEL AÑO 2021 - ESPECIALISTA EN DISEÑO</t>
  </si>
  <si>
    <t>22.500.00</t>
  </si>
  <si>
    <t xml:space="preserve">10431812229 SUSANA NATALI MENDOZA LOPEZ </t>
  </si>
  <si>
    <t>478 ASISTENCIA TÉCNICA EN TEMAS COMUNICACIONALES PARA LA DIFUSIÓN DE LOS SERVICIOS DEL CENTRO DE EMPLEO PARA EL SEGUNDO SEMESTRE DEL AÑO 2021 - ESPECIALISTA DIGITAL</t>
  </si>
  <si>
    <t>10732221803 GABRIELA ALEJANDRA VILLENA CORTEGANA</t>
  </si>
  <si>
    <t>486 IMPLEMENTACIÓN DE LA CAMPAÑA DE DIFUSIÓN MASIVA SOBRE LA NUEVA BOLSA DE TRABAJO CON INTELIGENCIA ARTIFICIAL (CAMPAÑA 1 DEL 2022)</t>
  </si>
  <si>
    <t>20513953012 JMT OUTDOORS S.A.C.</t>
  </si>
  <si>
    <t>487 IMPLEMENTACIÓN DE LA CAMPAÑA DE DIFUSIÓN MASIVA SOBRE LA NUEVA BOLSA DE TRABAJO CON INTELIGENCIA ARTIFICIAL (CAMPAÑA 1 DEL 2022)</t>
  </si>
  <si>
    <t>20609392470 KUSHI E.I.R.L.</t>
  </si>
  <si>
    <t>488 IMPLEMENTACIÓN DE LA CAMPAÑA DE DIFUSIÓN MASIVA SOBRE LA NUEVA BOLSA DE TRABAJO CON INTELIGENCIA ARTIFICIAL (CAMPAÑA 1 DEL 2022)</t>
  </si>
  <si>
    <t>20605092650 BOLBORETA MEDIA S.A.C.</t>
  </si>
  <si>
    <t>489 IMPLEMENTACIÓN DE LA CAMPAÑA DE DIFUSIÓN MASIVA SOBRE LA NUEVA BOLSA DE TRABAJO CON INTELIGENCIA ARTIFICIAL (CAMPAÑA 1 DEL 2022)</t>
  </si>
  <si>
    <t xml:space="preserve">20516529084 PRODUCCION Y MANTENIMIENTO DEL PERU S.A.C.  </t>
  </si>
  <si>
    <t>490 IMPLEMENTACIÓN DE LA CAMPAÑA DE DIFUSIÓN MASIVA SOBRE LA NUEVA BOLSA DE TRABAJO CON INTELIGENCIA ARTIFICIAL (CAMPAÑA 1 DEL 2022)</t>
  </si>
  <si>
    <t xml:space="preserve">20523223161 NATIVOS DIGITALES SOCIEDAD ANONIMA CERRADA - NATIVOS DIGITALES S.A.C. </t>
  </si>
  <si>
    <t>491 IMPLEMENTACIÓN DE LA CAMPAÑA DE DIFUSIÓN MASIVA SOBRE LA NUEVA BOLSA DE TRABAJO CON INTELIGENCIA ARTIFICIAL (CAMPAÑA 1 DEL 2022)</t>
  </si>
  <si>
    <t>20382350368 CRP MEDIOS Y ENTRETENIMIENTO S.A.C.</t>
  </si>
  <si>
    <t>492 ACONDICIONAMIENTO DE AMBIENTES PARA LA IMPLEMENTACIÓN DEL CENTRO DE LIMA METROPOLITANA - SEDE MTPE</t>
  </si>
  <si>
    <t>20518043928 GEEEC INGENIEROS S.A.</t>
  </si>
  <si>
    <t>493 SERVICIO DE IMPLEMENTACIÓN DE TELEFONÍA POR FIBRA ÓPTICA PARA EL PILOTO OPERACIONAL
DEL CONTACT CENTER (FASE FINAL)</t>
  </si>
  <si>
    <t>20539472390 EDDAS HOLDING GROUP S.A.C.</t>
  </si>
  <si>
    <t>494 IMPLEMENTACIÓN DE LA CAMPAÑA DE DIFUSIÓN MASIVA SOBRE LA NUEVA BOLSA DE TRABAJO CON INTELIGENCIA ARTIFICIAL (CAMPAÑA 1 DEL 2022)</t>
  </si>
  <si>
    <t>20517374661GRUPO LA REPUBLICA PUBLICACIONES S.A.</t>
  </si>
  <si>
    <t>495 ARRENDAMIENTO DE SERVIDORES VIRTUALES PRIVADOS (VPS) PARA EL SOFTWARE DE INTERMEDIACIÓN LABORAL CON MOTOR DE ONTOLOGÍA Y SEMÁNTICA EN AMBIENTE PRODUCTIVO</t>
  </si>
  <si>
    <t xml:space="preserve">20600689569 IT BUSINESS &amp; SUPPORT S.A.C. </t>
  </si>
  <si>
    <t>497 SERVIGIO DE CAPACITACIÓN EN MODALIDAD SEMIPRESENCIAL PARA
CURSOS DE CAPACITAC!ÓN LABORAL VINCULADO AL SECTOR
CoNSTRUCCTÓN. LOTE 7: CURSO DE AUXTLTAR ELECTRTCTSTA (REG|ÓN AREQUIPA) PARA 25 PERSONAS, LOTE 9: CURSO DE AUXILIAR ELECTRICISTA (REGION PIURA) PARA 25 PERSONAS, LOTE l0: CURSO DE AUXILIAR ELECTRICISTA (REGION LA LIBERTAD) PARA 25 PERSONAS, LOTE l4: CURSO DE TNSTALADOR SANITARIO (REG|ON AREQUTPA) PARA 25 PERSONAS, LOTE l5: GURSO DE INSTALADOR SANITARIO (REGION LAMBAYEOUE) PARA 25 PERSONAS</t>
  </si>
  <si>
    <t>20270639934 CETPRO SYSTEM-HOUSE E.I.R.L.</t>
  </si>
  <si>
    <t>MEJORAMIENTO DEL CENTRO DE EMPLEO - LIMA 2</t>
  </si>
  <si>
    <t>Comparación de precio</t>
  </si>
  <si>
    <t xml:space="preserve"> - </t>
  </si>
  <si>
    <t>MEJORAMIENTO DEL CENTRO DE EMPLEO - LIMA 3</t>
  </si>
  <si>
    <t>PLIEGO 121: SUPERINTENDENCIA NACIONAL DE FISCALIZACION LABORAL - SUNAFIL</t>
  </si>
  <si>
    <t xml:space="preserve">RUC </t>
  </si>
  <si>
    <t>No corresponde</t>
  </si>
  <si>
    <t>ASP</t>
  </si>
  <si>
    <t>EMPRESA PERUANA DE SERVICIOS EDITORIALES S.A. - EDITORA PERU</t>
  </si>
  <si>
    <t>ejecutado</t>
  </si>
  <si>
    <t>ESQUIVEL TINOCO JESSICA LISSETH</t>
  </si>
  <si>
    <t>10737137282</t>
  </si>
  <si>
    <t>ROSPIGLIOSI MENDOZA MARCELA STEPHANY</t>
  </si>
  <si>
    <t>10727289475</t>
  </si>
  <si>
    <t>SABOGAL CARBAJAL MARIA ELENA</t>
  </si>
  <si>
    <t>10028722805</t>
  </si>
  <si>
    <t>SAHARIG BENDEZU LINDA AZUCENA</t>
  </si>
  <si>
    <t>10412501727</t>
  </si>
  <si>
    <t>CHIRINOS ORBEGOZO XIMENA AURORA</t>
  </si>
  <si>
    <t>10297039747</t>
  </si>
  <si>
    <t>ANCO PENADILLO JUAN ERIC</t>
  </si>
  <si>
    <t>10715478582</t>
  </si>
  <si>
    <t>CANTOS PEREZ KEYLI MARLITH</t>
  </si>
  <si>
    <t>10408267361</t>
  </si>
  <si>
    <t>CONDOR VILLEGAS LUIS ALBERTO</t>
  </si>
  <si>
    <t>10415828484</t>
  </si>
  <si>
    <t>VARAS VELASQUEZ BETSY EDITH</t>
  </si>
  <si>
    <t>10406642904</t>
  </si>
  <si>
    <t>SULCA GONZALES JOSUE</t>
  </si>
  <si>
    <t>10283163291</t>
  </si>
  <si>
    <t>PROTECCION Y RESGUARDO S A</t>
  </si>
  <si>
    <t>20100717124</t>
  </si>
  <si>
    <t>VELAZCO SOTOMAYOR JHON EDGAR</t>
  </si>
  <si>
    <t>10453275880</t>
  </si>
  <si>
    <t>LATAM AIRLINES PERU S.A.</t>
  </si>
  <si>
    <t>20341841357</t>
  </si>
  <si>
    <t>MALDONADO CHOTA KAREN</t>
  </si>
  <si>
    <t>10400285077</t>
  </si>
  <si>
    <t>YUPANQUI PACHECO ROSALYNN MILUSKA</t>
  </si>
  <si>
    <t>10106848896</t>
  </si>
  <si>
    <t>LATORRE SANCHEZ BESSY VICTORIA</t>
  </si>
  <si>
    <t>10071947632</t>
  </si>
  <si>
    <t>BRAVO CAMPOS LUISA MARIA</t>
  </si>
  <si>
    <t>10454940887</t>
  </si>
  <si>
    <t>NAVARRETE COMPANY E.I.R.L.</t>
  </si>
  <si>
    <t>20604332622</t>
  </si>
  <si>
    <t>PAEZ MARTINEZ JOSE ANTONIO</t>
  </si>
  <si>
    <t>10258114821</t>
  </si>
  <si>
    <t>RESGUARDO Y SEGURIDAD DEL NORTE S.R.L.</t>
  </si>
  <si>
    <t>20526643144</t>
  </si>
  <si>
    <t>EMPRESA DE VIGILANCIA ARMADA Y SERVICIOS VIGSER SOCIEDAD ANONIMA CERRADA</t>
  </si>
  <si>
    <t>EMP CONCESIONARIA DE ELECT DE UCAYALI SA</t>
  </si>
  <si>
    <t>20232236273</t>
  </si>
  <si>
    <t>BERNA SEMBRERA ESAUL</t>
  </si>
  <si>
    <t>10457419151</t>
  </si>
  <si>
    <t>LUZ DEL SUR S.A.A.</t>
  </si>
  <si>
    <t>20331898008</t>
  </si>
  <si>
    <t>CONTRATACION DIRECTA</t>
  </si>
  <si>
    <t>1</t>
  </si>
  <si>
    <t>ZARATE DAVALOS JACKELINE</t>
  </si>
  <si>
    <t>10282901761</t>
  </si>
  <si>
    <t>46</t>
  </si>
  <si>
    <t>ISSAVE SOCIEDAD ANONIMA CERRADA</t>
  </si>
  <si>
    <t>20135003558</t>
  </si>
  <si>
    <t>2</t>
  </si>
  <si>
    <t>ABARCA FERNANDEZ GILDA SONIA</t>
  </si>
  <si>
    <t>10013040546</t>
  </si>
  <si>
    <t>ADJUDICACION DE MENOR CUANTIA</t>
  </si>
  <si>
    <t>20</t>
  </si>
  <si>
    <t>ESTREMADOYRO MORY BRIAN GEORGIO FREDERICK</t>
  </si>
  <si>
    <t>10401409101</t>
  </si>
  <si>
    <t>ADJUDICACION DIRECTA SELECTIVA</t>
  </si>
  <si>
    <t>16</t>
  </si>
  <si>
    <t>HINOSTROZA SORIA DE NODA ANGELICA</t>
  </si>
  <si>
    <t>10224869806</t>
  </si>
  <si>
    <t>47</t>
  </si>
  <si>
    <t>GONZALEZ REYES JULIO EDUARDO</t>
  </si>
  <si>
    <t>10316530074</t>
  </si>
  <si>
    <t>4</t>
  </si>
  <si>
    <t>CENTRO DE INVESTIGACION Y CAPACITACION CAMPESINA</t>
  </si>
  <si>
    <t>20168227362</t>
  </si>
  <si>
    <t>8</t>
  </si>
  <si>
    <t>MINES BARZOLA KATHERINE HAYDEE</t>
  </si>
  <si>
    <t>10436819221</t>
  </si>
  <si>
    <t>GTD PER┌ S.A</t>
  </si>
  <si>
    <t>26</t>
  </si>
  <si>
    <t>ARSENAL SECURITY S.A.C.</t>
  </si>
  <si>
    <t>20603339356</t>
  </si>
  <si>
    <t>6</t>
  </si>
  <si>
    <t>XERTICA LABS SOCIEDAD ANONIMA CERRADA - XERTICA LABS S.A.C.</t>
  </si>
  <si>
    <t>3</t>
  </si>
  <si>
    <t>7</t>
  </si>
  <si>
    <t>TELEFONICA DEL PERU SAA</t>
  </si>
  <si>
    <t>32</t>
  </si>
  <si>
    <t>MATOS HILARIO GIOVANNA AMELIA</t>
  </si>
  <si>
    <t>10215595591</t>
  </si>
  <si>
    <t>GATTY DE CHUECAS MILADI</t>
  </si>
  <si>
    <t>10052609271</t>
  </si>
  <si>
    <t>35</t>
  </si>
  <si>
    <t>MEDINA PEÐA LUIS EDUARDO</t>
  </si>
  <si>
    <t>10074130190</t>
  </si>
  <si>
    <t>CALDERON MONTOYA BLAS HELMER</t>
  </si>
  <si>
    <t>10089864980</t>
  </si>
  <si>
    <t>OLORTEGUI CULQUIPOMA JOEL</t>
  </si>
  <si>
    <t>10441673901</t>
  </si>
  <si>
    <t>NEYRA HIZO JUAN LUIS</t>
  </si>
  <si>
    <t>10447253432</t>
  </si>
  <si>
    <t>COLCHADO RAMOS RUBI LISSETE</t>
  </si>
  <si>
    <t>10406484314</t>
  </si>
  <si>
    <t>CRISPIN DE LA CRUZ EDITH GABRIELA</t>
  </si>
  <si>
    <t>10103261053</t>
  </si>
  <si>
    <t>CORPORACION RIO MANTARO SOCIEDAD ANËNIMA CERRADA - CORP. R. MANT. S.A.C</t>
  </si>
  <si>
    <t>20600000684</t>
  </si>
  <si>
    <t>CORPORACION EMPRESARIAL VISUAL SERVICIOS GENERALES S.R.L.</t>
  </si>
  <si>
    <t>20490544918</t>
  </si>
  <si>
    <t>SERVICE AMAZON DEL ORIENTE S.R.L.</t>
  </si>
  <si>
    <t>20602383432</t>
  </si>
  <si>
    <t>LOS PORTALES S.A</t>
  </si>
  <si>
    <t>20301837896</t>
  </si>
  <si>
    <t>19</t>
  </si>
  <si>
    <t>811 SERVICIOS DE CONTROL DE SEGURIDAD Y VIGILANCIA SOCIEDAD COMERCIAL DE RESPONSABILIDAD L</t>
  </si>
  <si>
    <t>20490222716</t>
  </si>
  <si>
    <t>CORPORACION VARUM S.A.C. - VARUM S.A.C.</t>
  </si>
  <si>
    <t>20547563485</t>
  </si>
  <si>
    <t>COMPAÐIA DE INVERSIONES Y SERVICIOS VIGILANCIA PROTECCION SEGURIDAD Y RESGUARDO S.A.C.</t>
  </si>
  <si>
    <t>20568286562</t>
  </si>
  <si>
    <t>9</t>
  </si>
  <si>
    <t>SECURITY WIKI GENERALES S.A.C.</t>
  </si>
  <si>
    <t>20542278502</t>
  </si>
  <si>
    <t>PROVISEG PERU S.R.L</t>
  </si>
  <si>
    <t>20600913141</t>
  </si>
  <si>
    <t>PRISMAF SERVICIOS GENERALES E.I.R.L.</t>
  </si>
  <si>
    <t>20604219265</t>
  </si>
  <si>
    <t>SANDOVAL GUARNIZ PEDRO SANTIAGO</t>
  </si>
  <si>
    <t>10724211955</t>
  </si>
  <si>
    <t>BAFING S.A.C.</t>
  </si>
  <si>
    <t>20199144961</t>
  </si>
  <si>
    <t>ENGINEERS AND ASSOCIATED SERVICES S.A.C. - E &amp; A SERVICES S.A.C.</t>
  </si>
  <si>
    <t>20566604290</t>
  </si>
  <si>
    <t>MULTISERVICIOS DE LIMPIEZA V &amp; C S.A.C.</t>
  </si>
  <si>
    <t>20603332751</t>
  </si>
  <si>
    <t>SERVICIOS MULTIPLES CONSERVARI S.R.L.</t>
  </si>
  <si>
    <t>20393468000</t>
  </si>
  <si>
    <t>30</t>
  </si>
  <si>
    <t>OBSERVACION, VIGILANCIA Y SEGURIDAD ELECTRONICA S.A.C. - OVYSEL S.A.C.</t>
  </si>
  <si>
    <t>20554470557</t>
  </si>
  <si>
    <t>23</t>
  </si>
  <si>
    <t>MULTILIMPIEZAS JAE S.A.C.</t>
  </si>
  <si>
    <t>20524057264</t>
  </si>
  <si>
    <t>11</t>
  </si>
  <si>
    <t>QUINTO DAMIAN HERMANOS S.A.C</t>
  </si>
  <si>
    <t>20117354793</t>
  </si>
  <si>
    <t>25</t>
  </si>
  <si>
    <t>GRUPO DILCORPS SERVICIOS INTEGRALES DE LIMPIEZA S.A.C.</t>
  </si>
  <si>
    <t>CLEAN &amp; SECURITY SERVICIOS GENERALES S.R.L.</t>
  </si>
  <si>
    <t>20564289419</t>
  </si>
  <si>
    <t>RIMAC SEGUROS Y REASEGUROS</t>
  </si>
  <si>
    <t>20100041953</t>
  </si>
  <si>
    <t>TERPEL PERU S.A.C.</t>
  </si>
  <si>
    <t>20511995028</t>
  </si>
  <si>
    <t>ESTACION DE SERVICIOS SAN JOSE S.A.C.</t>
  </si>
  <si>
    <t>20175642341</t>
  </si>
  <si>
    <t>COESTI S.A.</t>
  </si>
  <si>
    <t>20127765279</t>
  </si>
  <si>
    <t>SALAZAR AGUILAR FREDY YGNACIO</t>
  </si>
  <si>
    <t>10407232611</t>
  </si>
  <si>
    <t>SANDOVAL CASTILLO KATHRYN TATYANA</t>
  </si>
  <si>
    <t>10437425910</t>
  </si>
  <si>
    <t>VIVANCO CARDENAS JIMY GUSTAVO</t>
  </si>
  <si>
    <t>10704313174</t>
  </si>
  <si>
    <t>LABORATORIOS CLINICOS MULTIPLES S.A.C.</t>
  </si>
  <si>
    <t>20554454276</t>
  </si>
  <si>
    <t>BUSTAMANTE SARAVIA ALONSO OTONIEL</t>
  </si>
  <si>
    <t>10445959419</t>
  </si>
  <si>
    <t>28</t>
  </si>
  <si>
    <t>CONCEPTO.COM S.A.C.</t>
  </si>
  <si>
    <t>20602100023</t>
  </si>
  <si>
    <t>18</t>
  </si>
  <si>
    <t>TRANSPORTES LEIVA E.I.R.LTDA.</t>
  </si>
  <si>
    <t>20110849584</t>
  </si>
  <si>
    <t>FERNANDEZ SALAS MARIETTA ISABEL</t>
  </si>
  <si>
    <t>10082019249</t>
  </si>
  <si>
    <t>GUILLEN MONTALVO RAFAEL CONSTANTINO</t>
  </si>
  <si>
    <t>10094278738</t>
  </si>
  <si>
    <t>APOYO Y SERVICIOS PROFESIONALES S.A.C.</t>
  </si>
  <si>
    <t>20524480850</t>
  </si>
  <si>
    <t>ROJAS DE LA CRUZ MOISES JHONATHAN</t>
  </si>
  <si>
    <t>10430503168</t>
  </si>
  <si>
    <t>ZUMAETA MORI MARIO ALEJANDRO</t>
  </si>
  <si>
    <t>10417145279</t>
  </si>
  <si>
    <t>HUAMAN INCA JOSE ANTONIO</t>
  </si>
  <si>
    <t>10408391054</t>
  </si>
  <si>
    <t>PERU PART┤S &amp; SERVICE S.A.C</t>
  </si>
  <si>
    <t>20510893914</t>
  </si>
  <si>
    <t>AMACIFUEN SAAVEDRA AMADA ELENA</t>
  </si>
  <si>
    <t>10011058774</t>
  </si>
  <si>
    <t>ROMAN MERCADO NELSON MARIO</t>
  </si>
  <si>
    <t>10198111789</t>
  </si>
  <si>
    <t>ASOCIACION CIVIL CENTRO DE PARTICIPACION Y CIUDADANIA</t>
  </si>
  <si>
    <t>20506261300</t>
  </si>
  <si>
    <t>ARIRAMA ENRIQUEZ PERCY ALEX</t>
  </si>
  <si>
    <t>10102814776</t>
  </si>
  <si>
    <t>COMERCIAL DENIA S.A.C.</t>
  </si>
  <si>
    <t>20427497888</t>
  </si>
  <si>
    <t>CANALES LLANTOY LUIS ALFONSO</t>
  </si>
  <si>
    <t>10478515036</t>
  </si>
  <si>
    <t>21</t>
  </si>
  <si>
    <t>DIRECCION Y GESTION EN SALUD S.A.C.</t>
  </si>
  <si>
    <t>20551383114</t>
  </si>
  <si>
    <t>MACRO SOLUTIONS SOCIEDAD ANONIMA CERRADA - MACRO SOLUTIONS S.A.C.</t>
  </si>
  <si>
    <t>20549061371</t>
  </si>
  <si>
    <t>CADARU E.I.R.L.</t>
  </si>
  <si>
    <t>20601163293</t>
  </si>
  <si>
    <t>22</t>
  </si>
  <si>
    <t>TOTAL SERVICIOS GLOBAL S.R.L.</t>
  </si>
  <si>
    <t>20528357637</t>
  </si>
  <si>
    <t>BBB SEGURIDAD FISICA INTEGRAL S.R.L.</t>
  </si>
  <si>
    <t>20547784813</t>
  </si>
  <si>
    <t>5</t>
  </si>
  <si>
    <t>HIDALGO TORRES DORIS MELISSA</t>
  </si>
  <si>
    <t>10423911781</t>
  </si>
  <si>
    <t>MASTER TEAM MACHINERY &amp; DEVICE S.A.</t>
  </si>
  <si>
    <t>20606304901</t>
  </si>
  <si>
    <t>SOTO VILLANUEVA YOSY YENIFFER</t>
  </si>
  <si>
    <t>10462813461</t>
  </si>
  <si>
    <t>ENSAQ INGENIEROS S.A.C.</t>
  </si>
  <si>
    <t>20548272450</t>
  </si>
  <si>
    <t>INVERSIONES Y SERVICIOS GENERALES HEYLI S.A.C.</t>
  </si>
  <si>
    <t>20602540155</t>
  </si>
  <si>
    <t>PACIFICO COMPAÐIA DE SEGUROS Y REASEGUROS</t>
  </si>
  <si>
    <t>20332970411</t>
  </si>
  <si>
    <t>OTOYA MIRANDA JULIO CESAR</t>
  </si>
  <si>
    <t>15467878899</t>
  </si>
  <si>
    <t>PROYECTEC E.I.R.L.</t>
  </si>
  <si>
    <t>CHUMACERO GUZMAN OLGA YESSICA</t>
  </si>
  <si>
    <t>10102872962</t>
  </si>
  <si>
    <t>BUSTAMANTE ANTICONA LUIS MIGUEL</t>
  </si>
  <si>
    <t>10419915659</t>
  </si>
  <si>
    <t>CORPORACION EXCLUSIVA J &amp; A SOCIEDAD ANONIMA CERRADA - COREJA S.A.C.</t>
  </si>
  <si>
    <t>20564161374</t>
  </si>
  <si>
    <t>CERDAN MARISCAL GRIZEL LUISA</t>
  </si>
  <si>
    <t>10453254904</t>
  </si>
  <si>
    <t>CENTRO MEDICO SOLSALUD S.A.C.</t>
  </si>
  <si>
    <t>20553108153</t>
  </si>
  <si>
    <t>SERVICIOS LOGISTICOS &amp; GENERALES LIA EXPRESS SOCIEDAD ANONIMA CERRADA - SLG LIA EXPRESS S.</t>
  </si>
  <si>
    <t>20603908059</t>
  </si>
  <si>
    <t>COMPUPLAZA COMPUTADORAS E.I.R.L.</t>
  </si>
  <si>
    <t>20600775376</t>
  </si>
  <si>
    <t>GLOBAL CERTIFICATION BUREAU S.A.C.</t>
  </si>
  <si>
    <t>20603129033</t>
  </si>
  <si>
    <t>MEDINA ALTAMIRANO ANDREA GRACE</t>
  </si>
  <si>
    <t>10753811643</t>
  </si>
  <si>
    <t>INTEGRIT SOCIEDAD ANONIMA CERRADA - INTEGRIT S.A.C.</t>
  </si>
  <si>
    <t>20516605104</t>
  </si>
  <si>
    <t>MORA HURTADO CAROLINA</t>
  </si>
  <si>
    <t>10435603560</t>
  </si>
  <si>
    <t>APAZA TITO PAUL HONORIO</t>
  </si>
  <si>
    <t>10458769686</t>
  </si>
  <si>
    <t>PT MARKET S.R.L.</t>
  </si>
  <si>
    <t>20505612753</t>
  </si>
  <si>
    <t>REDES Y SERVICIOS S.A.C.</t>
  </si>
  <si>
    <t>GRUPO PAES PERU S.A.C.</t>
  </si>
  <si>
    <t>20601134269</t>
  </si>
  <si>
    <t>RIMAC S.A. ENTIDAD PRESTADORA DE SALUD</t>
  </si>
  <si>
    <t>20414955020</t>
  </si>
  <si>
    <t>VASQUEZ BENTURA HERNAN</t>
  </si>
  <si>
    <t>10409440067</t>
  </si>
  <si>
    <t>CARPIO S.A.C.</t>
  </si>
  <si>
    <t>20103327378</t>
  </si>
  <si>
    <t>J.B. GRAFIC E.I.R.L.</t>
  </si>
  <si>
    <t>20502919793</t>
  </si>
  <si>
    <t>LUCIANO ESPINOZA MARIELA MONICA</t>
  </si>
  <si>
    <t>10157601895</t>
  </si>
  <si>
    <t>ELECTRICOM ELECTRICIDAD &amp; COMUNICACIONES S.A.C.-ELECTRICOM E &amp; C S.A.C.</t>
  </si>
  <si>
    <t>20520655001</t>
  </si>
  <si>
    <t>SMART VALUE SOLUTIONS S.R.L.</t>
  </si>
  <si>
    <t>20600976550</t>
  </si>
  <si>
    <t>CLOUD INFRASTRUCTURE AND TELECOM PERU SOCIEDAD ANONIMA CERRADA - CLOUD IT PERU S.A.C.</t>
  </si>
  <si>
    <t>20602691617</t>
  </si>
  <si>
    <t>MAPFRE PERU COMPAÐIA DE SEGUROS Y REASEGUROS S.A.</t>
  </si>
  <si>
    <t>PACHECO AVALOS SERGIO ROMAN</t>
  </si>
  <si>
    <t>10410596313</t>
  </si>
  <si>
    <t>LAVADERO DE VEHICULOS AUTOMOTORES EL PRIMO EMPRESA INDIVIDUAL DE RESPONSABILIDAD LIMITADA</t>
  </si>
  <si>
    <t>20604547696</t>
  </si>
  <si>
    <t>RAMOS TOMAYLLA ALLAN JOSE</t>
  </si>
  <si>
    <t>10415082806</t>
  </si>
  <si>
    <t>RIVAS RUIZ HENRY GABRIEL</t>
  </si>
  <si>
    <t>10449166537</t>
  </si>
  <si>
    <t>SOPLOPUCO ALVAREZ WILMA JESUS</t>
  </si>
  <si>
    <t>10164256397</t>
  </si>
  <si>
    <t>FURNITURE PERU S.A.C</t>
  </si>
  <si>
    <t>20549789103</t>
  </si>
  <si>
    <t>VARGAS MOLINA JOSE ANTONIO</t>
  </si>
  <si>
    <t>10728780237</t>
  </si>
  <si>
    <t>EAC CONSULTING S.A.C.</t>
  </si>
  <si>
    <t>20538468232</t>
  </si>
  <si>
    <t>HUAYCOCHEA RECHARTE MARIA EVELYN</t>
  </si>
  <si>
    <t>10240040731</t>
  </si>
  <si>
    <t>PRETORIAN SEGURIDAD INTEGRAL S.A.C.</t>
  </si>
  <si>
    <t>20520731203</t>
  </si>
  <si>
    <t>SEMTEL INGENIERIA SOCIEDAD ANONIMA CERRADA - SEMTEL INGENIERIA S.A.C.</t>
  </si>
  <si>
    <t>20600442601</t>
  </si>
  <si>
    <t>RUBIO ARBILDO ANNA CECILIA</t>
  </si>
  <si>
    <t>10703803364</t>
  </si>
  <si>
    <t>TTITO QUISPE CARMELA</t>
  </si>
  <si>
    <t>10408279343</t>
  </si>
  <si>
    <t>JC SECURITY &amp; SERVICES S.A.C.</t>
  </si>
  <si>
    <t>20568398794</t>
  </si>
  <si>
    <t>DURAN CACERES CARLOS REMIGIO</t>
  </si>
  <si>
    <t>10407351792</t>
  </si>
  <si>
    <t>STORAGEDATA S.A.C.</t>
  </si>
  <si>
    <t>20345367757</t>
  </si>
  <si>
    <t>GRUPO GENERAL SERVICE DEL ORIENTE S.A.C</t>
  </si>
  <si>
    <t>20601597315</t>
  </si>
  <si>
    <t>COMPA±IA DE VIGILANCIA Y SEGURIDAD DEL SUR SOCIEDAD COMERCIAL DE RESPONSABILIDAD LIMITADA</t>
  </si>
  <si>
    <t>20447678722</t>
  </si>
  <si>
    <t>EMPRESA DE SEGURIDAD ARMADURA DE DIOS S.A.C.</t>
  </si>
  <si>
    <t>20486954851</t>
  </si>
  <si>
    <t>EMPRESA DE SEGURIDAD IMPERIO WARI S.A.C.</t>
  </si>
  <si>
    <t>20574615781</t>
  </si>
  <si>
    <t>EMVIMEP S.R.L.</t>
  </si>
  <si>
    <t>20601295408</t>
  </si>
  <si>
    <t>PROTECCIËN MAXIMA SEGURIDAD SELVA S.A.C.</t>
  </si>
  <si>
    <t>20602391427</t>
  </si>
  <si>
    <t>HERBOZO COLQUE RICARDO GABRIEL</t>
  </si>
  <si>
    <t>10067683256</t>
  </si>
  <si>
    <t>F.P. TECNOLOGI &amp; SYSTEM S.A.C</t>
  </si>
  <si>
    <t>10</t>
  </si>
  <si>
    <t>CORPORACION ELECTRONIC HIGH POWER S.A.C.</t>
  </si>
  <si>
    <t>20332148550</t>
  </si>
  <si>
    <t>ESPIRAL MICROSISTEMAS SUCURSAL DEL PERU</t>
  </si>
  <si>
    <t>20556436798</t>
  </si>
  <si>
    <t>SAFELIFE GROUP S.A.C.</t>
  </si>
  <si>
    <t>20602352910</t>
  </si>
  <si>
    <t>15</t>
  </si>
  <si>
    <t>RED DE INFORMACION Y TRANSFERENCIA TECNOLOGICA SAC</t>
  </si>
  <si>
    <t>20512147730</t>
  </si>
  <si>
    <t>CORP DEPA S.A.C.</t>
  </si>
  <si>
    <t>20600871855</t>
  </si>
  <si>
    <t>ENERGIA Y COMUNICACIONES S.A.C.</t>
  </si>
  <si>
    <t>20607466760</t>
  </si>
  <si>
    <t>CAPCHA MAYTA JOEL CARMELO</t>
  </si>
  <si>
    <t>10040185220</t>
  </si>
  <si>
    <t>MARTINEZ VDA DE VARGAS GREGORIA</t>
  </si>
  <si>
    <t>10232589103</t>
  </si>
  <si>
    <t>12</t>
  </si>
  <si>
    <t>DOMAIN CONSULTING SAC</t>
  </si>
  <si>
    <t>20536142569</t>
  </si>
  <si>
    <t>UCEDA REYES CHRISTIAN ALEJANDRO</t>
  </si>
  <si>
    <t>10167854562</t>
  </si>
  <si>
    <t>LAZO GONZALES NANCY YOLANDA</t>
  </si>
  <si>
    <t>10013318099</t>
  </si>
  <si>
    <t>DMF. EQUIPMENT E.I.R.L.</t>
  </si>
  <si>
    <t>20600542321</t>
  </si>
  <si>
    <t>GAMARRA GIRALDEZ ALVARO JUSTO</t>
  </si>
  <si>
    <t>10297053138</t>
  </si>
  <si>
    <t>EMPRESA DE PROTECCION PARTICULAR S.A.C.</t>
  </si>
  <si>
    <t>20445653404</t>
  </si>
  <si>
    <t>14</t>
  </si>
  <si>
    <t>PREDIQT S.A.C.</t>
  </si>
  <si>
    <t>20392648209</t>
  </si>
  <si>
    <t>DE LA CRUZ MAYTA JOHNNY FREDY</t>
  </si>
  <si>
    <t>10040673186</t>
  </si>
  <si>
    <t>LIBRA SG S.A.C.</t>
  </si>
  <si>
    <t>20572102905</t>
  </si>
  <si>
    <t>EMPRESA TUMBES Y COMERCIO EIRL</t>
  </si>
  <si>
    <t>20514333514</t>
  </si>
  <si>
    <t>AGUIRRE GAGO NELLY MIRYAM</t>
  </si>
  <si>
    <t>10101413964</t>
  </si>
  <si>
    <t>AMERICA MOVIL PERU S.A.C.</t>
  </si>
  <si>
    <t>20467534026</t>
  </si>
  <si>
    <t>LEVI SERVICIOS E INGENIERIA SOCIEDAD ANONIMA CERRADA - LEVI SERVICIOS E INGENIERIA S.A.C.</t>
  </si>
  <si>
    <t>20601218268</t>
  </si>
  <si>
    <t>CALANDRIA TRANSPORTES Y REPRESENTACIONES SOCIEDAD ANONIMA CERRADA</t>
  </si>
  <si>
    <t>20515352199</t>
  </si>
  <si>
    <t>SOLUZIONI GROUP S.A.C.</t>
  </si>
  <si>
    <t>20604371881</t>
  </si>
  <si>
    <t>CENTRO COMERCIAL PLAZA NORTE S.A.C.</t>
  </si>
  <si>
    <t>20514020907</t>
  </si>
  <si>
    <t>IMPERIA SOLUCIONES TECNOLOGICAS S.A.C.</t>
  </si>
  <si>
    <t>XPERTA GESTION EMPRESARIAL SOCIEDAD ANONIMA CERRADA</t>
  </si>
  <si>
    <t>20505970919</t>
  </si>
  <si>
    <t>EMPRESA DE LIMPIEZA PRIVADA DEL SUR SOCIEDAD COMERCIAL DE RESPONSABILIDAD LIMITADA</t>
  </si>
  <si>
    <t>20490661124</t>
  </si>
  <si>
    <t>CONSORCIO SHINING S.R.L.</t>
  </si>
  <si>
    <t>20434878765</t>
  </si>
  <si>
    <t>RODRIGUEZ OBREGON JUAN DANIEL</t>
  </si>
  <si>
    <t>10462886468</t>
  </si>
  <si>
    <t>TAI LOY S.A.</t>
  </si>
  <si>
    <t>20100049181</t>
  </si>
  <si>
    <t>YANA HUILLCA MARCO SANTIAGO</t>
  </si>
  <si>
    <t>10423796567</t>
  </si>
  <si>
    <t>BOAMED CONSTRUCCIONES S.A.C.</t>
  </si>
  <si>
    <t>20565686381</t>
  </si>
  <si>
    <t>CORDOVA AGUIRRE GLORIA ANTONIETA</t>
  </si>
  <si>
    <t>10002150609</t>
  </si>
  <si>
    <t>FER-NELLY S.A.C.</t>
  </si>
  <si>
    <t>20604574162</t>
  </si>
  <si>
    <t>AJL ESPINOZA SERVICIOS GENERALES SOCIEDAD ANONIMA CERRADA - AJL ESPINOZA SERVICIOS GENERAL</t>
  </si>
  <si>
    <t>20548337845</t>
  </si>
  <si>
    <t>C &amp; G IMPORTADOR Y DISTRIBUIDOR SOCIEDAD ANONIMA CERRADA-C &amp; G IMPORTADOR Y DISTRIBUIDOR S</t>
  </si>
  <si>
    <t>20600354451</t>
  </si>
  <si>
    <t>SAVAR AGENTES DE ADUANA S A</t>
  </si>
  <si>
    <t>20100412366</t>
  </si>
  <si>
    <t>ZAPATA RUEDA FELIX</t>
  </si>
  <si>
    <t>10036763103</t>
  </si>
  <si>
    <t>AQUINO CUBA JANET</t>
  </si>
  <si>
    <t>10107281661</t>
  </si>
  <si>
    <t>SETRAMAQ SAC</t>
  </si>
  <si>
    <t>20481925640</t>
  </si>
  <si>
    <t>ENTEL PERU S.A.</t>
  </si>
  <si>
    <t>20106897914</t>
  </si>
  <si>
    <t>ELECTRO SUR ESTE S.A.A.</t>
  </si>
  <si>
    <t>20116544289</t>
  </si>
  <si>
    <t>DP COMUNICACIONES S.A.C.</t>
  </si>
  <si>
    <t>20510709099</t>
  </si>
  <si>
    <t>CA &amp; PE CARGO S.A.C.</t>
  </si>
  <si>
    <t>20553892253</t>
  </si>
  <si>
    <t>CORDOVA CHIROQUE BREYDI LORENA</t>
  </si>
  <si>
    <t>10717335924</t>
  </si>
  <si>
    <t>FIESTAS SANCHEZ CRISTINA ALEXANDRA</t>
  </si>
  <si>
    <t>10719324024</t>
  </si>
  <si>
    <t>SERMAX PERU S.R.L.</t>
  </si>
  <si>
    <t>20494887267</t>
  </si>
  <si>
    <t>BENIQUE VERTIZ DIEGO HERNAN</t>
  </si>
  <si>
    <t>10714624411</t>
  </si>
  <si>
    <t>BRONCO INGENIERIA Y CONSTRUCCIONES S.A.C.</t>
  </si>
  <si>
    <t>20604021830</t>
  </si>
  <si>
    <t>LGS COURIER GROUP, E.I.R.L.</t>
  </si>
  <si>
    <t>20600321669</t>
  </si>
  <si>
    <t>OLIVARES BUENO LUIS ENRIQUE</t>
  </si>
  <si>
    <t>10476096931</t>
  </si>
  <si>
    <t>HURTADO GARCIA CRISTOPHER JAIR</t>
  </si>
  <si>
    <t>10783532781</t>
  </si>
  <si>
    <t>ALVARADO QUISPE UMBELINA FLOR</t>
  </si>
  <si>
    <t>10199908001</t>
  </si>
  <si>
    <t>BAMBERGER FLORES RAZIEL EDUARDO</t>
  </si>
  <si>
    <t>10420051919</t>
  </si>
  <si>
    <t>MENESES MISAJEL HARRYSON LUIS</t>
  </si>
  <si>
    <t>10405068911</t>
  </si>
  <si>
    <t>COLCAS VARGAS JULIA AZUCENA</t>
  </si>
  <si>
    <t>10086363793</t>
  </si>
  <si>
    <t>ELECTROCENTRO S.A.</t>
  </si>
  <si>
    <t>20129646099</t>
  </si>
  <si>
    <t>JIRON ASCENCIO KARINA GIOVANNA</t>
  </si>
  <si>
    <t>10435136040</t>
  </si>
  <si>
    <t>OLORTEGUI RUMICHE MARTHA EMILIA</t>
  </si>
  <si>
    <t>10475309737</t>
  </si>
  <si>
    <t>PADILLA CUEVA MARLENE GISELLA</t>
  </si>
  <si>
    <t>10099066976</t>
  </si>
  <si>
    <t>PERALTA GRACIANO MERCEDES VICTORIA</t>
  </si>
  <si>
    <t>10093964956</t>
  </si>
  <si>
    <t>CUTIMANCO SIHUAY EDWIN ISRAEL</t>
  </si>
  <si>
    <t>10703333929</t>
  </si>
  <si>
    <t>CASTAGNOLA ANTEZANA MONICA MARIA</t>
  </si>
  <si>
    <t>10474743867</t>
  </si>
  <si>
    <t>YUI ORBEGOZO ROSEMARIE</t>
  </si>
  <si>
    <t>10007928420</t>
  </si>
  <si>
    <t>SANCHEZ RAMOS ANGEL ALEJANDRO</t>
  </si>
  <si>
    <t>10408264303</t>
  </si>
  <si>
    <t>INVERSIONES LAMV EMPRESA INDIVIDUAL DE RESPONSABILIDAD LIMITADA - INVERSIONES LAMV E.I.R.L</t>
  </si>
  <si>
    <t>20566130565</t>
  </si>
  <si>
    <t>TAPIA SILVA JAVIER ANGEL</t>
  </si>
  <si>
    <t>10455924869</t>
  </si>
  <si>
    <t>MURGUIA VILCHEZ MAXIMINA FRESIA</t>
  </si>
  <si>
    <t>10214959149</t>
  </si>
  <si>
    <t>QUISPEALAYA MALLAUPOMA JESUS LUIS</t>
  </si>
  <si>
    <t>10200731889</t>
  </si>
  <si>
    <t>CABALLERO CABALLERO LUIS ENRIQUE</t>
  </si>
  <si>
    <t>10426850023</t>
  </si>
  <si>
    <t>JAL LOGISTICS S.A.</t>
  </si>
  <si>
    <t>20557361465</t>
  </si>
  <si>
    <t>SIGSO CONSULTORES LABORALES SOCIEDAD ANONIMA CERRADA  - SIGSO CONSULTORES LABORALES S.A.C.</t>
  </si>
  <si>
    <t>20517035964</t>
  </si>
  <si>
    <t>'CENTRO MEDICO HEMATOLOGICO EMPRESA INDIVIDUAL DE RESPONSABILIDAD LIMITADA'</t>
  </si>
  <si>
    <t>20484079197</t>
  </si>
  <si>
    <t>C &amp; M RED SOCIEDAD ANONIMA CERRADA - C &amp; M RED  S.A.C</t>
  </si>
  <si>
    <t>20605443681</t>
  </si>
  <si>
    <t>ESPARZA CASTILLO OLENKA</t>
  </si>
  <si>
    <t>10440921456</t>
  </si>
  <si>
    <t>LEON BECERRA ENRIQUE ARTURO</t>
  </si>
  <si>
    <t>10181439608</t>
  </si>
  <si>
    <t>KUZMA PIZARRO ALEJANDRO JOSE</t>
  </si>
  <si>
    <t>10430576611</t>
  </si>
  <si>
    <t>CARI CARI ELIZABETH ESTHER</t>
  </si>
  <si>
    <t>10717968439</t>
  </si>
  <si>
    <t>13</t>
  </si>
  <si>
    <t>COMPAÐIA PERUANA DE SEGURIDAD Y VIGILANCIA SRL.</t>
  </si>
  <si>
    <t>20480402929</t>
  </si>
  <si>
    <t>SERVICIOS PATRON SANTIAGO SOCIEDAD ANONIMA CERRADA - SERPASANT S.A.C.</t>
  </si>
  <si>
    <t>20604976007</t>
  </si>
  <si>
    <t>SEGURIDAD OLIMPO S.A.</t>
  </si>
  <si>
    <t>20330789515</t>
  </si>
  <si>
    <t>F.C.C. SEGURIDAD SOCIEDAD ANONIMA CERRADA - F.C.C. SEGURIDAD S.A.C.</t>
  </si>
  <si>
    <t>20490929119</t>
  </si>
  <si>
    <t>M.R.G. SECURITY S.A.C.</t>
  </si>
  <si>
    <t>20486746581</t>
  </si>
  <si>
    <t>HIDMOR SERVICIOS GENERALES SRL</t>
  </si>
  <si>
    <t>20516748983</t>
  </si>
  <si>
    <t>ORTEGA CURO KELY DEL PILAR</t>
  </si>
  <si>
    <t>10703440512</t>
  </si>
  <si>
    <t>RIOS RAMIREZ ELVIRA</t>
  </si>
  <si>
    <t>10316765241</t>
  </si>
  <si>
    <t>COMPANY OF INTERMEDIATION LABOR SOCIEDAD ANONIMA CERRADA - COMPANY OF INTERMEDIATION LABOR</t>
  </si>
  <si>
    <t>20603314752</t>
  </si>
  <si>
    <t>VECARS AND TRUCKS  S.A.C.</t>
  </si>
  <si>
    <t>20559996514</t>
  </si>
  <si>
    <t>ILM PERU S.A.C</t>
  </si>
  <si>
    <t>20546859470</t>
  </si>
  <si>
    <t>POMASUNCO RAMOS MARCELINO ROBERTO</t>
  </si>
  <si>
    <t>10061236487</t>
  </si>
  <si>
    <t>CEPEDA GAMIO PATRICIA MALENA</t>
  </si>
  <si>
    <t>10081440951</t>
  </si>
  <si>
    <t>CHOQUEGONZA QUISPE ERIKA GLORIA</t>
  </si>
  <si>
    <t>10004949043</t>
  </si>
  <si>
    <t>PEPE ZAPATA MOTOR┤S EMPRESA INDIVIDUAL DE RESPONSABILIDAD LIMITADA</t>
  </si>
  <si>
    <t>20603328508</t>
  </si>
  <si>
    <t>PROTECTA S.A. COMPAÐIA DE SEGUROS</t>
  </si>
  <si>
    <t>20517207331</t>
  </si>
  <si>
    <t>SANITAS PERU S.A. - EPS</t>
  </si>
  <si>
    <t>20523470761</t>
  </si>
  <si>
    <t>NEGOCIOS Y SERVICIOS POSTALES SAC</t>
  </si>
  <si>
    <t>20488969952</t>
  </si>
  <si>
    <t>CRECER SEGUROS S.A. COMPAÐIA DE SEGUROS</t>
  </si>
  <si>
    <t>20600098633</t>
  </si>
  <si>
    <t>QUANTICO TRENDS S.A.C.</t>
  </si>
  <si>
    <t>20557112759</t>
  </si>
  <si>
    <t>CARDENAS PRADO EDITH ANGELICA</t>
  </si>
  <si>
    <t>10404334072</t>
  </si>
  <si>
    <t>SOLUCIONES Y SERVICIOS PERU S.A.C.</t>
  </si>
  <si>
    <t>20601558905</t>
  </si>
  <si>
    <t>FELIX NAPAN JORGE ARMANDO</t>
  </si>
  <si>
    <t>10407285439</t>
  </si>
  <si>
    <t>CRUZ AGUILAR JUAN FELIPE</t>
  </si>
  <si>
    <t>10086468439</t>
  </si>
  <si>
    <t>BENAVIDES ROMAN WALTER ERASMO</t>
  </si>
  <si>
    <t>10256224653</t>
  </si>
  <si>
    <t>CHUECAS JAIME ROMER EDUARDO</t>
  </si>
  <si>
    <t>10077618011</t>
  </si>
  <si>
    <t>CAMPOS MOTOKANE CARLOS DAVID</t>
  </si>
  <si>
    <t>10096426238</t>
  </si>
  <si>
    <t>COLLANTES BRICEÐO JONATHAN ERNESTO</t>
  </si>
  <si>
    <t>10424312768</t>
  </si>
  <si>
    <t>ARRIETA GOMEZ VICTOR MANUEL</t>
  </si>
  <si>
    <t>10074454530</t>
  </si>
  <si>
    <t>RIOS PEREZ ARTURO DANGELO</t>
  </si>
  <si>
    <t>10717444260</t>
  </si>
  <si>
    <t>SANDOVAL SAAVEDRA JIMMY WILSON</t>
  </si>
  <si>
    <t>10028717798</t>
  </si>
  <si>
    <t>SERVICIOS COMPLEMENTARIOS DE LIMPIEZA Y SANEAMIENTO M &amp; C S.A.C.</t>
  </si>
  <si>
    <t>20606351322</t>
  </si>
  <si>
    <t>FALCON ESPINOZA CATTY JOSSELIN</t>
  </si>
  <si>
    <t>10736754024</t>
  </si>
  <si>
    <t>JEGLIMP S.A.C.</t>
  </si>
  <si>
    <t>20606732954</t>
  </si>
  <si>
    <t>AVANT CLEANING SERVICES S.A.C.- AVANT CS S.A.C</t>
  </si>
  <si>
    <t>20603805373</t>
  </si>
  <si>
    <t>SEGURIDAD TACNA S.A.C.</t>
  </si>
  <si>
    <t>20119402850</t>
  </si>
  <si>
    <t>FARFAN BASAURI RENZO FERNANDO HERACLIO</t>
  </si>
  <si>
    <t>10099580963</t>
  </si>
  <si>
    <t>CORPORACION DE LIMPIEZA CRISGEN S.A.C.</t>
  </si>
  <si>
    <t>20607638471</t>
  </si>
  <si>
    <t>REGALADO SIGUEÐAS LEONEL JONATAN</t>
  </si>
  <si>
    <t>10440764229</t>
  </si>
  <si>
    <t>GRUPO GLOBAL SOLUTION E.I.R.L.</t>
  </si>
  <si>
    <t>20605855521</t>
  </si>
  <si>
    <t>VALDIVIA ROMERO LUIS MANUEL</t>
  </si>
  <si>
    <t>10454619043</t>
  </si>
  <si>
    <t>CLV SOLUCIONES INTEGRALES E.I.R.L</t>
  </si>
  <si>
    <t>20551156215</t>
  </si>
  <si>
    <t>INGENIERIA TECNICA Y SEGURIDAD S.A.C.</t>
  </si>
  <si>
    <t>20526519648</t>
  </si>
  <si>
    <t>GASTELO GALVEZ RONALD JONATHAN</t>
  </si>
  <si>
    <t>10440456184</t>
  </si>
  <si>
    <t>MENDOZA GIRALDEZ ELIZABETH</t>
  </si>
  <si>
    <t>10401862078</t>
  </si>
  <si>
    <t>LLANOS VIDAL CLAUDIA</t>
  </si>
  <si>
    <t>10707581765</t>
  </si>
  <si>
    <t>SILVA BERNEDO STEVE GIANFRANCO</t>
  </si>
  <si>
    <t>10701912808</t>
  </si>
  <si>
    <t>GUTIERREZ CAMPOMANES CARLOS DANIEL</t>
  </si>
  <si>
    <t>10760850905</t>
  </si>
  <si>
    <t>MONJA CORDOVA JUAN CARLOS</t>
  </si>
  <si>
    <t>10417109868</t>
  </si>
  <si>
    <t>BORDA GUILLEN LUIS ADOLFO</t>
  </si>
  <si>
    <t>10462861091</t>
  </si>
  <si>
    <t>RODRIGUEZ CHUQUISPUMA HERNAN ARTURO</t>
  </si>
  <si>
    <t>10801484561</t>
  </si>
  <si>
    <t>PRODUCCIONES GENESIS S.A.C.</t>
  </si>
  <si>
    <t>20293877964</t>
  </si>
  <si>
    <t>CHEVAL AUTOMOTRIZ S.A.C.</t>
  </si>
  <si>
    <t>20601311918</t>
  </si>
  <si>
    <t>BONIFACIO LEVANO GROBERT DANIEL</t>
  </si>
  <si>
    <t>10465525148</t>
  </si>
  <si>
    <t>UCANCIAL ESQUECHE EDITH ELIZABETH</t>
  </si>
  <si>
    <t>10406621966</t>
  </si>
  <si>
    <t>M &amp; P INTER CONSULTING S.A.C.</t>
  </si>
  <si>
    <t>20565636872</t>
  </si>
  <si>
    <t>PILCO MAMANI CHOUDID BANI</t>
  </si>
  <si>
    <t>10005066765</t>
  </si>
  <si>
    <t>EFECTIVA SALUD S.A.C.</t>
  </si>
  <si>
    <t>20554178902</t>
  </si>
  <si>
    <t>CABELLO RODRIGUEZ FABIOLA MORELIA</t>
  </si>
  <si>
    <t>10733794891</t>
  </si>
  <si>
    <t>DIAZ CHUQUITAYPE LUZ STEFANNY</t>
  </si>
  <si>
    <t>10471915403</t>
  </si>
  <si>
    <t>CARRASCO MENDOZA HUGO WALTER</t>
  </si>
  <si>
    <t>10220907665</t>
  </si>
  <si>
    <t>PCD SERVICES S.A.C.</t>
  </si>
  <si>
    <t>20602762450</t>
  </si>
  <si>
    <t>GRIFO J.H.P. E.I.R.LTDA.</t>
  </si>
  <si>
    <t>20370508659</t>
  </si>
  <si>
    <t>VATTUONE NALVARTE CESAR EDILBERTO</t>
  </si>
  <si>
    <t>10072375233</t>
  </si>
  <si>
    <t>RIVERA HURTADO PAOLA CRISTINA</t>
  </si>
  <si>
    <t>10403736843</t>
  </si>
  <si>
    <t>DE LA CRUZ PECHO CRISANTO ALBERTO</t>
  </si>
  <si>
    <t>10222843001</t>
  </si>
  <si>
    <t>JB CONSULTING GROUP S.A.C.</t>
  </si>
  <si>
    <t>20602573827</t>
  </si>
  <si>
    <t>MERCEDES GROUP SOCIEDAD ANONIMA CERRADA</t>
  </si>
  <si>
    <t>20510638485</t>
  </si>
  <si>
    <t>LABORATORIO CLINICO NORTH LAB E.I.R.L.</t>
  </si>
  <si>
    <t>20600670400</t>
  </si>
  <si>
    <t>17</t>
  </si>
  <si>
    <t>MOCHILAS DEL MUNDO S.R.L</t>
  </si>
  <si>
    <t>20512673971</t>
  </si>
  <si>
    <t>PADILLA SALVADOR JOSE ANTONIO</t>
  </si>
  <si>
    <t>10157334722</t>
  </si>
  <si>
    <t>VASQUEZ JO JESSY ANN</t>
  </si>
  <si>
    <t>10458939042</t>
  </si>
  <si>
    <t>COMERCIALIZADORA DEL NORTE S.R.L.</t>
  </si>
  <si>
    <t>20530725856</t>
  </si>
  <si>
    <t>PIANA AYALA VLADIMIR GIOVANNI</t>
  </si>
  <si>
    <t>10101612151</t>
  </si>
  <si>
    <t>DLMRED NETWORK POWER PROTECTION SOCIEDAD ANONIMA CERRADA</t>
  </si>
  <si>
    <t>20557654306</t>
  </si>
  <si>
    <t>TECLINE GROUP S.A.C.</t>
  </si>
  <si>
    <t>20550960584</t>
  </si>
  <si>
    <t>MACEDO GUEVARA MIREYA PATRICIA</t>
  </si>
  <si>
    <t>10406163011</t>
  </si>
  <si>
    <t>ESPINOZA MENDOZA VIOLETA OLINDA</t>
  </si>
  <si>
    <t>10731077113</t>
  </si>
  <si>
    <t>INTEGRITY PERU S.A.C.</t>
  </si>
  <si>
    <t>20492993973</t>
  </si>
  <si>
    <t>HOLGADO LIRA DANITZA ROSSANA</t>
  </si>
  <si>
    <t>10457278875</t>
  </si>
  <si>
    <t>AUTOMOTRIZ 100% SACLLO SOCIEDAD COMERCIAL DE RESPONSABILIDAD LIMITADA - AUTOMOTRIZ 100% SA</t>
  </si>
  <si>
    <t>20600905571</t>
  </si>
  <si>
    <t>AVELLANEDA GUERRERO REINERITA</t>
  </si>
  <si>
    <t>10471368682</t>
  </si>
  <si>
    <t>AQUIJE FERNANDEZ JANET MIRIAN</t>
  </si>
  <si>
    <t>10475623997</t>
  </si>
  <si>
    <t>AUTOMOTRIZ BRAYAN E.I.R.L.</t>
  </si>
  <si>
    <t>20532099715</t>
  </si>
  <si>
    <t>TALLEDO AVILES ANALI EDADIL</t>
  </si>
  <si>
    <t>10411999748</t>
  </si>
  <si>
    <t>MUEBLETEC S.A.C.</t>
  </si>
  <si>
    <t>20445794563</t>
  </si>
  <si>
    <t>OK COMPUTER E.I.R.L.</t>
  </si>
  <si>
    <t>20519865476</t>
  </si>
  <si>
    <t>CORPORACION HOTELERA METOR S.A.</t>
  </si>
  <si>
    <t>20386303003</t>
  </si>
  <si>
    <t>SUPANTA SUPANTA ANGEL JESUS</t>
  </si>
  <si>
    <t>10737789166</t>
  </si>
  <si>
    <t>GRUPO ZEUS SERVICE S.A.C</t>
  </si>
  <si>
    <t>20487869105</t>
  </si>
  <si>
    <t>VIPER SECURITY SAC</t>
  </si>
  <si>
    <t>20539522834</t>
  </si>
  <si>
    <t>SECURITY CLAVE DJ S.A.C.</t>
  </si>
  <si>
    <t>20604508836</t>
  </si>
  <si>
    <t>GRUPO PRE &amp; SEG INTEGRAL S.R.L.</t>
  </si>
  <si>
    <t>20608219456</t>
  </si>
  <si>
    <t>PROTEKTOR SEGURIDAD INTEGRAL S.A.C.</t>
  </si>
  <si>
    <t>20539721870</t>
  </si>
  <si>
    <t>L &amp; M SEGURIDAD PROTECCION Y SERVICIOS GENERALES SOCIEDAD COMERCIAL DE RESPONSABILIDAD LIM</t>
  </si>
  <si>
    <t>20605022732</t>
  </si>
  <si>
    <t>FERRER SANCHEZ LESLY VANESSA</t>
  </si>
  <si>
    <t>10722391964</t>
  </si>
  <si>
    <t>ASTO SALAZAR GUIDO ANDREE</t>
  </si>
  <si>
    <t>10705400267</t>
  </si>
  <si>
    <t>RUBIO CONTRERAS SANDRA MAGALY</t>
  </si>
  <si>
    <t>10703081091</t>
  </si>
  <si>
    <t>RUIZ ORTIZ RICARDO</t>
  </si>
  <si>
    <t>10079046642</t>
  </si>
  <si>
    <t>CORNEJO CASTRO JOHANNA DEL CARMEN</t>
  </si>
  <si>
    <t>10485140633</t>
  </si>
  <si>
    <t>VALVERDE CHAVEZ JAIME</t>
  </si>
  <si>
    <t>10422896151</t>
  </si>
  <si>
    <t>HUANILO MEZONES TOMAS</t>
  </si>
  <si>
    <t>10096455050</t>
  </si>
  <si>
    <t>ASTUDILLO ALIAGA JAVIER ENRIQUE</t>
  </si>
  <si>
    <t>10434684868</t>
  </si>
  <si>
    <t>M &amp; S PROYECTOS ASOCIADOS S.A.C.</t>
  </si>
  <si>
    <t>20607531723</t>
  </si>
  <si>
    <t>VPI MEDIA S.A.C.</t>
  </si>
  <si>
    <t>20505021984</t>
  </si>
  <si>
    <t>CONTEL INGENIEROS S.R.L.</t>
  </si>
  <si>
    <t>20549015183</t>
  </si>
  <si>
    <t>CORPORACION CREAGRAMA E.I.R.L.</t>
  </si>
  <si>
    <t>20522671453</t>
  </si>
  <si>
    <t>20418896915</t>
  </si>
  <si>
    <t>ALOR ASTETE JOSE LUIS</t>
  </si>
  <si>
    <t>10448734957</t>
  </si>
  <si>
    <t>CARRASCO DEL AGUILA CESAR ORLANDO</t>
  </si>
  <si>
    <t>10081324471</t>
  </si>
  <si>
    <t>ROJAS LARA JULIO</t>
  </si>
  <si>
    <t>10422241235</t>
  </si>
  <si>
    <t>TORRES SEGUIN LUIS ALBERTO</t>
  </si>
  <si>
    <t>10067934909</t>
  </si>
  <si>
    <t>NOVA CREATIVA S.A.C.</t>
  </si>
  <si>
    <t>20602773303</t>
  </si>
  <si>
    <t>ALVIS MARIÐO CATHERINE YVETTE</t>
  </si>
  <si>
    <t>10412267155</t>
  </si>
  <si>
    <t>BECERRA PAQUIAURI JOSSY</t>
  </si>
  <si>
    <t>10403215355</t>
  </si>
  <si>
    <t>OROSCO VALVERDE FRANCK RAY</t>
  </si>
  <si>
    <t>10455858211</t>
  </si>
  <si>
    <t>ROSALES NOEL JOSE EDUARDO</t>
  </si>
  <si>
    <t>10412566098</t>
  </si>
  <si>
    <t>QUISPE GUTIERREZ OLGA</t>
  </si>
  <si>
    <t>10106133641</t>
  </si>
  <si>
    <t>CYMED MEDICAL SAC</t>
  </si>
  <si>
    <t>20263368992</t>
  </si>
  <si>
    <t>MENDOZA LEGOAS LUIS ERWIN</t>
  </si>
  <si>
    <t>10424366230</t>
  </si>
  <si>
    <t>GBS DEL PERU S.A.C.</t>
  </si>
  <si>
    <t>20601090059</t>
  </si>
  <si>
    <t>CONTRATISTAS GENERALES SULACER EMPRESA INDIVIDUAL DE RESPONSABILIDAD LIMITADA</t>
  </si>
  <si>
    <t>20604920516</t>
  </si>
  <si>
    <t>ALFARO IBAÐEZ GIAN CARLO</t>
  </si>
  <si>
    <t>10462561453</t>
  </si>
  <si>
    <t>AS-003-2020-SUNFAIL-1</t>
  </si>
  <si>
    <t>CONTEL INGENIEROS S.R.L</t>
  </si>
  <si>
    <t>AS-005-2020-SUNAFIL</t>
  </si>
  <si>
    <t>SUMINISTROS TECNOLÓGICOS E.I.R.LTDA</t>
  </si>
  <si>
    <t>AS-011-2020-SUNAFIL</t>
  </si>
  <si>
    <t>INTEGRIT PERU S.A.C.</t>
  </si>
  <si>
    <t>AS-013-2020-SUNAFIL</t>
  </si>
  <si>
    <t>SOLUZIONI GROUP S.A.C</t>
  </si>
  <si>
    <t>AS-015-2020-SUNAFIL-1</t>
  </si>
  <si>
    <t>QSOFTGROUP S.A.C</t>
  </si>
  <si>
    <t>CD-001-2019-SUNAFIL</t>
  </si>
  <si>
    <t>SOCIEDAD CONYUGAL AMADA ELENA AMACIUEN SAAVEDRA</t>
  </si>
  <si>
    <t>CD-005-2020-SUNAFIL</t>
  </si>
  <si>
    <t>SISTEMAS ORACLE DEL PERU S.R.L.</t>
  </si>
  <si>
    <t>CD-008-2020-SUNAFIL</t>
  </si>
  <si>
    <t>SEGOVIA ASCENCIO BEATRIZ</t>
  </si>
  <si>
    <t>CD-009-2020-SUNAFIL</t>
  </si>
  <si>
    <t>EMPRESA CENTRO COMERCIAL PLAZA NORTE S.A.C.</t>
  </si>
  <si>
    <t>CD-010-2020-SUNAFIL</t>
  </si>
  <si>
    <t>GUTIERREZ DE WIESE GERARDA ADELAIDA</t>
  </si>
  <si>
    <t>CP-002-2020-SUNAFIL</t>
  </si>
  <si>
    <t>XERTICA LABS SOCIEDAD ANONIMA CERRADA</t>
  </si>
  <si>
    <t>CP-003-2020-SUNAFIL</t>
  </si>
  <si>
    <t>CORPORACION EXCLUSIVA J &amp; A S.A.C. - COREJA SAC</t>
  </si>
  <si>
    <t>CP-005-2021-SUNAFIL</t>
  </si>
  <si>
    <t>CP-006-2021-SUNAFIL</t>
  </si>
  <si>
    <t>COMPAÑÍA DE VIGILANCIA Y SEGURIDAD DEL SUR S.C.R.L.</t>
  </si>
  <si>
    <t>JC SECURITY &amp; SERVICE S.A.C.</t>
  </si>
  <si>
    <t>PROTECCION MAXIMA SEGURIDAD SELVA S.A.C.</t>
  </si>
  <si>
    <t>CP-007-2020-SUNAFIL</t>
  </si>
  <si>
    <t>USAQUI BARBARAN KARINA</t>
  </si>
  <si>
    <t>POR ASIGNAR</t>
  </si>
  <si>
    <t>PLIEGO 012: MINISTERIO DE TRABAJO Y PROMOCION DEL EMPLEO</t>
  </si>
  <si>
    <t>Titulo Profesiónal, Técncio o Capacitación Ocupacional</t>
  </si>
  <si>
    <t xml:space="preserve">001. MINISTERIO DE TRABAJO - OFICINA GENERAL DE ADMINISTRACION </t>
  </si>
  <si>
    <t>RECURSOS ORDINARIOS</t>
  </si>
  <si>
    <t>ASISTENTE ADMINISTRATIVO</t>
  </si>
  <si>
    <t>25841563</t>
  </si>
  <si>
    <t>ABANTO URBINA, MARIA ESTEFANIA</t>
  </si>
  <si>
    <t>TÉCNICO</t>
  </si>
  <si>
    <t>ASISTENTE DE ARCHIVO</t>
  </si>
  <si>
    <t>07121327</t>
  </si>
  <si>
    <t>ABREGU CHAHUAYLAS, DEAN PABLO</t>
  </si>
  <si>
    <t>SECUNDARIA COMPLETA</t>
  </si>
  <si>
    <t>AUXILIAR</t>
  </si>
  <si>
    <t>AUXILIAR ADMINISTRATIVO</t>
  </si>
  <si>
    <t>09301527</t>
  </si>
  <si>
    <t>ACHA DIAZ, NORMA VANESSA</t>
  </si>
  <si>
    <t>CHOFER</t>
  </si>
  <si>
    <t>07874534</t>
  </si>
  <si>
    <t>ACOSTA DANTAS, ROGER</t>
  </si>
  <si>
    <t>COORDINADOR ADMINISTRATIVO</t>
  </si>
  <si>
    <t>40244147</t>
  </si>
  <si>
    <t>ACOSTA OREJON, MARTHA TERESA</t>
  </si>
  <si>
    <t>MAESTRA EN GESTIÓN PÚBLICA</t>
  </si>
  <si>
    <t>PROFESIONAL</t>
  </si>
  <si>
    <t>43830572</t>
  </si>
  <si>
    <t>ACUÑA BRICEÑO, YING LIU</t>
  </si>
  <si>
    <t>LICENCIADA EN TURISMO Y HOTELERIA</t>
  </si>
  <si>
    <t>LICENCIADO/A</t>
  </si>
  <si>
    <t>ESPECIALISTA LEGAL</t>
  </si>
  <si>
    <t>70913707</t>
  </si>
  <si>
    <t>ACUÑA OSCCO, DIANA CAROLINA</t>
  </si>
  <si>
    <t>ABOGADO</t>
  </si>
  <si>
    <t>ANALISTA EN RECURSOS HUMANOS</t>
  </si>
  <si>
    <t>77386741</t>
  </si>
  <si>
    <t>ADRIANZEN CCALLUCO, MANUEL</t>
  </si>
  <si>
    <t>LICENCIADO EN ADMINISTRACIÓN</t>
  </si>
  <si>
    <t>COORDINADOR DE LOS SERVICIO DE EMPLEO</t>
  </si>
  <si>
    <t>09892173</t>
  </si>
  <si>
    <t>ADRIANZEN HERNANI, MANUEL ERASMO</t>
  </si>
  <si>
    <t>LICENCIADO EN PSICOLOGIA</t>
  </si>
  <si>
    <t>ASISTENTE JURIDICO</t>
  </si>
  <si>
    <t>40614036</t>
  </si>
  <si>
    <t>ADRIAZOLA JOKADA, KATHERINE ZULAY</t>
  </si>
  <si>
    <t>BACHILLER EN DERECHO</t>
  </si>
  <si>
    <t>BACHILLER</t>
  </si>
  <si>
    <t>ARCHIVISTA</t>
  </si>
  <si>
    <t>06781321</t>
  </si>
  <si>
    <t>AGUILAR MERINO, LUIS ENRIQUE</t>
  </si>
  <si>
    <t>COMPUTACION E INFORMATICA</t>
  </si>
  <si>
    <t>PROFESIONAL TECNICO</t>
  </si>
  <si>
    <t>ESPECIALISTA EN FISCALIZACIÓN Y CONTROL PREVIO</t>
  </si>
  <si>
    <t>03658096</t>
  </si>
  <si>
    <t>AGUILAR SANTUR, ROSAURA</t>
  </si>
  <si>
    <t>LICENCIADO EN ADMINISTRACION</t>
  </si>
  <si>
    <t>CONSULTOR DE EMPLEO</t>
  </si>
  <si>
    <t>18181645</t>
  </si>
  <si>
    <t>AGUILAR YEP, LILY AMPARO</t>
  </si>
  <si>
    <t>LICENCIADO EN TRABAJO SOCIAL</t>
  </si>
  <si>
    <t>ASISTENTE ADMINISTRATIVO PARA CONCILIACIONES</t>
  </si>
  <si>
    <t>07256929</t>
  </si>
  <si>
    <t>AGUIRRE RAVINES, ROSA ELVIRA</t>
  </si>
  <si>
    <t>TECNICO</t>
  </si>
  <si>
    <t xml:space="preserve">ASISTENTE LEGAL </t>
  </si>
  <si>
    <t>43696983</t>
  </si>
  <si>
    <t>AGURTO BUSTAMANTE, LUIS ROLANDO</t>
  </si>
  <si>
    <t xml:space="preserve">ASISTENTE ADMINISTRATIVO </t>
  </si>
  <si>
    <t>74395794</t>
  </si>
  <si>
    <t>AIQUIPA ROMAN, JHOSSELYN</t>
  </si>
  <si>
    <t>LICENCIADA EN ADMINISTRACION</t>
  </si>
  <si>
    <t>ASISTENTE DE MIGRACIÓN LABORAL</t>
  </si>
  <si>
    <t>47475840</t>
  </si>
  <si>
    <t>ALARCON MARQUEZ, KATHY MADELEINE</t>
  </si>
  <si>
    <t>BACHILLER EN CIENCIAS ECONÓMICAS</t>
  </si>
  <si>
    <t>71300281</t>
  </si>
  <si>
    <t>ALARCON ZUBIETA, VICTOR ALEJANDRO</t>
  </si>
  <si>
    <t>TECNICO EN ADMINISTRACIO DE EMPERESAS</t>
  </si>
  <si>
    <t>TITULO PROFESIONAL TECNICO</t>
  </si>
  <si>
    <t>42679393</t>
  </si>
  <si>
    <t>ALBARRACIN PARDO, ROLANDO ANGEL</t>
  </si>
  <si>
    <t>ADMINISTRACION DE NEGOCIOS INTERNACIONALES</t>
  </si>
  <si>
    <t>EGRESADO TÉCNICO</t>
  </si>
  <si>
    <t>71128514</t>
  </si>
  <si>
    <t>ALBERCA MANCHAY, LUZ MARIBEL</t>
  </si>
  <si>
    <t>SECRETARIADO EJECUTIVO</t>
  </si>
  <si>
    <t>OFICIAL DE SEGURIDAD DE LA INFORMACIÓN</t>
  </si>
  <si>
    <t>09844753</t>
  </si>
  <si>
    <t>ALFARO PAREDES, PATRICIA HORTENSIA</t>
  </si>
  <si>
    <t>INGENIERA DE SISTEMAS</t>
  </si>
  <si>
    <t>46321475</t>
  </si>
  <si>
    <t>ALIAGA FLORES, SOFIA</t>
  </si>
  <si>
    <t>TITULADO TÉCNICO SUPERIOR</t>
  </si>
  <si>
    <t>ABOGADO PROYECTISTA</t>
  </si>
  <si>
    <t>41754387</t>
  </si>
  <si>
    <t>ALIAGA ALCALDE, VICTOR HUGO</t>
  </si>
  <si>
    <t>ESPECIALISTA DE RESPONSABILIDAD SOCIAL EMPRESARIAL</t>
  </si>
  <si>
    <t>22421439</t>
  </si>
  <si>
    <t>ALONSO SANTAMARIA, GEOVANI</t>
  </si>
  <si>
    <t>ABOGADO - CONTADO PUBLICO</t>
  </si>
  <si>
    <t>ANALISTA DE PRENSA</t>
  </si>
  <si>
    <t>09519099</t>
  </si>
  <si>
    <t>ALVA QUILICHE, BERTHA CONSUELO</t>
  </si>
  <si>
    <t>LICENCIADO EN COMUNICACION SOCIAL</t>
  </si>
  <si>
    <t>REGISTRADOR</t>
  </si>
  <si>
    <t>08049842</t>
  </si>
  <si>
    <t>ALVARADO CALIXTO, FREDY</t>
  </si>
  <si>
    <t>DIGITADOR</t>
  </si>
  <si>
    <t>74374518</t>
  </si>
  <si>
    <t>ALVAREZ FLORES, GERALDINE MARIA</t>
  </si>
  <si>
    <t>ESPECIALISTA EN RECURSOS HUMANOS</t>
  </si>
  <si>
    <t>40515216</t>
  </si>
  <si>
    <t>ALVAREZ DONGO, CLAUDIA</t>
  </si>
  <si>
    <t>PSICOLOGA</t>
  </si>
  <si>
    <t>CONDUCTOR</t>
  </si>
  <si>
    <t>09966832</t>
  </si>
  <si>
    <t>ALZAMORA GONZALES, ALVARO DANIEL</t>
  </si>
  <si>
    <t>SOPORTE TECNICO</t>
  </si>
  <si>
    <t>10707269</t>
  </si>
  <si>
    <t>AMAT NUÑEZ, YOVANA</t>
  </si>
  <si>
    <t>ECONOMISTA</t>
  </si>
  <si>
    <t>43098069</t>
  </si>
  <si>
    <t>AMES ASTETE, GIULIANA IVONNE</t>
  </si>
  <si>
    <t>ABOGADA</t>
  </si>
  <si>
    <t>46335982</t>
  </si>
  <si>
    <t>AMPUDIA AMPUDIA, ALICIA BEATRIZ</t>
  </si>
  <si>
    <t>ASESOR</t>
  </si>
  <si>
    <t>07211435</t>
  </si>
  <si>
    <t>ANAYA RAMIREZ, IVAN LUCIANO</t>
  </si>
  <si>
    <t>45097566</t>
  </si>
  <si>
    <t>ANSELMO PORTALES, CARLOS JONATHAN</t>
  </si>
  <si>
    <t>LICENCIADO EN ADMINISTRACIÓN Y GESTIÓN DE EMPRESAS</t>
  </si>
  <si>
    <t>09949197</t>
  </si>
  <si>
    <t>APARCANA REINOSO, VERONICA MARGARITA</t>
  </si>
  <si>
    <t>ABOGADA EN DERECHO Y CIENCIA POLITICA</t>
  </si>
  <si>
    <t>PROFESIONAL ESTADISTICO</t>
  </si>
  <si>
    <t>01296936</t>
  </si>
  <si>
    <t>APAZA FLORES, JORGE ALI</t>
  </si>
  <si>
    <t>INGENIERO ESTADISTICO E INFORMATICO</t>
  </si>
  <si>
    <t>ASESORA II</t>
  </si>
  <si>
    <t>41887064</t>
  </si>
  <si>
    <t>APESTEGUI HERMENEGILDO, JENIFER WENDY</t>
  </si>
  <si>
    <t>AUXILIAR DE ARCHIVISTICA Y GESTION DOCUMENTARIA</t>
  </si>
  <si>
    <t>06761192</t>
  </si>
  <si>
    <t>APONTE LLAJARUNA, DORIS ELIZABETH</t>
  </si>
  <si>
    <t>44418389</t>
  </si>
  <si>
    <t>AQUIJE ZAPATA, ELENA LIZET</t>
  </si>
  <si>
    <t>ESPECIALISTA EN FINANZAS</t>
  </si>
  <si>
    <t>23923827</t>
  </si>
  <si>
    <t>ARAMBURU ALVARO, ADELAIDA NORMANDI</t>
  </si>
  <si>
    <t>ANALISTA EN CONSULTAS LABORALES</t>
  </si>
  <si>
    <t>07523756</t>
  </si>
  <si>
    <t>ARBULU ANTEZANA, MELINA JUDITH</t>
  </si>
  <si>
    <t>16481111</t>
  </si>
  <si>
    <t>ARBULU ASALDE, PABLO ALEJANDRO</t>
  </si>
  <si>
    <t>RELACIONES INDUSTRIALES</t>
  </si>
  <si>
    <t>40683161</t>
  </si>
  <si>
    <t>ARBULU CASTRILLON, MAURICIO CESAR</t>
  </si>
  <si>
    <t>ANALISTA DEL MERCADO DE TRABAJO</t>
  </si>
  <si>
    <t>43016005</t>
  </si>
  <si>
    <t>ARCONDO CCORIMANYA, ZAIDA GUILLERMINA</t>
  </si>
  <si>
    <t>ESPECIALISTA EN GESTIÓN Y ARTICULACION DE LA RED DEL SERVICIO NACIONAL DEL EMPLEO</t>
  </si>
  <si>
    <t>43575503</t>
  </si>
  <si>
    <t>ARIZA ANCO, BILLY JOHN</t>
  </si>
  <si>
    <t>07271552</t>
  </si>
  <si>
    <t>AROSTEGUI RODRIGUEZ , MARIBEL</t>
  </si>
  <si>
    <t>ESPECIALISTA EN GESTION ADMINISTRATIVA</t>
  </si>
  <si>
    <t>40908803</t>
  </si>
  <si>
    <t>ARZAPALO CALLUPE, MIRIAM</t>
  </si>
  <si>
    <t>ANALISTA CONTABLE</t>
  </si>
  <si>
    <t>41198426</t>
  </si>
  <si>
    <t>ASALDE MAZA, JAIR GENOVES</t>
  </si>
  <si>
    <t>CONTADOR PUBLICO</t>
  </si>
  <si>
    <t>GESTOR DE FORMALIZACIÓN</t>
  </si>
  <si>
    <t>10791978</t>
  </si>
  <si>
    <t>AULESTIA SEGUIL, ROCIO PAOLA</t>
  </si>
  <si>
    <t>15741900</t>
  </si>
  <si>
    <t>AVALOS RAMOS, MARTHA LUCILA</t>
  </si>
  <si>
    <t>SECTORISTA DE LA ENCUESTA NACIONAL DE VARIACION MENSUAL DEL EMPLEO</t>
  </si>
  <si>
    <t>07218754</t>
  </si>
  <si>
    <t>AVILA DEL VALLE, JANET CAROL</t>
  </si>
  <si>
    <t>TECNICO EN EDUCACION INICIAL</t>
  </si>
  <si>
    <t>REGISTRADORA</t>
  </si>
  <si>
    <t>43844070</t>
  </si>
  <si>
    <t>AVILA FIESTAS, DEISY JANNET</t>
  </si>
  <si>
    <t>ESPECIALISTA EN INTERMEDIACION LABORAL</t>
  </si>
  <si>
    <t>10025103</t>
  </si>
  <si>
    <t>AVILES LOPEZ, YINA MARGARITA</t>
  </si>
  <si>
    <t>40325547</t>
  </si>
  <si>
    <t>AYARQUISPE LARICO, YOLANDA IRENE</t>
  </si>
  <si>
    <t>ANALISTA EN MATERIA DE TRABAJO INFANTIL</t>
  </si>
  <si>
    <t>08152136</t>
  </si>
  <si>
    <t>AYLAS ORTIZ, NANCY BEATRIZ</t>
  </si>
  <si>
    <t>TITULO DE ECONOMIA</t>
  </si>
  <si>
    <t>JEFA DE OFICINA</t>
  </si>
  <si>
    <t>07360952</t>
  </si>
  <si>
    <t>AYLLON FRANCO, YSABEL ROSARIO</t>
  </si>
  <si>
    <t>08362875</t>
  </si>
  <si>
    <t>BACA COLCHADO, CARMEN ISABEL</t>
  </si>
  <si>
    <t>ASISTENTE DE PROGRAMACION</t>
  </si>
  <si>
    <t>42808747</t>
  </si>
  <si>
    <t>BARBA SOSA, KARLA GISELLA</t>
  </si>
  <si>
    <t>ANALISTA ESTADISTICO</t>
  </si>
  <si>
    <t>40976553</t>
  </si>
  <si>
    <t>BARDALES CHAVEZ, WILLIAM HARDY</t>
  </si>
  <si>
    <t>BACHILLER EN CIENCIAS</t>
  </si>
  <si>
    <t>ASESOR EN SUPERVISIÓN Y EVALUACIÓN</t>
  </si>
  <si>
    <t>41607119</t>
  </si>
  <si>
    <t>BARDALES LAYZA , JULIO CESAR</t>
  </si>
  <si>
    <t>ESPECIALISTA EN INFRAESTRUCTURA</t>
  </si>
  <si>
    <t>09879951</t>
  </si>
  <si>
    <t>BARRANZUELA SOLDADO, CARLOS ENRIQUE</t>
  </si>
  <si>
    <t>ARQUITECTO</t>
  </si>
  <si>
    <t>ANALISTA ECONOMICO FINANCIERO</t>
  </si>
  <si>
    <t>46559767</t>
  </si>
  <si>
    <t>BARRERA ALVAN, JULIO OMAR</t>
  </si>
  <si>
    <t>07344408</t>
  </si>
  <si>
    <t>BARRERA CARBAJAL, CARLOS ALFONSO</t>
  </si>
  <si>
    <t>CONSULTOR DE EMPLEO - TRIAJE</t>
  </si>
  <si>
    <t>42393380</t>
  </si>
  <si>
    <t>BARRON CASTILLEJO, MARILUZ GUISELLA</t>
  </si>
  <si>
    <t>ASISTENTE EN INTERMEDIACION LABORAL</t>
  </si>
  <si>
    <t>09393237</t>
  </si>
  <si>
    <t>BARZOLA PACHECO, CARMEN ROSA</t>
  </si>
  <si>
    <t>45597141</t>
  </si>
  <si>
    <t>BAUTISTA APAZA, ALANIA</t>
  </si>
  <si>
    <t>ANALISTA EN NORMALIZACION Y CERTIFICACION DE COMPETENCIAS LABORALES</t>
  </si>
  <si>
    <t>40411033</t>
  </si>
  <si>
    <t>BAUTISTA GARAGUNDO, ELENA</t>
  </si>
  <si>
    <t>44311453</t>
  </si>
  <si>
    <t>BEDON CASTRO, LUIS ALBERTO</t>
  </si>
  <si>
    <t>ESPECIALISTA</t>
  </si>
  <si>
    <t>44495529</t>
  </si>
  <si>
    <t>BENAVENTE DEL CARPIO, JOVALDO HUGO</t>
  </si>
  <si>
    <t>LICENCIADO EN CIENCIA POLITICA Y GOBIERNO</t>
  </si>
  <si>
    <t>ANALISTA DE GESTIÓN DE LA CALIDAD</t>
  </si>
  <si>
    <t>44529516</t>
  </si>
  <si>
    <t>BERAUN NINA, CHRIS GERALDINE</t>
  </si>
  <si>
    <t>TÍTULO DE INGENIERO INDUSTRIAL</t>
  </si>
  <si>
    <t>15856461</t>
  </si>
  <si>
    <t>BERDIALES RAMIREZ, OSCAR DANIEL</t>
  </si>
  <si>
    <t>ASISTENTE JURIDICO I</t>
  </si>
  <si>
    <t>70131637</t>
  </si>
  <si>
    <t>BERMEO ASCA, JERICCA MARGOT</t>
  </si>
  <si>
    <t>10735601</t>
  </si>
  <si>
    <t>BERRIOS SOSA, EDUARDO EFRAIN</t>
  </si>
  <si>
    <t>ESPECIALISTA ADMINSITRATIVO</t>
  </si>
  <si>
    <t>44773591</t>
  </si>
  <si>
    <t>BERROCAL CHAMBILLA, LUZ VIRGINIA</t>
  </si>
  <si>
    <t>ESPECIALISTA EN ORIENTACION VOCACIONAL E INFORMACION OCUPACIONAL Y CAPITAL HUMANO</t>
  </si>
  <si>
    <t>41034687</t>
  </si>
  <si>
    <t>BOLAÑOS DE LA CRUZ, JAVIER EDUARDO</t>
  </si>
  <si>
    <t>TECNICO ADMINISTRATIVO</t>
  </si>
  <si>
    <t>20642192</t>
  </si>
  <si>
    <t>BONILLA PEÑA, MAGALI DEL CARMEN</t>
  </si>
  <si>
    <t>CONTADORA MERCANTIL</t>
  </si>
  <si>
    <t>45287336</t>
  </si>
  <si>
    <t>BORCIC AGUIRRE, LEYLA DANIELA</t>
  </si>
  <si>
    <t>ESPECIALISTA EN EJECUCIÓN CONTRACTUAL</t>
  </si>
  <si>
    <t>42875682</t>
  </si>
  <si>
    <t>BUENDIA MAURICIO, ALEX</t>
  </si>
  <si>
    <t>ANALISTA DE TESORERIA</t>
  </si>
  <si>
    <t>18111016</t>
  </si>
  <si>
    <t>BUSTAMANTE ORBEGOSO, JESSICA GRACIELA</t>
  </si>
  <si>
    <t>45997573</t>
  </si>
  <si>
    <t>BUSTILLOS ADRIANZEN, EDGARD WILSON</t>
  </si>
  <si>
    <t>COMPUTACIÓN E INFORMATICA</t>
  </si>
  <si>
    <t>06109804</t>
  </si>
  <si>
    <t>BUTRON MORALES, JORGE LUIS</t>
  </si>
  <si>
    <t>ESPECIALISTA EN COMUNICACIÓN SOCIAL</t>
  </si>
  <si>
    <t>40133064</t>
  </si>
  <si>
    <t>CABALLERO HERRERA, ANNGIE ELISA</t>
  </si>
  <si>
    <t>LICENCIADA EN COMUNICACIÓN SOCIAL</t>
  </si>
  <si>
    <t>ESPECIALISTA EN DERECHOS FUNDAMENTALES</t>
  </si>
  <si>
    <t>40399316</t>
  </si>
  <si>
    <t>CABEL LOPEZ, ANA BERTHA</t>
  </si>
  <si>
    <t>07969355</t>
  </si>
  <si>
    <t>CABELLO MEJIA, CELIA YNES</t>
  </si>
  <si>
    <t>ESPECIALISTA EN PRESUPUESTO</t>
  </si>
  <si>
    <t>07158968</t>
  </si>
  <si>
    <t>CABEZAS SANDOVAL, JUSTO HUBER</t>
  </si>
  <si>
    <t>ADMINISTRACION DE EMPRESAS</t>
  </si>
  <si>
    <t>ESPECIALISTA EN ADMINISTRACIÓN Y GESTIÓN DE PROYECTOS</t>
  </si>
  <si>
    <t>42010052</t>
  </si>
  <si>
    <t>CABRERA AMARO, NATALIA ROCIO</t>
  </si>
  <si>
    <t>09862577</t>
  </si>
  <si>
    <t>CABRERA PINEDO, ALDO</t>
  </si>
  <si>
    <t>CONSULTORA LABORAL</t>
  </si>
  <si>
    <t>42610532</t>
  </si>
  <si>
    <t>CAHUANA TELLO, CARMEN</t>
  </si>
  <si>
    <t>APOYO ADMINISTRATIVO</t>
  </si>
  <si>
    <t>09969270</t>
  </si>
  <si>
    <t>CAJAS AGUIRRE, LIDIA DORIS</t>
  </si>
  <si>
    <t>46676734</t>
  </si>
  <si>
    <t>CALAMPA FALCON, KAROL ENITH</t>
  </si>
  <si>
    <t>ASISTENTE PERICIAL</t>
  </si>
  <si>
    <t>08534730</t>
  </si>
  <si>
    <t>CALDAS CARRANZA, DORIS AZUCENA</t>
  </si>
  <si>
    <t>ANALISTA LEGAL</t>
  </si>
  <si>
    <t>07763130</t>
  </si>
  <si>
    <t>CALDERON HUAMANI, MARUJA</t>
  </si>
  <si>
    <t>LICENCIADA EN EDUCACION SECUNDARIA - ABOGADO</t>
  </si>
  <si>
    <t>ASISTENTE EN COMUNICACIÓN</t>
  </si>
  <si>
    <t>41010193</t>
  </si>
  <si>
    <t>CALIXTO AIRA, LIVELINA JUDITH</t>
  </si>
  <si>
    <t>LICENCIADA EN CIENCIAS DE LA COMUNICACION</t>
  </si>
  <si>
    <t>COORDINADOR EN MATERIA DE PROMOCIÓN DEL EMPLEO Y AUTOEMPLEO</t>
  </si>
  <si>
    <t>44725293</t>
  </si>
  <si>
    <t>CALVO BATALLANOS, SEBASTIAN JOSE FELIPE</t>
  </si>
  <si>
    <t>BACHILLER EN ECONOMIA</t>
  </si>
  <si>
    <t>ASESOR EN DIALOGO SOCIAL LABORAL</t>
  </si>
  <si>
    <t>41006619</t>
  </si>
  <si>
    <t>CALVO TUESTA, MARIELA ESTHER</t>
  </si>
  <si>
    <t>MAGÍSTER EN DERECHO DEL TRABAJO Y DE LA SEGURIDAD SOCIAL</t>
  </si>
  <si>
    <t>ABOGADO CONCILIADOR</t>
  </si>
  <si>
    <t>06777626</t>
  </si>
  <si>
    <t>CAMAC NUÑEZ, REBECA GRACIELA</t>
  </si>
  <si>
    <t>ANALISTA EN SEGURIDAD Y SALUD EN EL TRABAJO</t>
  </si>
  <si>
    <t>71027966</t>
  </si>
  <si>
    <t>CAMACHO LEON, MAX GARIL</t>
  </si>
  <si>
    <t>INGENIERO AMBIENTAL Y SANITARIO</t>
  </si>
  <si>
    <t>SECTORISTA DE EMPLEO DE LA ENCUESTA NACIONAL DE VARIACION MENSUAL DEL EMPLEO</t>
  </si>
  <si>
    <t>45008761</t>
  </si>
  <si>
    <t>CAMAHUALI VILLAVICENCIO, YENY</t>
  </si>
  <si>
    <t>ASISTENTE ADMINISTRATIVO I</t>
  </si>
  <si>
    <t>21260820</t>
  </si>
  <si>
    <t>CAMARENA LOPEZ, EDITH MARISOL</t>
  </si>
  <si>
    <t>TITULADO TÉCNICO</t>
  </si>
  <si>
    <t>45878553</t>
  </si>
  <si>
    <t>CAMPOO ZAPATA, OLGA LIDIA</t>
  </si>
  <si>
    <t>ESPECIALISTA EN SEGURIDAD Y SALUD EN EL TRABAJO</t>
  </si>
  <si>
    <t>43290551</t>
  </si>
  <si>
    <t>CAMPOS DAVILA, DEEWIS MICHAEL</t>
  </si>
  <si>
    <t>INGENIERIA DE HIGIENE Y SEGURIDAD INDUSTRIAL</t>
  </si>
  <si>
    <t>ASISTENTE JURIDICO II</t>
  </si>
  <si>
    <t>40194849</t>
  </si>
  <si>
    <t>CAMPOS HERRERA, CECILIA PAMELA</t>
  </si>
  <si>
    <t>BACHILLER EN DERECHO Y CIENCIA POLITICA</t>
  </si>
  <si>
    <t xml:space="preserve">ANALISTA EN PREVENCIÓN DEL TRABAJO INFANTIL	</t>
  </si>
  <si>
    <t>095750983</t>
  </si>
  <si>
    <t>CAMPOS MONASTERIOS, EDIXON BLADIMIR</t>
  </si>
  <si>
    <t>ANTROPOLOGIA</t>
  </si>
  <si>
    <t>46544342</t>
  </si>
  <si>
    <t>CANCHAYA FERNANDEZ, GARY MILTON</t>
  </si>
  <si>
    <t>ANALISTA DE SISTEMAS</t>
  </si>
  <si>
    <t>40361477</t>
  </si>
  <si>
    <t>CANCHO BAUTISTA, GERARDO ENRIQUE</t>
  </si>
  <si>
    <t>INGENIERO DE COMPUTACION Y SISTEMAS</t>
  </si>
  <si>
    <t>PSICOLOGO PARA EL SERVICIO DE ORIENTACION VOCACIONAL E INFORMACION OCUPACIONAL</t>
  </si>
  <si>
    <t>45172946</t>
  </si>
  <si>
    <t>CAPCHA ARELLANO, ALCI MAYER</t>
  </si>
  <si>
    <t>LICENCIADO EN PSICOLOGIA HUMANA</t>
  </si>
  <si>
    <t>ANALISTA DE ADMINISTRACIÓN DE MULTAS</t>
  </si>
  <si>
    <t>45436877</t>
  </si>
  <si>
    <t>CAPCHA CARHUAMACA, CYNTHIA</t>
  </si>
  <si>
    <t>46447811</t>
  </si>
  <si>
    <t>CARBALLO PORTOCARRERO, EVELYN FABIOLA</t>
  </si>
  <si>
    <t>LICENCIADA EN PSICOLOGIA</t>
  </si>
  <si>
    <t>ESPECIALISTA EN EL PROCESAMIENTO DE LA PLANILLA ELECTRONICA</t>
  </si>
  <si>
    <t>09880981</t>
  </si>
  <si>
    <t>CARCELEN BARAHONA, ALFREDO RENATO</t>
  </si>
  <si>
    <t>ASESORA</t>
  </si>
  <si>
    <t>40211654</t>
  </si>
  <si>
    <t>CARDENAS BERDEJO, VALERIA SANDRA</t>
  </si>
  <si>
    <t>COORDINADOR DE ARTICULACIÓN Y ACTIVIDADES</t>
  </si>
  <si>
    <t>40602380</t>
  </si>
  <si>
    <t>CARDENAS MORALES, RENZO FELIX</t>
  </si>
  <si>
    <t>COMUNICACIÓN SOCIAL</t>
  </si>
  <si>
    <t>72628699</t>
  </si>
  <si>
    <t>CARDENAS TICONA, NOHELDY PAMELA</t>
  </si>
  <si>
    <t>41134834</t>
  </si>
  <si>
    <t>CARDENAS GONZALEZ, ROGGER PAUL</t>
  </si>
  <si>
    <t>LICENCIADO EN ESTADISTICA</t>
  </si>
  <si>
    <t>APOYO DE ARCHIVO</t>
  </si>
  <si>
    <t>71729707</t>
  </si>
  <si>
    <t>CARHUANCHO ALCANTARA, FLOR DE MARIA</t>
  </si>
  <si>
    <t>LICENCIADA EN ADMINISTRACIÓN CON MENCIÓN EN ADMINISTRACIÓN DE EMPRESAS</t>
  </si>
  <si>
    <t>46563682</t>
  </si>
  <si>
    <t>CARPIO RAMIREZ, KIARA FIAMMA</t>
  </si>
  <si>
    <t>08632882</t>
  </si>
  <si>
    <t>CARRANZA CARRANZA, DEYANIRA AZUCENA</t>
  </si>
  <si>
    <t>SECRETARIA</t>
  </si>
  <si>
    <t>10302708</t>
  </si>
  <si>
    <t>CARRANZA ESPINOZA, NANCY BEATRIZ</t>
  </si>
  <si>
    <t>SECRETARIADO EJECUTIVO COMPUTARIZADO</t>
  </si>
  <si>
    <t>ABOGADO CONSULTOR</t>
  </si>
  <si>
    <t>45369337</t>
  </si>
  <si>
    <t>CARRASCO ALEJO, YESENIA KENNET</t>
  </si>
  <si>
    <t>COORDINADOR I</t>
  </si>
  <si>
    <t>06772246</t>
  </si>
  <si>
    <t>CARRETEROS QUINTANILLA, ARNALDO JOHN</t>
  </si>
  <si>
    <t>ESPECIALISTA EN PLANIFICACION Y PRESUPUESTO</t>
  </si>
  <si>
    <t>42749168</t>
  </si>
  <si>
    <t>CARRILLO GODOY , ANGELICA ALEJANDRA</t>
  </si>
  <si>
    <t>LICENCIADA EN ADMINISTRACION Y GERENCIA</t>
  </si>
  <si>
    <t>ANALISTA PROGRAMADOR</t>
  </si>
  <si>
    <t>41639134</t>
  </si>
  <si>
    <t>CASAHUAMAN GARCIA, JOEL</t>
  </si>
  <si>
    <t>INGENIERO DE SISTEMAS Y COMPUTO</t>
  </si>
  <si>
    <t>09682140</t>
  </si>
  <si>
    <t>CASARIEGO MORE, STUART EDWIN</t>
  </si>
  <si>
    <t>MAGISTER EN ADMINISTRACION DE LA EDUCACION</t>
  </si>
  <si>
    <t>48080567</t>
  </si>
  <si>
    <t>CASTAÑEDA LEON, GRECIA ELIZABETH</t>
  </si>
  <si>
    <t>LICENCIADO EN ADMINISTRACION Y NEGOCIOS INTERNACIONALES</t>
  </si>
  <si>
    <t>07482524</t>
  </si>
  <si>
    <t>CASTILLO CARRASCO, NELSON LEONCIO</t>
  </si>
  <si>
    <t>ANALISTA</t>
  </si>
  <si>
    <t>18087272</t>
  </si>
  <si>
    <t>CASTILLO MEDINA, JUAN OSWALDO</t>
  </si>
  <si>
    <t>10407781</t>
  </si>
  <si>
    <t>CASTRO AGUIRRE, EDER WILIAM</t>
  </si>
  <si>
    <t>21521636</t>
  </si>
  <si>
    <t>CASTRO ROCA, MARIA YSABEL</t>
  </si>
  <si>
    <t>44891361</t>
  </si>
  <si>
    <t>CASTRO TAMARA, LUIS MANUEL</t>
  </si>
  <si>
    <t>COORDINADOR DE PLANEAMIENTO PRESUPUESTO MONITOREO Y EVALUACIÓN</t>
  </si>
  <si>
    <t>41798209</t>
  </si>
  <si>
    <t>CASTRO WILLIAMS, ALONSO CARLOS</t>
  </si>
  <si>
    <t>AUXILIAR ADMINSITRATIVO</t>
  </si>
  <si>
    <t>09619050</t>
  </si>
  <si>
    <t>CAVA VASQUEZ, GLADYS MELVA</t>
  </si>
  <si>
    <t>CONTABILIDAD</t>
  </si>
  <si>
    <t>48035152</t>
  </si>
  <si>
    <t>CCOÑAS VERAMENDI, JUAN JUNIOR</t>
  </si>
  <si>
    <t>BACHILLER EN ADMINISTRACIÓN DE EMPRESAS</t>
  </si>
  <si>
    <t>ESPECIALISTA EN PLANEAMIENTO</t>
  </si>
  <si>
    <t>41183126</t>
  </si>
  <si>
    <t>CCOYLLAR ESPLANA, MARITZA</t>
  </si>
  <si>
    <t>TITULO PROFESIONAL DE ECONOMISTA</t>
  </si>
  <si>
    <t>JEFE DE OFICINA</t>
  </si>
  <si>
    <t>43768622</t>
  </si>
  <si>
    <t>CELI NIÑO, JUAN FRANCISCO</t>
  </si>
  <si>
    <t>BACHILLER EN ADMINISTRACION Y CIENCIAS POLICIALES</t>
  </si>
  <si>
    <t>10199166</t>
  </si>
  <si>
    <t>CERDAN CHUNGA, MARIA TERESA</t>
  </si>
  <si>
    <t>LICENCIADO EN EDUCACION SECUNDARIA</t>
  </si>
  <si>
    <t>INGENIERO ELECTRICISTA</t>
  </si>
  <si>
    <t>46451004</t>
  </si>
  <si>
    <t>CERECEDA VALLEJOS, CHRISTIAN KENT</t>
  </si>
  <si>
    <t>INGENIERO MECÁNICO ELECTRICISTA</t>
  </si>
  <si>
    <t>NOTIFICADOR - MENSAJERO</t>
  </si>
  <si>
    <t>09615242</t>
  </si>
  <si>
    <t>CERON VALDEZ, CARLOS ALBERTO</t>
  </si>
  <si>
    <t>43412027</t>
  </si>
  <si>
    <t>CHACNAMA CRUZ, LUCY</t>
  </si>
  <si>
    <t>DIBUJANTE TECNICO</t>
  </si>
  <si>
    <t>ESPECIALISTA EN PROMOCIÓN DEL EMPLEO Y AUTOEMPLEO</t>
  </si>
  <si>
    <t>43742543</t>
  </si>
  <si>
    <t>CHACON RAMIREZ, MERCEDES GABRIELA</t>
  </si>
  <si>
    <t>ANALISTA EN PLANEAMIENTO</t>
  </si>
  <si>
    <t>41593176</t>
  </si>
  <si>
    <t>CHACON ROJAS, LENNY EDNITA</t>
  </si>
  <si>
    <t>ASESOR II</t>
  </si>
  <si>
    <t>10358268</t>
  </si>
  <si>
    <t>CHAGUA TUCTO, KELER ADELFO</t>
  </si>
  <si>
    <t>INGENIERO INDUSTRIAL</t>
  </si>
  <si>
    <t>70429012</t>
  </si>
  <si>
    <t>CHAICO PAUCCA, JENY VERONICA</t>
  </si>
  <si>
    <t>44371802</t>
  </si>
  <si>
    <t>CHALCO CALDERON, VANESSA</t>
  </si>
  <si>
    <t>46385194</t>
  </si>
  <si>
    <t>CHAN ZHENG, MARIO ALBERTO</t>
  </si>
  <si>
    <t>BACHILLER EN INGENIERIA DE SISTEMAS E INFORMATICA</t>
  </si>
  <si>
    <t>46761044</t>
  </si>
  <si>
    <t>CHANCAS CHOQUE, ISDAEL ROGER</t>
  </si>
  <si>
    <t>43992326</t>
  </si>
  <si>
    <t>CHANGRA YZARRA, EMILUZ NATALI</t>
  </si>
  <si>
    <t>COORDINADOR DEL MODULO DE ORIENTACION E INFORMACION SOBRE TELETRABAJO</t>
  </si>
  <si>
    <t>40015698</t>
  </si>
  <si>
    <t>CHARCAPE RODRIGUEZ, DENNIS</t>
  </si>
  <si>
    <t>PROFESIONAL EN ADMINISTRACION</t>
  </si>
  <si>
    <t>41678365</t>
  </si>
  <si>
    <t>CHAVEZ ASTO, BLANCA LUZ</t>
  </si>
  <si>
    <t>48187911</t>
  </si>
  <si>
    <t>CHAVEZ CANO, DULCE LUCERO</t>
  </si>
  <si>
    <t>ASESOR LEGAL</t>
  </si>
  <si>
    <t>42294533</t>
  </si>
  <si>
    <t>CHAVEZ CUBA, HUGO JOSE AURELIO</t>
  </si>
  <si>
    <t>MAGISTER EN GESTION PUBLICA</t>
  </si>
  <si>
    <t>TECNICO ADMINISTRATIVO PARA LA ATENCION Y RECEPCION DE DOCUMENTOS</t>
  </si>
  <si>
    <t>40216186</t>
  </si>
  <si>
    <t>CHAVEZ CUBAS, MAGALY DEL CARMEN</t>
  </si>
  <si>
    <t>INGENIERO QUIMICO</t>
  </si>
  <si>
    <t>43413168</t>
  </si>
  <si>
    <t>CHAVEZ GUEVARA , ANGELICA CONSUELO</t>
  </si>
  <si>
    <t>ASISTENTE ADMINISTRACION PARA EL DESPACHO MINISTERIAL</t>
  </si>
  <si>
    <t>10217846</t>
  </si>
  <si>
    <t>CHAVEZ LLIUYACC, MARCO ANTONIO</t>
  </si>
  <si>
    <t>TECNICO MECANICA AUTOMOTRIZ</t>
  </si>
  <si>
    <t>ABOGADO DEFENSOR</t>
  </si>
  <si>
    <t>10118520</t>
  </si>
  <si>
    <t>CHAVEZ PORTAL, NOELIA LIDIA</t>
  </si>
  <si>
    <t>ECONOMIAI DEL OBSERVATORIO DE EDUCACION Y EMPLEO</t>
  </si>
  <si>
    <t>10752807</t>
  </si>
  <si>
    <t>CHAVEZ RAMIREZ, EDITH DELIA</t>
  </si>
  <si>
    <t>41085892</t>
  </si>
  <si>
    <t>CHAVEZ VILLANUEVA, LIZ BANI</t>
  </si>
  <si>
    <t>ASESOR EN TEMAS DE PLANEAMIENTO Y PRESUPUESTO</t>
  </si>
  <si>
    <t>44315721</t>
  </si>
  <si>
    <t>CHICOMA GAMBOA, MARTIN ENRIQUE</t>
  </si>
  <si>
    <t>47059138</t>
  </si>
  <si>
    <t>CHILO UMASI, ELIZABETH</t>
  </si>
  <si>
    <t>44275745</t>
  </si>
  <si>
    <t>CHIPANA ARCAYA, NICOLAS</t>
  </si>
  <si>
    <t>MAESTRO EN GESTIÓN PÚBLICA</t>
  </si>
  <si>
    <t>PSICOLOGO</t>
  </si>
  <si>
    <t>07260470</t>
  </si>
  <si>
    <t>CHIRINOS BRAVO DE FASANELLA, LILIANA GUILLERMINA</t>
  </si>
  <si>
    <t>LICENCIADA EN EDUCACION</t>
  </si>
  <si>
    <t>46024391</t>
  </si>
  <si>
    <t>CHIVILCHES AMPUERO, LUIS ALBERTO</t>
  </si>
  <si>
    <t>PROFESIONAL ABOGADO</t>
  </si>
  <si>
    <t>44539522</t>
  </si>
  <si>
    <t>CHUMBES REYES, VIRGINIA CRISTINA</t>
  </si>
  <si>
    <t>ASESOR EN GESTION PUBLICA</t>
  </si>
  <si>
    <t>10245540</t>
  </si>
  <si>
    <t>CHUMBIPUMA MACAZANA, BETTY FLOR</t>
  </si>
  <si>
    <t>PROFESIONAL EN PLANEAMIENTO</t>
  </si>
  <si>
    <t>46712711</t>
  </si>
  <si>
    <t>CHUMPITAZ LEÓN, MARCELA DEL PILAR</t>
  </si>
  <si>
    <t>08127005</t>
  </si>
  <si>
    <t>CHUQUILLANQUI JANAMPA, BETTY</t>
  </si>
  <si>
    <t>09329648</t>
  </si>
  <si>
    <t>CHURA RUEDA, JULIAN ARTURO</t>
  </si>
  <si>
    <t>ASISTENTE LEGAL</t>
  </si>
  <si>
    <t>46276938</t>
  </si>
  <si>
    <t>CLAVO BARREDA , NADIA AIDA</t>
  </si>
  <si>
    <t>DERECHO</t>
  </si>
  <si>
    <t>43821357</t>
  </si>
  <si>
    <t>COBOS ORTIZ, DARWIN</t>
  </si>
  <si>
    <t>LICENCIADO EN ADMINISTRACIÓN DE BANCA Y FINANZAS</t>
  </si>
  <si>
    <t>APOYO JURIDICO</t>
  </si>
  <si>
    <t>46552028</t>
  </si>
  <si>
    <t>COMUN CLEMENTE, DEISSY NATALIE</t>
  </si>
  <si>
    <t>71573356</t>
  </si>
  <si>
    <t>CONDOR ESTRELLA, VANESSA ESTEFANY ZULLY</t>
  </si>
  <si>
    <t>APOYO INFORMATICO</t>
  </si>
  <si>
    <t>46487932</t>
  </si>
  <si>
    <t>CONDORI GARROTE, EDGAR ABET</t>
  </si>
  <si>
    <t>80095137</t>
  </si>
  <si>
    <t>CONDORI PEÑA, ESPERANZA</t>
  </si>
  <si>
    <t>70028977</t>
  </si>
  <si>
    <t>CONTRERAS SALLO, CLAUDY ANEL</t>
  </si>
  <si>
    <t>SECTORISTA DE EMPLEO EN EL SECTOR CONSTRUCCION</t>
  </si>
  <si>
    <t>40098937</t>
  </si>
  <si>
    <t>CORAL ALTAMIRANO, ROSSE MERY</t>
  </si>
  <si>
    <t>GESTION &amp; NEGOCIOS</t>
  </si>
  <si>
    <t>07170378</t>
  </si>
  <si>
    <t>CORAS GUILLEN, ELIZABETH CARMEN</t>
  </si>
  <si>
    <t>ESPECIALISTA EN GESTIÓN</t>
  </si>
  <si>
    <t>40496921</t>
  </si>
  <si>
    <t>CORDOVA FLORES, RUBY</t>
  </si>
  <si>
    <t>BACHILLER EN CIENCIAS ECONOMICAS - MENCION EN ADMINISTRACION</t>
  </si>
  <si>
    <t>ANALISTA EN GESTION PRESUPUESTAL</t>
  </si>
  <si>
    <t>45938369</t>
  </si>
  <si>
    <t>CORDOVA HENOSTROZA, SILVIA ALEXANDRA</t>
  </si>
  <si>
    <t>CONTADORA PUBLICA</t>
  </si>
  <si>
    <t>SUPERVISORA SECTORIAL</t>
  </si>
  <si>
    <t>07915420</t>
  </si>
  <si>
    <t>CORDOVA HERRERA, MARIA VICTORIA</t>
  </si>
  <si>
    <t>LICENCIADO EN EDUCACION</t>
  </si>
  <si>
    <t>ESPECIALISTA DE SERVICIOS AUXILIARES</t>
  </si>
  <si>
    <t>22288223</t>
  </si>
  <si>
    <t>CORDOVA MOSCOSO, MERARI ARISTIDES</t>
  </si>
  <si>
    <t>10281603</t>
  </si>
  <si>
    <t>CORDOVA PAREDES, MILAGROS IVON</t>
  </si>
  <si>
    <t>INGENIERO DE SISTEMAS E INFORMATICA</t>
  </si>
  <si>
    <t>10670172</t>
  </si>
  <si>
    <t>CORDOVA ROQUE, MANUEL ENRIQUE</t>
  </si>
  <si>
    <t>40947604</t>
  </si>
  <si>
    <t>CORNEJO CABRERA, JANET</t>
  </si>
  <si>
    <t>71541870</t>
  </si>
  <si>
    <t>CORNEJO GUTIERREZ, LESLY KARLA</t>
  </si>
  <si>
    <t>41450501</t>
  </si>
  <si>
    <t>CORONADO CUENCA, SANDY MEDALID</t>
  </si>
  <si>
    <t>CONSULTORA DE EMPLEO</t>
  </si>
  <si>
    <t>42457184</t>
  </si>
  <si>
    <t>CORREA LAZO, KARLA DELIA</t>
  </si>
  <si>
    <t>TITULO PROFESIONAL TECNICO EN CIENCIAS DE LA COMUNICACIÓN</t>
  </si>
  <si>
    <t>ELECTRICISTA</t>
  </si>
  <si>
    <t>07874878</t>
  </si>
  <si>
    <t>CORRO APARICIO, EDDI MARCIAL</t>
  </si>
  <si>
    <t>TECNICO PROFESIONAL EN INGENIERIA DE SONIDO</t>
  </si>
  <si>
    <t>INGENIERO CIVIL</t>
  </si>
  <si>
    <t>08324359</t>
  </si>
  <si>
    <t>CORTEZ MORALES, EVER NABOHT</t>
  </si>
  <si>
    <t>SOPORTE ADMINISTRATIVO</t>
  </si>
  <si>
    <t>23861198</t>
  </si>
  <si>
    <t>CORTEZ VARGAS, FRANK LUIS</t>
  </si>
  <si>
    <t>OPERADOR DE COMPUTADORAS</t>
  </si>
  <si>
    <t>ESPECIALISTA SENIOR EN NORMALIZACION Y CERTIFICACION DE COMPETENCIAS LABORALES</t>
  </si>
  <si>
    <t>09404817</t>
  </si>
  <si>
    <t>CRISOSTOMO CAHUANA, PABLO ADOLFO</t>
  </si>
  <si>
    <t>BACHILLER EN SOCIOLOGIA</t>
  </si>
  <si>
    <t>48338972</t>
  </si>
  <si>
    <t>CRISPIN LAGO, GEARLET CLEOFE</t>
  </si>
  <si>
    <t>41057611</t>
  </si>
  <si>
    <t>CRUZ JARAMILLO, JEANE MYLENA</t>
  </si>
  <si>
    <t>DIRECTORA</t>
  </si>
  <si>
    <t>40397334</t>
  </si>
  <si>
    <t>CRUZADO DE LA VEGA, VIVIANA NATALI</t>
  </si>
  <si>
    <t>LICENCIADO EN ECONOMIA</t>
  </si>
  <si>
    <t>40712834</t>
  </si>
  <si>
    <t>CUADROS SANCHEZ, DIEGO</t>
  </si>
  <si>
    <t>BACHILLER EN CIENCIAS ADMINISTRATIVAS</t>
  </si>
  <si>
    <t>DIGITADOR/ FOLIADOR</t>
  </si>
  <si>
    <t>42884244</t>
  </si>
  <si>
    <t>CUBAS LLACZA, LIA LICET</t>
  </si>
  <si>
    <t>EGRESADO</t>
  </si>
  <si>
    <t>ASISTENTE ADMINSITRATIVO</t>
  </si>
  <si>
    <t>46217512</t>
  </si>
  <si>
    <t>CUEVA JIRON, ROSA MARIA</t>
  </si>
  <si>
    <t>SECRETARIADO</t>
  </si>
  <si>
    <t>CONSULTOR LABORAL</t>
  </si>
  <si>
    <t>41001175</t>
  </si>
  <si>
    <t>CUEVA LIMA, JOSE STARKI</t>
  </si>
  <si>
    <t>ANALISTA EN TESORERIA</t>
  </si>
  <si>
    <t>10141061</t>
  </si>
  <si>
    <t>CUEVA MORALES, CARMEN LUISA</t>
  </si>
  <si>
    <t>BACHILLER EN CIENCIAS CONTABLES Y FINANCIERAS</t>
  </si>
  <si>
    <t>COORDINADOR DEL CENTRO DE EMPLEO</t>
  </si>
  <si>
    <t>41275436</t>
  </si>
  <si>
    <t>CUEVA SALAZAR, ELAR FREDDY</t>
  </si>
  <si>
    <t>ANALISTA EN PROCESOS DE SELECCIÓN CAS</t>
  </si>
  <si>
    <t>73889200</t>
  </si>
  <si>
    <t>CUSI LLAMOCCA, PEDRO SIMEON</t>
  </si>
  <si>
    <t>07493685</t>
  </si>
  <si>
    <t>CUZCANO UCHUYA, ANA GISELA</t>
  </si>
  <si>
    <t>06431100</t>
  </si>
  <si>
    <t>DA SILVA QUEREVALU, OMAR LUIS</t>
  </si>
  <si>
    <t>43566777</t>
  </si>
  <si>
    <t>DAVILA CARDENAS, MARIA TERESA</t>
  </si>
  <si>
    <t>ANALISTA EN COMUNICACIÓN DIGITAL</t>
  </si>
  <si>
    <t>71960747</t>
  </si>
  <si>
    <t>DE LA CRUZ LOO CHINN, YEIN ALBERTO</t>
  </si>
  <si>
    <t>LICENCIADO EN PERIODISMO</t>
  </si>
  <si>
    <t>07929647</t>
  </si>
  <si>
    <t>DEGREGORI LUZA DE PERALES, ROSAURA MARIELA</t>
  </si>
  <si>
    <t>CONCILIADOR</t>
  </si>
  <si>
    <t>41689647</t>
  </si>
  <si>
    <t>DEL PIELAGO VASQUEZ, MONICA KARINA</t>
  </si>
  <si>
    <t>ANALISTA CAMAROGRAFO</t>
  </si>
  <si>
    <t>25602917</t>
  </si>
  <si>
    <t>DEL RIO SAROLI, TIRSO MIGUEL ANGEL</t>
  </si>
  <si>
    <t>DISEÑO PUBLICITARIO</t>
  </si>
  <si>
    <t>TÉCNICO ADMINSITRATIVO</t>
  </si>
  <si>
    <t>41917092</t>
  </si>
  <si>
    <t>DELGADO SOTO, KARINA ROCIO</t>
  </si>
  <si>
    <t>TECNICO EN COMPUTACION E INFORMATICA</t>
  </si>
  <si>
    <t>TÉCNICO SUPERIOR</t>
  </si>
  <si>
    <t>80053798</t>
  </si>
  <si>
    <t>DIAZ BOCANEGRA, JOSE GIOVANNI</t>
  </si>
  <si>
    <t>43414943</t>
  </si>
  <si>
    <t>DIAZ CASTRO, SANDRA ESTEFANIA</t>
  </si>
  <si>
    <t>40949736</t>
  </si>
  <si>
    <t>DIAZ FIGUEROA, SONIA CHRISTINA</t>
  </si>
  <si>
    <t>46305925</t>
  </si>
  <si>
    <t>DIAZ MORALES, ANGEL ANDRES</t>
  </si>
  <si>
    <t>07880838</t>
  </si>
  <si>
    <t>DIAZ NUÑEZ, ANA RITA</t>
  </si>
  <si>
    <t>ANALISTA EN PRESUPUESTO Y PLANEAMIENTO</t>
  </si>
  <si>
    <t>40722020</t>
  </si>
  <si>
    <t>DIAZ RODRIGUEZ, CHRISTIAN GIANCARLO</t>
  </si>
  <si>
    <t>ASISTENTE EN CONTROL DE MULTAS</t>
  </si>
  <si>
    <t>06101224</t>
  </si>
  <si>
    <t>DIAZ VARGAS, CARMEN ROSA</t>
  </si>
  <si>
    <t>BACHILLER EN CONTABILIDAD</t>
  </si>
  <si>
    <t>07488029</t>
  </si>
  <si>
    <t>DIEGO VARGAS, ROCIO MARIA</t>
  </si>
  <si>
    <t>COMPUTACION</t>
  </si>
  <si>
    <t>40790005</t>
  </si>
  <si>
    <t>DOMINGUEZ VASQUEZ, CRISTOPHER JIMMY</t>
  </si>
  <si>
    <t>44907949</t>
  </si>
  <si>
    <t>DORIA PAREDES, LEONARDO DANIEL</t>
  </si>
  <si>
    <t>LICENCIADO EN TURISMO Y HOTELERIA</t>
  </si>
  <si>
    <t>43220642</t>
  </si>
  <si>
    <t>DUEÑAS LEYVA, JOSUE LUIS</t>
  </si>
  <si>
    <t>BACHILLER EN ESTADISTICA</t>
  </si>
  <si>
    <t>09638482</t>
  </si>
  <si>
    <t>DUEÑAS OPORTO, GUILLERMO RUSTALY</t>
  </si>
  <si>
    <t>PROFESOR DE EDUCACION FISICA</t>
  </si>
  <si>
    <t>ESPECIALISTA DE MIGRACION LABORAL IV</t>
  </si>
  <si>
    <t>07214510</t>
  </si>
  <si>
    <t>DULANTO QUIJANO, MAURICIO ARTURO ABEL</t>
  </si>
  <si>
    <t>ESPECIALISTA EN DERECHO</t>
  </si>
  <si>
    <t>45974539</t>
  </si>
  <si>
    <t>DURAND BUSTAMANTE, KATHERINE JOHANNA</t>
  </si>
  <si>
    <t>70107698</t>
  </si>
  <si>
    <t>ECHEGARAY ESCATE, VANIA ESTEFANY</t>
  </si>
  <si>
    <t>LICENCIADA EN ADMINISTRACIÓN Y NEGOCIOS INTERNACIONALES</t>
  </si>
  <si>
    <t>25792674</t>
  </si>
  <si>
    <t>ECHEGARAY MORA, ROXANA GISELLA</t>
  </si>
  <si>
    <t>09856438</t>
  </si>
  <si>
    <t>EGUSQUIZA RUEDA, JOHN ALEX</t>
  </si>
  <si>
    <t>40284066</t>
  </si>
  <si>
    <t>ELESCANO GOMEZ, GIANNINA</t>
  </si>
  <si>
    <t>SECRETARIADO COMERCIAL</t>
  </si>
  <si>
    <t>70517969</t>
  </si>
  <si>
    <t>ENRIQUEZ CHULLO, MARIBEL VERONICA</t>
  </si>
  <si>
    <t>LIQUIDADOR</t>
  </si>
  <si>
    <t>41447917</t>
  </si>
  <si>
    <t>ERQUINIO HOPPEN, JESSICA KERSTY</t>
  </si>
  <si>
    <t>TÍTULO DE ABOGADO</t>
  </si>
  <si>
    <t>ESPECIALISTA EN DESCENTRALIZACIÓN</t>
  </si>
  <si>
    <t>07603838</t>
  </si>
  <si>
    <t>ESCAJADILLO GROSSO, RAFAEL JESUS</t>
  </si>
  <si>
    <t>INGENIERO ADMINISTRATIVO</t>
  </si>
  <si>
    <t>ASISTENTE LIQUIDADOR I</t>
  </si>
  <si>
    <t>23867103</t>
  </si>
  <si>
    <t>ESCALANTE CACERES, MAGALY</t>
  </si>
  <si>
    <t>40189501</t>
  </si>
  <si>
    <t>ESLAVA DIAZ, MILENKA LITA</t>
  </si>
  <si>
    <t>ESPECIALISTA EN MATERIA DE PROMOCIÓN DEL EMPLEO</t>
  </si>
  <si>
    <t>70837353</t>
  </si>
  <si>
    <t>ESPEZUA BERRIOS, LUCIA DEL ROSARIO</t>
  </si>
  <si>
    <t>SECTORISTA DE EMPLEO</t>
  </si>
  <si>
    <t>08859020</t>
  </si>
  <si>
    <t>ESPINAL BEDREGAL, LUIS ALBERTO</t>
  </si>
  <si>
    <t>06761795</t>
  </si>
  <si>
    <t>ESPINOSA TEJADA, RAFAEL MIGUEL</t>
  </si>
  <si>
    <t>ADMINISTRACION DE NEGOCIOS FINANZAS</t>
  </si>
  <si>
    <t>06781223</t>
  </si>
  <si>
    <t>ESPINOZA ACOSTA, PERCY JAVIER</t>
  </si>
  <si>
    <t>ABOGADA PROYECTISTA DE RESOLUCIÓN</t>
  </si>
  <si>
    <t>47544763</t>
  </si>
  <si>
    <t>ESPINOZA RINCON, JACQUELINE ALISSA</t>
  </si>
  <si>
    <t>47946516</t>
  </si>
  <si>
    <t>ESPINOZA TALAVERANO, RAQUEL</t>
  </si>
  <si>
    <t>ESPECIALISTA EN ARTICULACIÓN DE SERVICIOS</t>
  </si>
  <si>
    <t>02777211</t>
  </si>
  <si>
    <t>ESTRADA GUERRERO, NANCY MARIA</t>
  </si>
  <si>
    <t>LICENCIADO EN CIENCIAS DE LA INFORMACIÓN</t>
  </si>
  <si>
    <t>47544347</t>
  </si>
  <si>
    <t>ESTRADA PACO, YULY ALEXANDRA</t>
  </si>
  <si>
    <t>BACHILLER EN ADMINISTRACIÓN Y NEGOCIOS INTERNACIONALES</t>
  </si>
  <si>
    <t>46203275</t>
  </si>
  <si>
    <t>ESTRADA QUINTANA, ARAIS GEMILE</t>
  </si>
  <si>
    <t>46674070</t>
  </si>
  <si>
    <t>EUNOFRE MALPARTIDA , KENIA KELIN</t>
  </si>
  <si>
    <t>ASISTENTE LIQUIDADOR</t>
  </si>
  <si>
    <t>43201596</t>
  </si>
  <si>
    <t>FALCON MATOS, PERCY ALAN</t>
  </si>
  <si>
    <t>72428415</t>
  </si>
  <si>
    <t>FARFAN FUENTES, FIORELA NOEMI</t>
  </si>
  <si>
    <t>ADMINISTRACIÓN Y GESTIÓN DE EMPRESAS</t>
  </si>
  <si>
    <t>09624864</t>
  </si>
  <si>
    <t>FELIX QUISPE, YOLANDA CLAUDIA</t>
  </si>
  <si>
    <t>80408500</t>
  </si>
  <si>
    <t>FERNANDEZ CACHAY, PERCY AUGUSTO</t>
  </si>
  <si>
    <t>TÉCNICO ADMINISTRATIVO PARA LA CLASIFICACIÓN, REGISTRO Y ENTREGA DE LOS CARGOS NOTIFICADOS Y DEVUELTOS</t>
  </si>
  <si>
    <t>76243500</t>
  </si>
  <si>
    <t>FERNANDEZ CASTILLO, PAOLO AUGUSTO JESUS</t>
  </si>
  <si>
    <t>ADMINISTRACION Y GESTION DE EMPRESAS</t>
  </si>
  <si>
    <t>ESTUDIOS UNIVERSITARIOS</t>
  </si>
  <si>
    <t>ESPECIALISTA EN ARTICULACIÓN DE SERVICIOS DE LA RED DEL SERVICIO NACIONAL DEL EMPLEO</t>
  </si>
  <si>
    <t>09918708</t>
  </si>
  <si>
    <t>FERNANDEZ CHANG, HUGO EDUARDO</t>
  </si>
  <si>
    <t>LICENCIADO EN PSICOLOGÍA</t>
  </si>
  <si>
    <t>40248308</t>
  </si>
  <si>
    <t>FERNANDEZ GARCIA, MELVIN CRISTIAN</t>
  </si>
  <si>
    <t>42401842</t>
  </si>
  <si>
    <t>FERNANDEZ MATA, CESAR AUGUSTO</t>
  </si>
  <si>
    <t>40814917</t>
  </si>
  <si>
    <t>FERNANDEZ PONCE DE REATEGUI, SHARON DIONICIA</t>
  </si>
  <si>
    <t>ANALISTA DE DISEÑOR GRAFICO</t>
  </si>
  <si>
    <t>46413904</t>
  </si>
  <si>
    <t>FERNANDEZ QUISPE, ALICIA ROSA</t>
  </si>
  <si>
    <t>DISEÑO GRAFICO</t>
  </si>
  <si>
    <t>46410111</t>
  </si>
  <si>
    <t>FERNANDEZ TUPAYACHI, ZOILA YISELA</t>
  </si>
  <si>
    <t>43093829</t>
  </si>
  <si>
    <t>FERNANDEZ YUCRA, EDITH BERTHA</t>
  </si>
  <si>
    <t>COORDINADOR DE INFRAESTRUCTURA TECNOLOGICA</t>
  </si>
  <si>
    <t>10194099</t>
  </si>
  <si>
    <t>FIGUEROA HERNANDEZ, JULIO GERARDO</t>
  </si>
  <si>
    <t>44041086</t>
  </si>
  <si>
    <t>FIGUEROA RUIZ, JANDIRA KATHERINE</t>
  </si>
  <si>
    <t>TÉCNICO BASICO</t>
  </si>
  <si>
    <t>ESPECIALISTA SENIOR EN POLITICAS DE PROMOCION DEL EMPLEO Y AUTOEMPLEO</t>
  </si>
  <si>
    <t>09156800</t>
  </si>
  <si>
    <t>FLORES CACERES, JUAN RONNY</t>
  </si>
  <si>
    <t>10470767</t>
  </si>
  <si>
    <t>FLORES CARDENAS, JUAN MANUEL</t>
  </si>
  <si>
    <t>01130060</t>
  </si>
  <si>
    <t>FLORES FLORES, MARIA LILLIANA</t>
  </si>
  <si>
    <t>MAGISTER EN GERENCIA SOCIAL</t>
  </si>
  <si>
    <t>78597273</t>
  </si>
  <si>
    <t>FLORIAN RODRIGUEZ, JHONNY LEONARDO</t>
  </si>
  <si>
    <t>70341032</t>
  </si>
  <si>
    <t>FORTTINI AGUILAR, BRUNO MARTIN</t>
  </si>
  <si>
    <t>ESPECIALISTA EN MIGRACIÓN LABORAL</t>
  </si>
  <si>
    <t>09398775</t>
  </si>
  <si>
    <t>FRANCIA TADEO, MONICA ROSANA</t>
  </si>
  <si>
    <t>10369484</t>
  </si>
  <si>
    <t>FRANCO ZENTENO, MICHEL HANMER</t>
  </si>
  <si>
    <t>40361825</t>
  </si>
  <si>
    <t>FRETEL GUTIERREZ, ANGELICA ROCIO</t>
  </si>
  <si>
    <t>ESPECIALISTA EN ECONOMÍA Y PRODUCTIVIDAD LABORAL</t>
  </si>
  <si>
    <t>08145362</t>
  </si>
  <si>
    <t>FUENTES REYNOSO, RAUL</t>
  </si>
  <si>
    <t>LICENCIADO EN ECONOMÍA</t>
  </si>
  <si>
    <t>45245838</t>
  </si>
  <si>
    <t>GALLARDAY AMES, NATALY ESTEFANY</t>
  </si>
  <si>
    <t>45877287</t>
  </si>
  <si>
    <t>GALLOZO APARICIO, ROSA MARIA</t>
  </si>
  <si>
    <t>SECRETARIADO EJECUTIVO BILLINGUE</t>
  </si>
  <si>
    <t>70664992</t>
  </si>
  <si>
    <t>GALVEZ BEDOYA, SHEYLA MELANYE</t>
  </si>
  <si>
    <t>LICENCIADA EN ADMINISTRACIÓN DE TURISMO</t>
  </si>
  <si>
    <t>25000598</t>
  </si>
  <si>
    <t>GAMARRA ASTETE, EDUARDO ANTONIO</t>
  </si>
  <si>
    <t>41252014</t>
  </si>
  <si>
    <t>GAMARRA COLLANTES, LAURIE GISELLA</t>
  </si>
  <si>
    <t>LICENCIADO EN SOCIOLOGIA</t>
  </si>
  <si>
    <t>40808297</t>
  </si>
  <si>
    <t>GARAY CABALLERO, HILDA LUZMILA</t>
  </si>
  <si>
    <t>ASISTENTE CONTABLE</t>
  </si>
  <si>
    <t>44934885</t>
  </si>
  <si>
    <t>GARAY MORALES, LAURA LIZET</t>
  </si>
  <si>
    <t>CONTADOR PÚBLICO</t>
  </si>
  <si>
    <t>25835437</t>
  </si>
  <si>
    <t>GARCIA ACERO, MARIO JULIAN</t>
  </si>
  <si>
    <t>ABOGADO ESPECIALISTA</t>
  </si>
  <si>
    <t>10288862</t>
  </si>
  <si>
    <t>GARCIA MANRIQUE, AUGUSTO JOSE</t>
  </si>
  <si>
    <t>70433220</t>
  </si>
  <si>
    <t>GARCIA MENDOZA, WINSTON LUIS</t>
  </si>
  <si>
    <t>42039556</t>
  </si>
  <si>
    <t>GARCIA ORE, RUTH</t>
  </si>
  <si>
    <t>45015090</t>
  </si>
  <si>
    <t>GARCIA VALDERRAMA, CELINDA</t>
  </si>
  <si>
    <t>COMUNICADOR SOCIAL</t>
  </si>
  <si>
    <t>45935206</t>
  </si>
  <si>
    <t>GARRIAZO RIOS , LUIS ALBERTO</t>
  </si>
  <si>
    <t>LICENCIADO EN CIENCIAS DE LA COMUNICACION</t>
  </si>
  <si>
    <t>TECNICO EN TEFEFONIA</t>
  </si>
  <si>
    <t>40517698</t>
  </si>
  <si>
    <t>GASPAR TORRES, JOSE SIXTO</t>
  </si>
  <si>
    <t>TECNICO EN TELEFONIA</t>
  </si>
  <si>
    <t>ANALISTA DE GESTIÓN EN CONTROL PATRIMONIAL</t>
  </si>
  <si>
    <t>41384627</t>
  </si>
  <si>
    <t>GAYOSO CAMPOS, LUZ MARINA</t>
  </si>
  <si>
    <t>COORDINADOR DE MESA DE AYUDA</t>
  </si>
  <si>
    <t>09394037</t>
  </si>
  <si>
    <t>GIBAJA ALVAREZ, DANIEL ALBERTO</t>
  </si>
  <si>
    <t>ESPECIALISTA EN COMPETENCIAS PARA EL EMPLEO</t>
  </si>
  <si>
    <t>08785259</t>
  </si>
  <si>
    <t>GIRAO ROJAS, FANNY ELIZABETH</t>
  </si>
  <si>
    <t>LICENCIADA EN EDUCACION INICIAL</t>
  </si>
  <si>
    <t>CONCILIADORES</t>
  </si>
  <si>
    <t>06789816</t>
  </si>
  <si>
    <t>GIUDICHE UZATEGUI, FABIOLA KARIM</t>
  </si>
  <si>
    <t>ANALISTA DE DISEÑO Y SEGUIMIENTO DE POLITICAS PÚBLICAS Y PROYECTOS DE DESARROLLO</t>
  </si>
  <si>
    <t>42742333</t>
  </si>
  <si>
    <t>GOICOCHEA ESPILCO, ANTONIO ANDRES</t>
  </si>
  <si>
    <t>ANALISTA PARA LA GESTIÓN ADMINISTRATIVA Y PRESUPUESTAL</t>
  </si>
  <si>
    <t>10467880</t>
  </si>
  <si>
    <t>GOMEZ CHUMPITAZ DE PALMA, ESTRELLA CAROLINA</t>
  </si>
  <si>
    <t>43693800</t>
  </si>
  <si>
    <t>GOMEZ QUISPE, RICHARD</t>
  </si>
  <si>
    <t>46311887</t>
  </si>
  <si>
    <t>GONZAGA ARENAS, JOHANNA ILLARIY</t>
  </si>
  <si>
    <t>SOPORTE TÉCNICO</t>
  </si>
  <si>
    <t>48015563</t>
  </si>
  <si>
    <t>GONZALES DAVALOS, OMAR JESUS</t>
  </si>
  <si>
    <t>48070045</t>
  </si>
  <si>
    <t>GONZALES GOMEZ, MARIA KARINA</t>
  </si>
  <si>
    <t>TITULO PROFESIONAL TÉCNICO EN CONTABILIDAD</t>
  </si>
  <si>
    <t>25745822</t>
  </si>
  <si>
    <t>GONZALEZ FERNANDEZ, IVAN TELMO</t>
  </si>
  <si>
    <t>LIQUIDADOR DE BENEFICIOS SOCIALES</t>
  </si>
  <si>
    <t>29211396</t>
  </si>
  <si>
    <t>GONZALEZ POLAR MINAYA, CARLOS EMILIO</t>
  </si>
  <si>
    <t>ESPECIALISTA ECONOMICO</t>
  </si>
  <si>
    <t>09563782</t>
  </si>
  <si>
    <t>GUERRA ROJAS, MARIA ROSA</t>
  </si>
  <si>
    <t>MAESTRO/MAGÍSTER EN GESTIÓN PÚBLICA</t>
  </si>
  <si>
    <t>10137306</t>
  </si>
  <si>
    <t>GUERRA SOTO, JOSE LUIS</t>
  </si>
  <si>
    <t>73966204</t>
  </si>
  <si>
    <t>GUERRERO VIZCARDO, BRYAN ALEXANDER</t>
  </si>
  <si>
    <t>BACHILLER EN CIENCIA POLITICA</t>
  </si>
  <si>
    <t>45474913</t>
  </si>
  <si>
    <t>GUERREROS PALPA, YESSENIA YLDA</t>
  </si>
  <si>
    <t>44799775</t>
  </si>
  <si>
    <t>GUEVARA CALDERON, KAROL HAYLEN</t>
  </si>
  <si>
    <t>41455008</t>
  </si>
  <si>
    <t>GUEVARA GUARDIA, MARIA VERONICA</t>
  </si>
  <si>
    <t>ANALISTA EN ACUERDO MARCO</t>
  </si>
  <si>
    <t>46843709</t>
  </si>
  <si>
    <t>GUEVARA RIMARACHIN, SANDY CORAL</t>
  </si>
  <si>
    <t>TITULO PROFESIONAL DE CONTADOR PÚBLICO</t>
  </si>
  <si>
    <t>09158895</t>
  </si>
  <si>
    <t>GUIMAS FERNANDEZ DE PEÑA, NORA</t>
  </si>
  <si>
    <t>APOYO ADMINISTRATIVO E INFORMATICO</t>
  </si>
  <si>
    <t>43641260</t>
  </si>
  <si>
    <t>GUIZADO CHINCHAY, JESUS HUMBERTO</t>
  </si>
  <si>
    <t>ESPECIALISTA EN PROMOCION DEL EMPLEO DE PERSONAS CON DISCAPACIDAD MENTAL E INTELECTUAL</t>
  </si>
  <si>
    <t>09959944</t>
  </si>
  <si>
    <t>GUTIERREZ MELGAREJO, ANA MARIA</t>
  </si>
  <si>
    <t>41766938</t>
  </si>
  <si>
    <t>GUTIERREZ MESIAS, PIERO ALFREDO</t>
  </si>
  <si>
    <t>41519625</t>
  </si>
  <si>
    <t>GUTIERREZ REYES DE JIMENEZ, SOFIA ROSANA</t>
  </si>
  <si>
    <t>42259461</t>
  </si>
  <si>
    <t>HERNANDEZ HUACAUSE, JUAN CARLOS</t>
  </si>
  <si>
    <t>21522049</t>
  </si>
  <si>
    <t>HERNANDEZ PEREZ, CESAR PAUL</t>
  </si>
  <si>
    <t>07837779</t>
  </si>
  <si>
    <t>HERRERA MOREYRA, CESILIA GREGORIA</t>
  </si>
  <si>
    <t>41747042</t>
  </si>
  <si>
    <t>HIDALGO GAMONAL, CARLA JUDITH</t>
  </si>
  <si>
    <t>20643650</t>
  </si>
  <si>
    <t>HIDALGO MAYTA, MANUEL FERNANDO</t>
  </si>
  <si>
    <t>ANALISTA EN CONCILIACIÓN</t>
  </si>
  <si>
    <t>46811827</t>
  </si>
  <si>
    <t>HINOJOSA MEDINA, CHRISTIAN</t>
  </si>
  <si>
    <t>PROFESIONAL ECONOMISTA</t>
  </si>
  <si>
    <t>07290761</t>
  </si>
  <si>
    <t>HOSPINAL CARBONELL, CECILIA DEL ROSARIO</t>
  </si>
  <si>
    <t>AUXILIAR ORIENTADOR</t>
  </si>
  <si>
    <t>70762878</t>
  </si>
  <si>
    <t>HUAILLA CALLE, JAIME DIEGO</t>
  </si>
  <si>
    <t>41985829</t>
  </si>
  <si>
    <t>HUAITAN ROJAS, DANIEL FERNANDO</t>
  </si>
  <si>
    <t>DIGITADOR-FOLIADOR</t>
  </si>
  <si>
    <t>42064990</t>
  </si>
  <si>
    <t>HUAMAN CARBAJAL, KREYLA SAMOA</t>
  </si>
  <si>
    <t>40627916</t>
  </si>
  <si>
    <t>HUAMAN INCA, DANIEL RICARDO ARTURO</t>
  </si>
  <si>
    <t>80132216</t>
  </si>
  <si>
    <t>HUAMAN SALAS, GUSTAVO FERNANDINO</t>
  </si>
  <si>
    <t>TECNICO EN INSTALACIONES ELECTRICAS</t>
  </si>
  <si>
    <t>44815612</t>
  </si>
  <si>
    <t>HUAMAN TARAZONA, ANALY MERCEDES</t>
  </si>
  <si>
    <t>06204236</t>
  </si>
  <si>
    <t>HUAMAN YUPANQUI, JUAN CARLOS</t>
  </si>
  <si>
    <t>71020564</t>
  </si>
  <si>
    <t>HUAMANI ALCCAMARI, MELISSA</t>
  </si>
  <si>
    <t>ESTUDIO TECNICO</t>
  </si>
  <si>
    <t>42815738</t>
  </si>
  <si>
    <t>HUANAY OLIVOS, KAREN JANNET</t>
  </si>
  <si>
    <t>45898667</t>
  </si>
  <si>
    <t>HUANCAHUARI CARDENAS, SILVIA ROXANA</t>
  </si>
  <si>
    <t>40152332</t>
  </si>
  <si>
    <t>HUAPAYA MODESTO, ANA CECILIA</t>
  </si>
  <si>
    <t>PROFESIONAL TÉCNICO EN SECRETARIADO EJECUTIVO</t>
  </si>
  <si>
    <t>44812761</t>
  </si>
  <si>
    <t>HUAROTO ORE, ANDRE</t>
  </si>
  <si>
    <t>10519146</t>
  </si>
  <si>
    <t>HUARSAYA MAYHUA, BENITO CIRILO</t>
  </si>
  <si>
    <t>73268311</t>
  </si>
  <si>
    <t>HUAYANCA LOPEZ, JIMENA MELISSA</t>
  </si>
  <si>
    <t>42275123</t>
  </si>
  <si>
    <t>HUAYHUA HURTADO, YOVANA</t>
  </si>
  <si>
    <t>TAPICERO</t>
  </si>
  <si>
    <t>80140889</t>
  </si>
  <si>
    <t>HUCHULA SANCHEZ, JUAN CARLOS</t>
  </si>
  <si>
    <t>ANALISTA EN GESTIÓN POR PROCESOS</t>
  </si>
  <si>
    <t>40973587</t>
  </si>
  <si>
    <t>HUERTAS HUAMAN, ROLANDO ALEXANDER</t>
  </si>
  <si>
    <t>70435910</t>
  </si>
  <si>
    <t>HURTADO PAZ, FRANK ANTHONY</t>
  </si>
  <si>
    <t>LICENCIADO EN CIENCIA POLÍTICA Y GOBIERNO</t>
  </si>
  <si>
    <t>CARPINTERO</t>
  </si>
  <si>
    <t>10742072</t>
  </si>
  <si>
    <t>IDIAQUEZ ARICOCHE, PERCY LUIS</t>
  </si>
  <si>
    <t>ESPECIALISTA SENIOR EN ESTADISTICA</t>
  </si>
  <si>
    <t>07951705</t>
  </si>
  <si>
    <t>JARAMILLO ARRUNATEGUI, CARLOS ALBERTO</t>
  </si>
  <si>
    <t>48223769</t>
  </si>
  <si>
    <t>JARAMILLO FERNANDEZ, GERSON MAX</t>
  </si>
  <si>
    <t>BACHILLER EN INGENIERÍA DE SISTEMAS E INFORMÁTICA</t>
  </si>
  <si>
    <t>73008571</t>
  </si>
  <si>
    <t>JAVIER CUBA, IVANA</t>
  </si>
  <si>
    <t>47278471</t>
  </si>
  <si>
    <t>JESUS PALOMINO, VERONICA</t>
  </si>
  <si>
    <t>40332688</t>
  </si>
  <si>
    <t>JIMENEZ JUSTO, ARNALDO OMAR</t>
  </si>
  <si>
    <t>25596730</t>
  </si>
  <si>
    <t>JUAREZ BREHAUT, ENRIQUETA</t>
  </si>
  <si>
    <t>TECNICO BASICO</t>
  </si>
  <si>
    <t>ESPECIALISTA NORMATIVO EN REGISTROS LABORALES</t>
  </si>
  <si>
    <t>45473722</t>
  </si>
  <si>
    <t>KAJATT FLORES, CARLOS GUSTAVO</t>
  </si>
  <si>
    <t>43477645</t>
  </si>
  <si>
    <t>KU NAVARRO, RAUL ESTEBAN</t>
  </si>
  <si>
    <t>DIGITADOR - FOLIADOR</t>
  </si>
  <si>
    <t>40312193</t>
  </si>
  <si>
    <t>KUQUIAN ALFARO, PEDRO JESUS</t>
  </si>
  <si>
    <t>SECTORISTA - REGIONES</t>
  </si>
  <si>
    <t>15601836</t>
  </si>
  <si>
    <t>LA CRUZ MILLONES, JULIO HERNAN</t>
  </si>
  <si>
    <t xml:space="preserve">ESPECIALISTA EN MATERIA DE PROMOCION DEL EMPLEO </t>
  </si>
  <si>
    <t>46129819</t>
  </si>
  <si>
    <t>LADINES PEÑA, MARIA ISABEL</t>
  </si>
  <si>
    <t>09853723</t>
  </si>
  <si>
    <t>LAGOS ROBLES, VIQUI EVA</t>
  </si>
  <si>
    <t>40856892</t>
  </si>
  <si>
    <t>LARREA DE ROSSI, JORGE ALBERTO</t>
  </si>
  <si>
    <t>32981442</t>
  </si>
  <si>
    <t>LAURENCIO LOYOLA, CELINDA DOMINGA</t>
  </si>
  <si>
    <t>SOPORTE DE BASE DE DATOS</t>
  </si>
  <si>
    <t>07264220</t>
  </si>
  <si>
    <t>LAW CAM, JOSE MARTIN</t>
  </si>
  <si>
    <t>BACHILLER EN INGENIERIA DE COMPUTACION Y SISTEMAS</t>
  </si>
  <si>
    <t>AUXILIAR LEGAL</t>
  </si>
  <si>
    <t>41032632</t>
  </si>
  <si>
    <t>LAZARO ATANACIO, CHRISTIAN GERARD</t>
  </si>
  <si>
    <t>46188106</t>
  </si>
  <si>
    <t>LAZARO FLORES, YOAR YONEL</t>
  </si>
  <si>
    <t>ESPECIALISTA EN NORMALIZACIÓN Y CERTIFICACIÓN DE COMPETENCIAS LABORALES</t>
  </si>
  <si>
    <t>40601176</t>
  </si>
  <si>
    <t>LAZARO JAVIER, CARLA KAREN</t>
  </si>
  <si>
    <t>ESPECIALISTA DE RELACIONES LABORALES</t>
  </si>
  <si>
    <t>41795662</t>
  </si>
  <si>
    <t>LAZO ARCOS, CARLO EMMANUEL</t>
  </si>
  <si>
    <t>42975571</t>
  </si>
  <si>
    <t>LAZO MUÑOZ, LIBIA ANDREA</t>
  </si>
  <si>
    <t>06785163</t>
  </si>
  <si>
    <t>LEDESMA VELASQUEZ, JUAN CARLOS</t>
  </si>
  <si>
    <t>42870049</t>
  </si>
  <si>
    <t>LEGUIA ZAMORA, VICTORIA MAGDALENA</t>
  </si>
  <si>
    <t>BACHILLER EN ADMINISTRACIÓN</t>
  </si>
  <si>
    <t>10667786</t>
  </si>
  <si>
    <t>LEON AGUILAR, ALFREDO</t>
  </si>
  <si>
    <t>42524820</t>
  </si>
  <si>
    <t>LEON PEREZ, MARILU</t>
  </si>
  <si>
    <t>43881699</t>
  </si>
  <si>
    <t>LEVANO CASTILLO, LUCIA ESTHER</t>
  </si>
  <si>
    <t>45734584</t>
  </si>
  <si>
    <t>LIÑAN FLORES, DANAE LESLIE</t>
  </si>
  <si>
    <t>25410175</t>
  </si>
  <si>
    <t>LIÑAN PINEDO DE VELIZ, FLOR DE MARIA</t>
  </si>
  <si>
    <t>TECNICO EN COMPUTACION</t>
  </si>
  <si>
    <t>23913122</t>
  </si>
  <si>
    <t>LLANOS ARTEAGA, JUAN URIEL</t>
  </si>
  <si>
    <t>ESPECIALISTA ADMINISTRATIVO PRESUPUESTAL</t>
  </si>
  <si>
    <t>25858056</t>
  </si>
  <si>
    <t>LLERENA QUISPE, CLYDE</t>
  </si>
  <si>
    <t>ANALISTA DE EVENTOS PARA EL CENTRO DE EMPLEO</t>
  </si>
  <si>
    <t>42877258</t>
  </si>
  <si>
    <t>LOARTE CALLAN, MADELINE YESSENIA</t>
  </si>
  <si>
    <t>21859321</t>
  </si>
  <si>
    <t>LOBATON ISMODES, CARLOS ALBERTO</t>
  </si>
  <si>
    <t>AUXILIAR JURIDICO</t>
  </si>
  <si>
    <t>22314555</t>
  </si>
  <si>
    <t>LOPEZ LOPEZ, GABRIELA MILAGROS</t>
  </si>
  <si>
    <t>43703590</t>
  </si>
  <si>
    <t>LOPEZ NORIEGA, JONATHAN CHRISTIAN</t>
  </si>
  <si>
    <t>ESPECIALISTA EN MODERNIZACIÓN</t>
  </si>
  <si>
    <t>10148518</t>
  </si>
  <si>
    <t>LOPEZ SALCEDO, JESSICA</t>
  </si>
  <si>
    <t>ESPECIALISTA EN INTERMEDIACIÓN LABORAL</t>
  </si>
  <si>
    <t>40932484</t>
  </si>
  <si>
    <t>LOZA MOLINA, MARTHA MARIELA</t>
  </si>
  <si>
    <t>41894276</t>
  </si>
  <si>
    <t>LOZANO VIEYTES, LUIS ENRIQUE</t>
  </si>
  <si>
    <t>INGENIERO AMBIENTAL Y DE RECURSOS NATURALES</t>
  </si>
  <si>
    <t>43572236</t>
  </si>
  <si>
    <t>LUNA DIAZ, MIGUEL</t>
  </si>
  <si>
    <t>07830178</t>
  </si>
  <si>
    <t>LUNA PINEDA, ANA MARIA</t>
  </si>
  <si>
    <t>44722198</t>
  </si>
  <si>
    <t>LUNAREJO CCOLLQUE, ALEXANDER</t>
  </si>
  <si>
    <t>MAESTRO EN FINANZAS Y DERECHO CORPORATIVO</t>
  </si>
  <si>
    <t>PROFESIONAL ESPECIALIZADO EN INVERSIONES PARA LA UNIDAD FORMULADORA</t>
  </si>
  <si>
    <t>25843299</t>
  </si>
  <si>
    <t>LUQUE HUANCAPAZA, ARNALDO</t>
  </si>
  <si>
    <t>TITULO PROFESIONAL DE INGENIERO ECONOMISTA</t>
  </si>
  <si>
    <t>47123886</t>
  </si>
  <si>
    <t>LUYO RODRIGUEZ, MARIA EUGENIA</t>
  </si>
  <si>
    <t>ANALISTA DE MONITOREO Y EVALUACIÓN</t>
  </si>
  <si>
    <t>48182131</t>
  </si>
  <si>
    <t>MACALUPU IPANAQUE, LUIS MIGUEL</t>
  </si>
  <si>
    <t>06732417</t>
  </si>
  <si>
    <t>MACHADO GARCIA, SILVIA ROXANA</t>
  </si>
  <si>
    <t>ANALISTA EN CAPACITACIÓN LABORAL</t>
  </si>
  <si>
    <t>44241072</t>
  </si>
  <si>
    <t>MAGALLANES MAGALLANES, ROCIO DEL PILAR</t>
  </si>
  <si>
    <t>LICENCIADA EN PSICOLOGIA HUMANA</t>
  </si>
  <si>
    <t>47522932</t>
  </si>
  <si>
    <t>MALLQUI HINOSTROZA, JANETH</t>
  </si>
  <si>
    <t>ASISTENTE EN PROCESAMIENTO DE ENCUESTAS</t>
  </si>
  <si>
    <t>70277919</t>
  </si>
  <si>
    <t>MAMANI APAZA, YOLA REINA</t>
  </si>
  <si>
    <t>45917169</t>
  </si>
  <si>
    <t>MANOSALVA SIGUEÑAS, SULMY JUANITA</t>
  </si>
  <si>
    <t>08781323</t>
  </si>
  <si>
    <t>MANRIQUE NEGRON, DINO RENZO</t>
  </si>
  <si>
    <t>42417762</t>
  </si>
  <si>
    <t>MARCALAYA ROJAS, ARMANDO JUAN</t>
  </si>
  <si>
    <t>41019131</t>
  </si>
  <si>
    <t>MARCILLA PATAZCA, JORGE ALEXANDER</t>
  </si>
  <si>
    <t>43850104</t>
  </si>
  <si>
    <t>MARIUS VASQUEZ, PAOLA</t>
  </si>
  <si>
    <t>BACHILLER EN CIENCIAS SOCIALES, ESPECIALIDAD: CON MENCION EN CIENCIA POLITICA Y GOBIERNO</t>
  </si>
  <si>
    <t>42563302</t>
  </si>
  <si>
    <t>MARQUINA RODRIGUEZ, JHON JOILER</t>
  </si>
  <si>
    <t>COORDINADOR DE PROYECTOS TIC</t>
  </si>
  <si>
    <t>07192507</t>
  </si>
  <si>
    <t>MARTINEZ LA ROSA, MIGUEL ANGEL</t>
  </si>
  <si>
    <t>ASISTENTE DE REGISTROS</t>
  </si>
  <si>
    <t>80611479</t>
  </si>
  <si>
    <t>MARTINEZ PILLIHUAMAN, INGRID VICTORIA</t>
  </si>
  <si>
    <t>07643357</t>
  </si>
  <si>
    <t>MARTINEZ PRADO, KARINA NADEZNA</t>
  </si>
  <si>
    <t>41557453</t>
  </si>
  <si>
    <t>MARTINEZ REYNA, MAXIMO MANUEL</t>
  </si>
  <si>
    <t>ESPECIALISTA EN PROCESOS DE SELECCIÓN CAS</t>
  </si>
  <si>
    <t>41152294</t>
  </si>
  <si>
    <t>MARTINEZ TALLA, ALEXANDER MARIANO</t>
  </si>
  <si>
    <t>ANALISTA EN DESARROLLO DE CAPACIDADES</t>
  </si>
  <si>
    <t>08857489</t>
  </si>
  <si>
    <t>MARTINEZ VASQUEZ, RAUL MARCELINO</t>
  </si>
  <si>
    <t>LICENCIADO EN SOCIOLOGÍA</t>
  </si>
  <si>
    <t>ANALISTA DE SOPORTE DE SISTEMAS Y APLICACIONES INFORMÁTICAS</t>
  </si>
  <si>
    <t>10862172</t>
  </si>
  <si>
    <t>MATIENZO LOYOLA, ALEXANDER SEGUNDO</t>
  </si>
  <si>
    <t>10503019</t>
  </si>
  <si>
    <t>MATOS QUINTANILLA, JAVIER</t>
  </si>
  <si>
    <t>LICENCIADO EN CIENCIAS DE LA EDUCACION</t>
  </si>
  <si>
    <t>ASISTENTE DE GESTIÓN Y PLANIFICACIÓN</t>
  </si>
  <si>
    <t>72325761</t>
  </si>
  <si>
    <t>MAUCAYLLE GIRON , MIRYAN ALEJANDRA</t>
  </si>
  <si>
    <t>CIENCIAS ECONOMÍCAS</t>
  </si>
  <si>
    <t>ANFITRIONA</t>
  </si>
  <si>
    <t>40138881</t>
  </si>
  <si>
    <t>MAURA PRADA, KARIN ANTONINE</t>
  </si>
  <si>
    <t>70443815</t>
  </si>
  <si>
    <t>MAYHUA AMAO, KATHERIN</t>
  </si>
  <si>
    <t>CONSULTOR DE EMPLEO PARA EL SERVICIO DE LA BOLSA DE TRABAJO</t>
  </si>
  <si>
    <t>40531433</t>
  </si>
  <si>
    <t>MAZUELOS URBINA, JULISSA VERONICA</t>
  </si>
  <si>
    <t>25854749</t>
  </si>
  <si>
    <t>MEDINA SAMAME , ELIANA VANESSA</t>
  </si>
  <si>
    <t>CONTADOR</t>
  </si>
  <si>
    <t>00098527</t>
  </si>
  <si>
    <t>MEDINA YBERICO, CESAR HUMBERTO</t>
  </si>
  <si>
    <t>ASISTENTE DE COMUNICACIÓN E IMAGEN INSTITUCIONAL</t>
  </si>
  <si>
    <t>43154368</t>
  </si>
  <si>
    <t>MELENDEZ MEDINA, SHEYLLA MELANY</t>
  </si>
  <si>
    <t>10684228</t>
  </si>
  <si>
    <t>MELGAREJO CABELLO, ROCINA CONCEPCION</t>
  </si>
  <si>
    <t>47670666</t>
  </si>
  <si>
    <t>MENA LUNA, JUNIORS ANDRES</t>
  </si>
  <si>
    <t>25860849</t>
  </si>
  <si>
    <t>MENDOZA QUISPE, JESSICA</t>
  </si>
  <si>
    <t>43475368</t>
  </si>
  <si>
    <t>MENDOZA SILVA, ROXANA FIORELLA</t>
  </si>
  <si>
    <t>INGENIERA INDUSTRIAL</t>
  </si>
  <si>
    <t>46742050</t>
  </si>
  <si>
    <t>MENDOZA SULCA, LAZARO RAUL</t>
  </si>
  <si>
    <t>ANALISTA EN GESTIÓN ADMINISTRATIVA Y PLANEAMIENTO</t>
  </si>
  <si>
    <t>23003721</t>
  </si>
  <si>
    <t>MERCADO PEREZ, SARA</t>
  </si>
  <si>
    <t>PROFESIONAL EN GOBIERNO Y GESTIÓN ESTRATÉGICA DE LAS TIC</t>
  </si>
  <si>
    <t>10144796</t>
  </si>
  <si>
    <t>MERI APOLINARIO, GIOVANNI GERMAN</t>
  </si>
  <si>
    <t>46226364</t>
  </si>
  <si>
    <t>MERMA MAMANI, MANUEL GUSTAVO</t>
  </si>
  <si>
    <t>06595743</t>
  </si>
  <si>
    <t>MEZA MONGE, FREDY ALBERTO</t>
  </si>
  <si>
    <t>71199033</t>
  </si>
  <si>
    <t>MINAYA TRUJILLO, EMILIO</t>
  </si>
  <si>
    <t>ASISTENTE DE PRESUPUESTO</t>
  </si>
  <si>
    <t>44890565</t>
  </si>
  <si>
    <t>MIRANDA FLORES, NANCY YOVANA</t>
  </si>
  <si>
    <t>ANALISTA EN NORMALIZACIÓN Y CERTIFICACIÓN DE COMPETENCIAS LABORALES</t>
  </si>
  <si>
    <t>42676350</t>
  </si>
  <si>
    <t>MOGOLLON AGUIRRE, MAGALEY</t>
  </si>
  <si>
    <t>PSICOLOGIA</t>
  </si>
  <si>
    <t>47545995</t>
  </si>
  <si>
    <t>MONTALVAN BARBOZA, LIZETH ANALI</t>
  </si>
  <si>
    <t>32131201</t>
  </si>
  <si>
    <t>MONTALVO MEJIA, JOSE LUIS</t>
  </si>
  <si>
    <t>ENCARGADO DE LA ENCUESTA MENSUAL DEL SECTOR CONSTRUCCION</t>
  </si>
  <si>
    <t>07180815</t>
  </si>
  <si>
    <t>MONTENEGRO REINOSO, JOHNNY WILFREDO</t>
  </si>
  <si>
    <t>ANALISTA EN PREVENCION DEL TRABAJO INFANTIL</t>
  </si>
  <si>
    <t>46078904</t>
  </si>
  <si>
    <t>MONTERO ROSSEL, CHRISTIAN ORLANDO</t>
  </si>
  <si>
    <t>07398674</t>
  </si>
  <si>
    <t>MONTES GOMEZ, ROBERTO ANDRES</t>
  </si>
  <si>
    <t>ABOGADO DEFENSOR LABORAL</t>
  </si>
  <si>
    <t>45326296</t>
  </si>
  <si>
    <t>MONTES RIOS , ELMER DANIEL</t>
  </si>
  <si>
    <t>ESPECIALISTA EN EDUCACIÓN</t>
  </si>
  <si>
    <t>15584187</t>
  </si>
  <si>
    <t>MONTES VELASQUEZ, RUBEN DARIO</t>
  </si>
  <si>
    <t>PROF.EDUCACION</t>
  </si>
  <si>
    <t>45930565</t>
  </si>
  <si>
    <t>MONTESINOS VALERIO, DOMINGA MARINA</t>
  </si>
  <si>
    <t>ESPECIALISTA EN CONTRATACIONES</t>
  </si>
  <si>
    <t>09642878</t>
  </si>
  <si>
    <t>MONTORO NEGRON, JORGE MIGUEL</t>
  </si>
  <si>
    <t>ANALISTA EN CAPACITACIÓN</t>
  </si>
  <si>
    <t>45267662</t>
  </si>
  <si>
    <t>MONTOYA OBREGON, LESLY MARINA</t>
  </si>
  <si>
    <t>73584656</t>
  </si>
  <si>
    <t>MONTOYA RONCEROS, ROMINA LIBERTAD</t>
  </si>
  <si>
    <t>ANALISTA DE SUPERVISION DE LAS VENTANILLAS UNICAS DE PROMOCION DEL EMPLEO</t>
  </si>
  <si>
    <t>42530856</t>
  </si>
  <si>
    <t>MORA VARGAS, DESIREE PAOLA</t>
  </si>
  <si>
    <t>45292073</t>
  </si>
  <si>
    <t>MORALES FERNANDEZ, ANGELA YOHANA</t>
  </si>
  <si>
    <t>ESPECIALISTA EN CAPACITACIÓN LABORAL</t>
  </si>
  <si>
    <t>06798764</t>
  </si>
  <si>
    <t>MORE BARRANTES, ROBERTO KARLO</t>
  </si>
  <si>
    <t>44056726</t>
  </si>
  <si>
    <t>MORENO JIMENEZ, JEREMY JOHN</t>
  </si>
  <si>
    <t>APOYO DE PROMOCIÓN</t>
  </si>
  <si>
    <t>44084287</t>
  </si>
  <si>
    <t>MORIN SALAZAR, JENNY FABIOLA</t>
  </si>
  <si>
    <t>ASISTENTE EN ACTIVIDADES Y DIFUSIÓN</t>
  </si>
  <si>
    <t>72639551</t>
  </si>
  <si>
    <t>MOYA VILLALOBOS, LIBARDO FAVIO</t>
  </si>
  <si>
    <t>TITULO PROFESIONAL TECNICO DIRECCIÓN Y DISEÑO PUBLICITARIO</t>
  </si>
  <si>
    <t>ASISTENTE ADMINSITRATIVO DE RESPONSABILIDAD SOCIAL EMPRESARIAL</t>
  </si>
  <si>
    <t>41354061</t>
  </si>
  <si>
    <t>MUDARRA PONCE, ROSA ELVIRA</t>
  </si>
  <si>
    <t>APOYO LEGAL DE UN ABOGADO</t>
  </si>
  <si>
    <t>73575098</t>
  </si>
  <si>
    <t>MUÑOZ FLORES, DENISSE INOCHI</t>
  </si>
  <si>
    <t>46651077</t>
  </si>
  <si>
    <t>MUÑOZ SIESQUEN, BESSY MALINALI</t>
  </si>
  <si>
    <t>DIGITADOR PAD</t>
  </si>
  <si>
    <t>10778466</t>
  </si>
  <si>
    <t>NAVARRETE MARTINEZ , ARMANDO</t>
  </si>
  <si>
    <t>ING DE SISTEMAS</t>
  </si>
  <si>
    <t>41700307</t>
  </si>
  <si>
    <t>NEYRA VILLANUEVA, CESAR ARTURO</t>
  </si>
  <si>
    <t>ESPECIALISTA EN GESTIÓN Y MONITOREO DE COMPETENCIAS PARA EL EMPLEO</t>
  </si>
  <si>
    <t>42906878</t>
  </si>
  <si>
    <t>NEYRA GIL, PAMELA GERALDINE</t>
  </si>
  <si>
    <t>43532106</t>
  </si>
  <si>
    <t>NICHO RAMOS, MARIA DEL CARMEN</t>
  </si>
  <si>
    <t>09311691</t>
  </si>
  <si>
    <t>NIETO ALBORNOZ, ELI</t>
  </si>
  <si>
    <t>ESPECIALISTA EN PROMOCION SOCIAL</t>
  </si>
  <si>
    <t>19832717</t>
  </si>
  <si>
    <t>NIETO TINOCO, DIOMEDES LUIS</t>
  </si>
  <si>
    <t>INGENIERO ZOOTECNISTA</t>
  </si>
  <si>
    <t>40488099</t>
  </si>
  <si>
    <t>NIZAMA OREGON, CHARLES JOHNSON</t>
  </si>
  <si>
    <t>42728234</t>
  </si>
  <si>
    <t>NOVOA LLANOS, JUNIOR CELSO</t>
  </si>
  <si>
    <t>09070209</t>
  </si>
  <si>
    <t>NUÑEZ HOYOS, FERNANDO GASPAR</t>
  </si>
  <si>
    <t>CIENCIAS CON MENCIÓN EN ECONOMÍA</t>
  </si>
  <si>
    <t>ESPCIALISTA LEGAL</t>
  </si>
  <si>
    <t>43150627</t>
  </si>
  <si>
    <t>NUÑEZ DEL PRADO REYNOSO, MIGUEL ANGEL</t>
  </si>
  <si>
    <t>48463585</t>
  </si>
  <si>
    <t>ÑIQUEN LASTEROS, OSCAR</t>
  </si>
  <si>
    <t>BACHILLER EN ECONOMÍA</t>
  </si>
  <si>
    <t>42407765</t>
  </si>
  <si>
    <t>ÑUFFLO GUTIERREZ, JULY SUSANA</t>
  </si>
  <si>
    <t>07231943</t>
  </si>
  <si>
    <t>OBALLE MORA, LUIS ALBERTO</t>
  </si>
  <si>
    <t>07633497</t>
  </si>
  <si>
    <t>OBLITAS ROSARIO, JUAN CARLOS</t>
  </si>
  <si>
    <t>ESPECIALISTA EN ECONOMIA LABORAL</t>
  </si>
  <si>
    <t>43133193</t>
  </si>
  <si>
    <t>OCAMPO CORRALES, RUBEN ALEXIS</t>
  </si>
  <si>
    <t>TÉCNICO EN FINANZAS</t>
  </si>
  <si>
    <t>08246111</t>
  </si>
  <si>
    <t>OCHOA HUERTA, ALEJANDRO HUGO GUILLERMO</t>
  </si>
  <si>
    <t>40594996</t>
  </si>
  <si>
    <t>OLIVARES JIMENEZ, SUSANA EDITH</t>
  </si>
  <si>
    <t>44972168</t>
  </si>
  <si>
    <t>ONCOY POSTIGO, ERNESTO JHAIR</t>
  </si>
  <si>
    <t>10815978</t>
  </si>
  <si>
    <t>ONOFRE PALOMINO, YSIDRO ANDRES</t>
  </si>
  <si>
    <t>70488635</t>
  </si>
  <si>
    <t>ORELLANO CHUQUIPIONDO, WILFREDO RODRIGO</t>
  </si>
  <si>
    <t>10176170</t>
  </si>
  <si>
    <t>ORIA ROJAS, YBI DEL ROSARIO</t>
  </si>
  <si>
    <t>ANALISTA DE GESTIÓN</t>
  </si>
  <si>
    <t>71005725</t>
  </si>
  <si>
    <t>ORTEGA CASTAÑEDA, MIGUEL ANGEL</t>
  </si>
  <si>
    <t>TÍTULO PROFESIONAL DE LICENCIADO EN ADMINISTRACIÓN DE EMPRESAS</t>
  </si>
  <si>
    <t>07179289</t>
  </si>
  <si>
    <t>ORTEGA TRIGOSO, JOSE MARCIAL</t>
  </si>
  <si>
    <t>CURSO TEC. EN CAPACITACION EMPRESARIAL</t>
  </si>
  <si>
    <t>76522897</t>
  </si>
  <si>
    <t>ORTIZ ACEVEDO , SOL DE AMERICA</t>
  </si>
  <si>
    <t>ADMINISTRACIÓN DE EMPRESAS</t>
  </si>
  <si>
    <t>ABOGADO(A)</t>
  </si>
  <si>
    <t>06789603</t>
  </si>
  <si>
    <t>OSCCO GASPAR, MARIA HANNA</t>
  </si>
  <si>
    <t>TECNICO ADMINSITRATIVO PARA LA ATENCION Y RECEPCION DE DOCUMENTOS</t>
  </si>
  <si>
    <t>40127862</t>
  </si>
  <si>
    <t>OSCCO QUISPE, ALEXANDER ROBERTO</t>
  </si>
  <si>
    <t>09655014</t>
  </si>
  <si>
    <t>OTERO TELLO, GASTON CESAR</t>
  </si>
  <si>
    <t>08055456</t>
  </si>
  <si>
    <t>OTINIANO SANCHEZ, VICTOR ADOLFO</t>
  </si>
  <si>
    <t>45027309</t>
  </si>
  <si>
    <t>OYAGUE HUAMANI, JOSE ANTONIO</t>
  </si>
  <si>
    <t>ECONOMIA</t>
  </si>
  <si>
    <t>ANALISTA DE REGISTRO</t>
  </si>
  <si>
    <t>72458130</t>
  </si>
  <si>
    <t>OZETA SOSA, AMERICO REYES</t>
  </si>
  <si>
    <t>ADMINISTRADOR DE SERVIDORES</t>
  </si>
  <si>
    <t>40946198</t>
  </si>
  <si>
    <t>PACHAS SEBASTIAN, OMAR ANTONIO</t>
  </si>
  <si>
    <t>70082082</t>
  </si>
  <si>
    <t>PACO LEON, MAHEBIEL</t>
  </si>
  <si>
    <t>LICENCIADO EN ADMINISTRACION DE EMPRESAS</t>
  </si>
  <si>
    <t>PROCURADOR PÚBLICO ADJUNTO DEL MINISTERIO DE TRABAJO Y PROMOCIÓN DEL EMPLEO</t>
  </si>
  <si>
    <t>41425034</t>
  </si>
  <si>
    <t>PACO LUNA, DANTE ABEL</t>
  </si>
  <si>
    <t>TECNICO ADMINISTRATIVO PARA EL TRAMITE DE FLUJO DOCUMENTARIO EXTERNO: DE LAS DEPENDENCIAS DEL mtpe A LAS PERSONAS NATURALES Y JURIDICAS</t>
  </si>
  <si>
    <t>40354401</t>
  </si>
  <si>
    <t>PACORA CASTILLO, RONALD EDISON</t>
  </si>
  <si>
    <t>44326897</t>
  </si>
  <si>
    <t>PADILLA CASTRO, LIMBERG JESUS</t>
  </si>
  <si>
    <t>10382757</t>
  </si>
  <si>
    <t>PADILLA PANDURO, SUSANA</t>
  </si>
  <si>
    <t>70201828</t>
  </si>
  <si>
    <t>PAHUACHO PEÑA, NATHALY ESTEFANIA</t>
  </si>
  <si>
    <t>40583891</t>
  </si>
  <si>
    <t>PAJUELO ORBEGOSO, JAMES ALEXANDER</t>
  </si>
  <si>
    <t>06284144</t>
  </si>
  <si>
    <t>PALACIOS GUANILO, ANA SOFIA</t>
  </si>
  <si>
    <t>CADISTA</t>
  </si>
  <si>
    <t>40208935</t>
  </si>
  <si>
    <t>PALACIOS LLUCHO, CHRISTIAN ROLANDO</t>
  </si>
  <si>
    <t>10281046</t>
  </si>
  <si>
    <t>PALACIOS RODRIGUEZ, RENATO DANIEL</t>
  </si>
  <si>
    <t>74128318</t>
  </si>
  <si>
    <t>PALERO PEREZ, CRISTIAN JHORDAN</t>
  </si>
  <si>
    <t>09861242</t>
  </si>
  <si>
    <t>PALMA OGOÑA, FIDEL JUNIOR</t>
  </si>
  <si>
    <t>07638829</t>
  </si>
  <si>
    <t>PALOMINO AMBLODEGUI, VIVIANNA ROSALVINA</t>
  </si>
  <si>
    <t>46219139</t>
  </si>
  <si>
    <t>PALOMINO CHUNGA, EDUARDO ANTONIO</t>
  </si>
  <si>
    <t>44230628</t>
  </si>
  <si>
    <t>PALOMINO LANTARON, LISBETH CRISTINA</t>
  </si>
  <si>
    <t>10797871</t>
  </si>
  <si>
    <t>PALOMINO ROSAS, MILTHON CHRISTIAN TEODOSIO</t>
  </si>
  <si>
    <t>CONSULTOR DEL CERTIFICADO ÚNICO LABORAL PARA JÓVENES CERTIJÓVEN</t>
  </si>
  <si>
    <t>42599885</t>
  </si>
  <si>
    <t>PALOMINO YARASCA, IVAN HERNAN</t>
  </si>
  <si>
    <t>CIRUJANO DENTISTA - LICENCIADO EN ADMINISTRACIÓN DE EMPRESAS</t>
  </si>
  <si>
    <t>ESPECIALISTA EN EL SERVICIO DE ORIENTACION PARA EL MIGRANTE</t>
  </si>
  <si>
    <t>09640272</t>
  </si>
  <si>
    <t>PANDURO QUINTO, JESSICA PATRICIA</t>
  </si>
  <si>
    <t>AUXILIAR EN ALMACEN</t>
  </si>
  <si>
    <t>41035757</t>
  </si>
  <si>
    <t>PARCCO QUISPE, LUIS ALBERTO</t>
  </si>
  <si>
    <t>40616941</t>
  </si>
  <si>
    <t>PARCO LANDEO, VLADIMIR AXEL</t>
  </si>
  <si>
    <t>ANALISTA DE CONTROL DE MULTAS</t>
  </si>
  <si>
    <t>72806101</t>
  </si>
  <si>
    <t>PAREDES CASTRO, JUAN GABRIEL</t>
  </si>
  <si>
    <t>MAESTRO EN ADMINISTRACIÓN DE EMPRESAS</t>
  </si>
  <si>
    <t>ESPECIALISTA EN COMUNICACIÓN REGIONAL</t>
  </si>
  <si>
    <t>09998607</t>
  </si>
  <si>
    <t>PAREDES CASTRO, MARCO ALONSO</t>
  </si>
  <si>
    <t>DIGITADOR - LIMA</t>
  </si>
  <si>
    <t>07474985</t>
  </si>
  <si>
    <t>PAREDES GALVEZ, ROSSIO PILAR</t>
  </si>
  <si>
    <t>ESPECIALISTA EN VERIFICACIÓN DEL PROCEDIMIENTO DE CALDERAS, COMPRESORAS Y OTROS EQUIPOS A PRESIÓN</t>
  </si>
  <si>
    <t>16697905</t>
  </si>
  <si>
    <t>PAREDES SALAZAR, JUAN PABLO</t>
  </si>
  <si>
    <t>MAESTRO EN INGENIERÍA AMBIENTAL</t>
  </si>
  <si>
    <t>EJECUTOR COACTIVO</t>
  </si>
  <si>
    <t>09941799</t>
  </si>
  <si>
    <t>PAREJA POCCORI, JUAN RICARDO</t>
  </si>
  <si>
    <t>42203948</t>
  </si>
  <si>
    <t>PARI BRAVO, LUVIA ENNY</t>
  </si>
  <si>
    <t>47724643</t>
  </si>
  <si>
    <t>PARIONA OSCCO, VANESSA</t>
  </si>
  <si>
    <t>CONSULTOR DE EMPLEO DE TRIAJE</t>
  </si>
  <si>
    <t>46450100</t>
  </si>
  <si>
    <t>PASACHE SOSA, JACKELINE MERCEDES</t>
  </si>
  <si>
    <t>LICENCIADA EN ADMINISTRACION EN TURISMO Y HOTELERIA</t>
  </si>
  <si>
    <t>ESPECIALISTA SENIOR EN GESTION PUBLICA Y FORMACION CONTINUA</t>
  </si>
  <si>
    <t>10726718</t>
  </si>
  <si>
    <t>PAUCARPURA NINAYAHUAR, CATHERINE PILAR</t>
  </si>
  <si>
    <t>LICENCIADA EN ESTADISTICA</t>
  </si>
  <si>
    <t>47112480</t>
  </si>
  <si>
    <t>PAUL FERNANDEZ, DIANA CAROLINA</t>
  </si>
  <si>
    <t>PROFESIONAL ESPECIALISTA EN EL SISTEMA NACIONAL DE PROGRAMACIÓN MULTIANUAL Y GESTIÓN DE INVERSIONES</t>
  </si>
  <si>
    <t>40390624</t>
  </si>
  <si>
    <t>PEBE ROJAS, ANDERSON ELAR</t>
  </si>
  <si>
    <t>BACHILLER EN CIENCIAS CON MENCION EN INGENIERIA ECONOMICA</t>
  </si>
  <si>
    <t>46191679</t>
  </si>
  <si>
    <t>PEÑA PALACIOS, LUIS MIGUEL</t>
  </si>
  <si>
    <t>DIGITADOR PARA LA ENCUESTA MENSUAL DE EMPLEO EN EL SECTOR CONSTRUCCION</t>
  </si>
  <si>
    <t>25793984</t>
  </si>
  <si>
    <t>PEÑA VASQUEZ, RONDAL JUAN</t>
  </si>
  <si>
    <t>ADMINISTRADOR DE BASES DE DATOS</t>
  </si>
  <si>
    <t>44504244</t>
  </si>
  <si>
    <t>PERALTA GUTIERREZ, HAYDEE</t>
  </si>
  <si>
    <t>BACHILLER EN CIENCIAS ADMINISTRATIVAS Y GESTIÓN DE EMPRESA</t>
  </si>
  <si>
    <t>41885206</t>
  </si>
  <si>
    <t>PERALTA RUPAY, ALEJANDRO</t>
  </si>
  <si>
    <t>40036516</t>
  </si>
  <si>
    <t>PEREDA COTRINA, DAYSI MAGALI</t>
  </si>
  <si>
    <t>40997669</t>
  </si>
  <si>
    <t>PEREZ DAVILA, ALEJANDRO LIZAR</t>
  </si>
  <si>
    <t>CONCILIADORA</t>
  </si>
  <si>
    <t>42222608</t>
  </si>
  <si>
    <t>PEREZ LORA, STEFANI VALERIA</t>
  </si>
  <si>
    <t>TITULO PROFESIONAL DE ABOGADA</t>
  </si>
  <si>
    <t>41329888</t>
  </si>
  <si>
    <t>PEREZ MALCA, PATRICIA ESTELA</t>
  </si>
  <si>
    <t>40013096</t>
  </si>
  <si>
    <t>PEZO GREY, MARICELA MILAGRO</t>
  </si>
  <si>
    <t>08503111</t>
  </si>
  <si>
    <t>PILCO VILLAR, LOURDES ESTHER</t>
  </si>
  <si>
    <t>40683258</t>
  </si>
  <si>
    <t>PINEDO DEL AGUILA, ESCARLET MASIEL</t>
  </si>
  <si>
    <t>40484107</t>
  </si>
  <si>
    <t>PINEDO REYES, MIGUEL ANTONIO</t>
  </si>
  <si>
    <t>ASISTENTE EN COMUNICACIÓN SOCIAL</t>
  </si>
  <si>
    <t>18166400</t>
  </si>
  <si>
    <t>PINILLOS CASTRO, JORGE ANIBAL</t>
  </si>
  <si>
    <t>72532219</t>
  </si>
  <si>
    <t>PINO GRANDEZ, JULIO CESAR</t>
  </si>
  <si>
    <t>29685129</t>
  </si>
  <si>
    <t>PINTO HUAMAN, MIRELLA NORKA</t>
  </si>
  <si>
    <t>07713720</t>
  </si>
  <si>
    <t>PINTO ORE DE MANTILLA, SILVIA</t>
  </si>
  <si>
    <t>ESPECIALISTA DE GESTIÓN EN CONTROL PATRIMONIAL</t>
  </si>
  <si>
    <t>08396009</t>
  </si>
  <si>
    <t>POLANCO PALOMINO, CORNELIO ANTONIO</t>
  </si>
  <si>
    <t>42423200</t>
  </si>
  <si>
    <t>PONCE PORTOCARRERO, CESAR</t>
  </si>
  <si>
    <t>10744815</t>
  </si>
  <si>
    <t>POQUIOMA CHUQUIZUTA, EDWIN</t>
  </si>
  <si>
    <t>INGENIERO ECONOMISTA</t>
  </si>
  <si>
    <t>72293664</t>
  </si>
  <si>
    <t>PRETTO ARANGUREN, DANAI JAZMIN</t>
  </si>
  <si>
    <t>ADMINISTRACION</t>
  </si>
  <si>
    <t>70167191</t>
  </si>
  <si>
    <t>PUICON TUEROS, ALEXIS MANUEL</t>
  </si>
  <si>
    <t>PROFESIONAL EN MONITOREO</t>
  </si>
  <si>
    <t>43390039</t>
  </si>
  <si>
    <t>PUMA HANCCO, MELISSA JENNIFER</t>
  </si>
  <si>
    <t>PSICÓLOGA</t>
  </si>
  <si>
    <t>42152367</t>
  </si>
  <si>
    <t>PUQUIO INCA, DEYSI RAQUEL</t>
  </si>
  <si>
    <t>42332478</t>
  </si>
  <si>
    <t>QUEVEDO MARTINEZ , LUCIA DEL CARMEN</t>
  </si>
  <si>
    <t>ADMINISTRACION DE REDES I</t>
  </si>
  <si>
    <t>10354949</t>
  </si>
  <si>
    <t>QUICAÑO ESCALANTE, PLENIO</t>
  </si>
  <si>
    <t>BACHILLER EN INGENIERIA DE SISTEMAS E INFORMÁTICA</t>
  </si>
  <si>
    <t>41231648</t>
  </si>
  <si>
    <t>QUIJANO RIVERA, LISBETH</t>
  </si>
  <si>
    <t>DOCTOR EN DERECHO</t>
  </si>
  <si>
    <t>COORDINADOR EN MARCO NACIONAL DE CUALIFICACIONES</t>
  </si>
  <si>
    <t>40931853</t>
  </si>
  <si>
    <t>QUINTANA VASSALLO, NADIEJDA KHALED</t>
  </si>
  <si>
    <t>43110428</t>
  </si>
  <si>
    <t>QUIROGA RODRIGUEZ, CESAR ANDRES</t>
  </si>
  <si>
    <t>19942791</t>
  </si>
  <si>
    <t>QUISPE ADAUTO, RICHARD CARLOS</t>
  </si>
  <si>
    <t>46282972</t>
  </si>
  <si>
    <t>QUISPE ALFONSO, VICTORIA PAMELA</t>
  </si>
  <si>
    <t>09349673</t>
  </si>
  <si>
    <t>QUISPE BERROCAL, ROGER JAIME</t>
  </si>
  <si>
    <t>42906704</t>
  </si>
  <si>
    <t>QUISPE CASTRO, LUIS GUILLERMO</t>
  </si>
  <si>
    <t>40301190</t>
  </si>
  <si>
    <t>QUISPE CONDORI, CARLOS FREDDY</t>
  </si>
  <si>
    <t>DIPLOMADO COMPUTACION</t>
  </si>
  <si>
    <t>DIGITADOR FOLIADOR</t>
  </si>
  <si>
    <t>43766873</t>
  </si>
  <si>
    <t>QUISPE MENDOZA, LUIS ANGEL</t>
  </si>
  <si>
    <t>ANALISTA ECONÓMICO</t>
  </si>
  <si>
    <t>47532535</t>
  </si>
  <si>
    <t>QUISPE PACOMBIA, LIDIA ELIZABETH</t>
  </si>
  <si>
    <t>RESPONSABLE DE ASUNTOS TECNICOS</t>
  </si>
  <si>
    <t>10806361</t>
  </si>
  <si>
    <t>QUISPE SALCEDO, JESSICA PILAR</t>
  </si>
  <si>
    <t>41259238</t>
  </si>
  <si>
    <t>QUISPE VELASQUEZ, NYDIA CESILIA</t>
  </si>
  <si>
    <t>42072866</t>
  </si>
  <si>
    <t>QUITO CONTRERAS, MARIA CRISTINA</t>
  </si>
  <si>
    <t>ESPECIALISTA CONTABLE I</t>
  </si>
  <si>
    <t>25620091</t>
  </si>
  <si>
    <t>RABORG POLO, BEATRIZ AMELIA</t>
  </si>
  <si>
    <t>25791889</t>
  </si>
  <si>
    <t>RAMIREZ CARDENAS, GIOVANNA MARIA</t>
  </si>
  <si>
    <t>17923037</t>
  </si>
  <si>
    <t>RAMIREZ ESPEJO, ROSA LORENA</t>
  </si>
  <si>
    <t>ESTADISTICO I</t>
  </si>
  <si>
    <t>07481537</t>
  </si>
  <si>
    <t>RAMIREZ MARTINEZ , EDGAR MARCIAL</t>
  </si>
  <si>
    <t>EN CIENCIAS CON MENCIÓN EN ESTADÍSTICA</t>
  </si>
  <si>
    <t>ESPECIALISTA EN PROYECTOS DE INVERSIÓN</t>
  </si>
  <si>
    <t>40769564</t>
  </si>
  <si>
    <t>RAMIREZ PAREDES, JONNEL HENRRY</t>
  </si>
  <si>
    <t>TÍTULO DE INGENIERO CIVIL</t>
  </si>
  <si>
    <t>RESPONSABLE DE LA ENCUESTA DE DEMANDA ACUPACIONAL</t>
  </si>
  <si>
    <t>08259588</t>
  </si>
  <si>
    <t>RAMIREZ SANCHEZ, MARTHA BEATRIZ</t>
  </si>
  <si>
    <t>ASISTENTE INFORMATICO</t>
  </si>
  <si>
    <t>45978438</t>
  </si>
  <si>
    <t>RAMIREZ SILVA, VILMA</t>
  </si>
  <si>
    <t>PROFESOR DE COMPUTACION E INFORMATICA</t>
  </si>
  <si>
    <t>AUDITORA EN CONTROL</t>
  </si>
  <si>
    <t>47055970</t>
  </si>
  <si>
    <t>RAMIREZ REQUE, ISSIS MADELEINE</t>
  </si>
  <si>
    <t>APOYO EN LA ELABORACIÓN DE ALIMENTOS</t>
  </si>
  <si>
    <t>22318131</t>
  </si>
  <si>
    <t>RAMOS CARPIO, MARGOT AMARILIS</t>
  </si>
  <si>
    <t>10150109</t>
  </si>
  <si>
    <t>RAU PAHUACHO, DANIA CONSUELO</t>
  </si>
  <si>
    <t>ANALISTA EN DISEÑO GRAFICO</t>
  </si>
  <si>
    <t>46562463</t>
  </si>
  <si>
    <t>RENGIFO ARROYO, JOSHUA ANDRE</t>
  </si>
  <si>
    <t>JEFE DE OFICINA GENERAL</t>
  </si>
  <si>
    <t>09441772</t>
  </si>
  <si>
    <t>RENGIFO TAM, WILLIAM DAVID</t>
  </si>
  <si>
    <t>LICENCIADO EN COMPUTACION</t>
  </si>
  <si>
    <t>25542952</t>
  </si>
  <si>
    <t>REPETTO HUAMANI, MARIA</t>
  </si>
  <si>
    <t>72957395</t>
  </si>
  <si>
    <t>RETAMOZO LIZANA, ELIZABETH</t>
  </si>
  <si>
    <t>SECRETARIADO EJECUTIVO COMPUTARIAZADO</t>
  </si>
  <si>
    <t>09980014</t>
  </si>
  <si>
    <t>RETO ANCHANTE, JOSE MARTIN</t>
  </si>
  <si>
    <t>PROFESIONAL CONTABLE PARA SUPERVISIOR DE AUDITORIA</t>
  </si>
  <si>
    <t>09456410</t>
  </si>
  <si>
    <t>REVILLA CALDERON, LUCY LIBERTAD</t>
  </si>
  <si>
    <t>MAESTRO EN CONTABILIDAD CON MENCION EN AUDITORIA</t>
  </si>
  <si>
    <t>ANALISTA ADMINISTRATIVO</t>
  </si>
  <si>
    <t>41933666</t>
  </si>
  <si>
    <t>REVILLA LLAZA, LAURA ZORAIDA</t>
  </si>
  <si>
    <t>LICENCIADO EN GESTION</t>
  </si>
  <si>
    <t>41039422</t>
  </si>
  <si>
    <t>REYES NAPAN, KAREN GERALDINE</t>
  </si>
  <si>
    <t>40940211</t>
  </si>
  <si>
    <t>REYES RAMIREZ, SEMARIA GARMITA</t>
  </si>
  <si>
    <t>16668167</t>
  </si>
  <si>
    <t>REYES TAPIA, JORGE LUIS</t>
  </si>
  <si>
    <t>ADMINISTRADOR</t>
  </si>
  <si>
    <t>09797614</t>
  </si>
  <si>
    <t>RICHARSON VARGAS, GINO MARTIN</t>
  </si>
  <si>
    <t>41032646</t>
  </si>
  <si>
    <t>RIOS ALVARADO, DICKSON ROBINSON</t>
  </si>
  <si>
    <t>TECNICO ASISTENCIAL EN ENFERMERÍA</t>
  </si>
  <si>
    <t>40948921</t>
  </si>
  <si>
    <t>RIOS ARIAS, ISAURA</t>
  </si>
  <si>
    <t>ENFERMERÍA TÉCNICA</t>
  </si>
  <si>
    <t>ESPECIALISTA ADMINISTRATIVO</t>
  </si>
  <si>
    <t>44819530</t>
  </si>
  <si>
    <t>RIOS FELIX DIAZ, JOSE DANIEL</t>
  </si>
  <si>
    <t>ESPECIALISTA DE SEGURIDAD SOCIAL EN SALUD</t>
  </si>
  <si>
    <t>42332146</t>
  </si>
  <si>
    <t>RIOS NAVARRO, SONIA MAGALLY</t>
  </si>
  <si>
    <t>PROCURADORA PÚBLICA</t>
  </si>
  <si>
    <t>42705873</t>
  </si>
  <si>
    <t>RIOS POZO, OLIVIA KARINA</t>
  </si>
  <si>
    <t>DIRECTORA GENERAL</t>
  </si>
  <si>
    <t>44136888</t>
  </si>
  <si>
    <t>RIVAS COSSIO, RUBI ELISBETH</t>
  </si>
  <si>
    <t>LICENCIADA EN CIENCIA POLITICA</t>
  </si>
  <si>
    <t>07603253</t>
  </si>
  <si>
    <t>RIVAS NAVARRO, PEDRO ALEJANDRO</t>
  </si>
  <si>
    <t>ESPECIALISTA EN METODOS CUANTITATIVOS Y ECONOMETRIA DEL MERCADO DEL TRABAJO</t>
  </si>
  <si>
    <t>47584212</t>
  </si>
  <si>
    <t>RIVERA REYNA , GIANCARLOS</t>
  </si>
  <si>
    <t>ANALISTA EN PROCESOS</t>
  </si>
  <si>
    <t>08201945</t>
  </si>
  <si>
    <t>ROBLES RAZURI, JOSE LUIS</t>
  </si>
  <si>
    <t>CIENCIAS ADMINISTRATIVAS</t>
  </si>
  <si>
    <t>10633524</t>
  </si>
  <si>
    <t>ROBLES VERNAL, MIRIAM BEATRIZ</t>
  </si>
  <si>
    <t>09703340</t>
  </si>
  <si>
    <t>RODRIGUEZ CASAS, RICARDO JAVIER</t>
  </si>
  <si>
    <t>ANALISTA DE PRENSA Y DIFUSIÓN</t>
  </si>
  <si>
    <t>25450151</t>
  </si>
  <si>
    <t>RODRIGUEZ ESCUDERO, ENRIQUE ALEJANDRO</t>
  </si>
  <si>
    <t>COMUNICACION SOCIAL</t>
  </si>
  <si>
    <t>40482949</t>
  </si>
  <si>
    <t>RODRIGUEZ VEGA, GLORIA DEL CARMEN GUADALUPE</t>
  </si>
  <si>
    <t>08734609</t>
  </si>
  <si>
    <t>RODRÍGUEZ TIGRE, MARÍA DOLORES</t>
  </si>
  <si>
    <t>ESPECIALISTA EN PROGRAMACION</t>
  </si>
  <si>
    <t>44888806</t>
  </si>
  <si>
    <t>ROJAS CORDERO, EDUARDO</t>
  </si>
  <si>
    <t>10194863</t>
  </si>
  <si>
    <t>ROJAS DEL AGUILA, JUAN CARLOS</t>
  </si>
  <si>
    <t>45251001</t>
  </si>
  <si>
    <t>ROJAS MALPARTIDA, LUZ MARINA</t>
  </si>
  <si>
    <t>OPERADOR DE MESA DE AYUDA</t>
  </si>
  <si>
    <t>42335701</t>
  </si>
  <si>
    <t>ROMERO HUAYCHANI, ESTHER GIOVANNA</t>
  </si>
  <si>
    <t>CONSULTOR DE EMPLEO PARA EL SERVICIO DE ACERCAMIENTO EMPRESARIAL</t>
  </si>
  <si>
    <t>41323254</t>
  </si>
  <si>
    <t>ROMERO ROMERO, PEDRO HUMBERTO</t>
  </si>
  <si>
    <t>70418900</t>
  </si>
  <si>
    <t>ROMERO SANCHEZ, NELY MARISOL</t>
  </si>
  <si>
    <t>ASESOR EN MONITOREO Y EVALUACION</t>
  </si>
  <si>
    <t>07543428</t>
  </si>
  <si>
    <t>ROMERO SANTOS, JANET JULIETA</t>
  </si>
  <si>
    <t>ESPECIALISTA EN NORMALIZACION Y CERTIFICACION DE COMPETENCIAS LABORALES</t>
  </si>
  <si>
    <t>08128363</t>
  </si>
  <si>
    <t>ROMERO VEGA, MARIA VICTORIA</t>
  </si>
  <si>
    <t>09453409</t>
  </si>
  <si>
    <t>ROMERO VERASTEGUI, ADRIANA</t>
  </si>
  <si>
    <t>SECRETARIA COMERCIAL</t>
  </si>
  <si>
    <t>43995322</t>
  </si>
  <si>
    <t>ROMERO VICENTE, GELIN PRISCILA</t>
  </si>
  <si>
    <t>70479074</t>
  </si>
  <si>
    <t>ROQUE BASILIO, GABY</t>
  </si>
  <si>
    <t>OFICINISTA III</t>
  </si>
  <si>
    <t>07567716</t>
  </si>
  <si>
    <t>ROSALES HUARANCCA, JORGE TULIO</t>
  </si>
  <si>
    <t>25791617</t>
  </si>
  <si>
    <t>ROYLE FLORES, PERCY JAVIER</t>
  </si>
  <si>
    <t>42908219</t>
  </si>
  <si>
    <t>RUBIO DONAYRE, KARINA GUILIANA</t>
  </si>
  <si>
    <t>PROFESIONAL EN FINANZAS</t>
  </si>
  <si>
    <t>07130719</t>
  </si>
  <si>
    <t>RUFFASTO DE LA CRUZ, WILDER</t>
  </si>
  <si>
    <t>ABOGADO PROYECTISTA DE RESOLUCIONES</t>
  </si>
  <si>
    <t>08149007</t>
  </si>
  <si>
    <t>RUIZ HIDALGO, JAIME ANTONIO</t>
  </si>
  <si>
    <t>15861528</t>
  </si>
  <si>
    <t>RUIZ SORIANO, CRHISTIAN JAVIER</t>
  </si>
  <si>
    <t>09958337</t>
  </si>
  <si>
    <t>RUIZ VARGAS MACHUCA, IVONNE CATHERINE</t>
  </si>
  <si>
    <t>ESPECIALISTA EN GESTIÓN DE CONTRATACIONES PÚBLICAS</t>
  </si>
  <si>
    <t>43282896</t>
  </si>
  <si>
    <t>SAAVEDRA CARCAUSTO, IMELDA DAYSE</t>
  </si>
  <si>
    <t>PROFESIONAL DE ARCHIVO</t>
  </si>
  <si>
    <t>10483127</t>
  </si>
  <si>
    <t>SAAVEDRA ENMANUELE, EVA MONICA</t>
  </si>
  <si>
    <t>AUXILIAR TECNICO SECRETARIADO</t>
  </si>
  <si>
    <t>PROFESIONAL COORDINADOR DE EQUIPO TECNICO DE REGISTROS ADMINISTRATIVOS</t>
  </si>
  <si>
    <t>10700055</t>
  </si>
  <si>
    <t>SAAVEDRA QUISPE, DAVID JESUS</t>
  </si>
  <si>
    <t>06629448</t>
  </si>
  <si>
    <t>SAENZ PALMA, PEDRO CLAVER</t>
  </si>
  <si>
    <t>APOYO ADMINSITRATIVO</t>
  </si>
  <si>
    <t>41703114</t>
  </si>
  <si>
    <t>SALAZAR ASPAJO, CAROL</t>
  </si>
  <si>
    <t>47644690</t>
  </si>
  <si>
    <t>SALAZAR CORDOVA, DELIA MARGARITA</t>
  </si>
  <si>
    <t>70064636</t>
  </si>
  <si>
    <t>SALAZAR HERNANDEZ, LILY KATHERINE DE JESUS</t>
  </si>
  <si>
    <t>18188028</t>
  </si>
  <si>
    <t>SALAZAR LOZANO, GINA MAGALY</t>
  </si>
  <si>
    <t>ANALISTA DE PROCEDIMIENTOS ADMINISTRATIVOS</t>
  </si>
  <si>
    <t>10200526</t>
  </si>
  <si>
    <t>SALVADOR BAUTISTA, JACK ROBERT</t>
  </si>
  <si>
    <t>44867400</t>
  </si>
  <si>
    <t>SALVADOR CORDOVA, ERICK</t>
  </si>
  <si>
    <t>ORIENTADOR DE SERVICIOS Y PROCEDIMIENTO</t>
  </si>
  <si>
    <t>09962870</t>
  </si>
  <si>
    <t>SAMAME DAVILA, ROBERTO CARLOS</t>
  </si>
  <si>
    <t>09377894</t>
  </si>
  <si>
    <t>SAMANEZ PEREZ, GLADYS</t>
  </si>
  <si>
    <t>45759713</t>
  </si>
  <si>
    <t>SANCHEZ FLORES, BERTHA IMAC SUMAC</t>
  </si>
  <si>
    <t>44744489</t>
  </si>
  <si>
    <t>SANCHEZ MENDOZA, ARACELI MARITA</t>
  </si>
  <si>
    <t>44580032</t>
  </si>
  <si>
    <t>SANCHEZ MERINO, JAHAYRA VANESSA</t>
  </si>
  <si>
    <t>43626819</t>
  </si>
  <si>
    <t>SANCHEZ RAMOS, CHRISTIAN ANTONIO</t>
  </si>
  <si>
    <t>46266781</t>
  </si>
  <si>
    <t>SANDOVAL ALVAREZ, CHRISTIAN ANDRE</t>
  </si>
  <si>
    <t>JEFE DE OFICINA DE DESCENTRALIZACIÒN</t>
  </si>
  <si>
    <t>16717378</t>
  </si>
  <si>
    <t>SANDOVAL CEPEDA, YVAN ROGELIO</t>
  </si>
  <si>
    <t>45836283</t>
  </si>
  <si>
    <t>SANDOVAL MALLMA, KARELYN LIDIA</t>
  </si>
  <si>
    <t>41133932</t>
  </si>
  <si>
    <t>SANTANA ROMERO, EMMA ALICIA</t>
  </si>
  <si>
    <t>PROFESIONAL DE ADMINISTRACIÓN EN RIESGOS</t>
  </si>
  <si>
    <t>42930014</t>
  </si>
  <si>
    <t>SANTIAGO BRAUL, BLANCA DORIS</t>
  </si>
  <si>
    <t>MAGÍSTER EN FINANZAS</t>
  </si>
  <si>
    <t>ANALISTA EN LENGUA DE SEÑAS</t>
  </si>
  <si>
    <t>10407983</t>
  </si>
  <si>
    <t>SANTILLANA REATEGUI, JUDIT RAQUEL</t>
  </si>
  <si>
    <t>42768858</t>
  </si>
  <si>
    <t>SANTOS CHIPANA, MARTHA BEATRIZ</t>
  </si>
  <si>
    <t>ASENSORISTA</t>
  </si>
  <si>
    <t>40643830</t>
  </si>
  <si>
    <t>SANTOS GARGATTE, FIDEL ALONSO</t>
  </si>
  <si>
    <t>ASISTENTE DE BUENAS PRACTICAS LABORALES</t>
  </si>
  <si>
    <t>10796194</t>
  </si>
  <si>
    <t>SARAVIA ARIAS, ANA CECILIA</t>
  </si>
  <si>
    <t>43215384</t>
  </si>
  <si>
    <t>SARAVIA UCEDA, JUANA MADGE</t>
  </si>
  <si>
    <t>42088514</t>
  </si>
  <si>
    <t>SEVILLA CHOQUE, JULIO CESAR</t>
  </si>
  <si>
    <t>70442942</t>
  </si>
  <si>
    <t>SIGUAS HERNANDEZ, JUAN DANIEL</t>
  </si>
  <si>
    <t>40448100</t>
  </si>
  <si>
    <t>SIHUACOLLO CHECASACA, MAGALY</t>
  </si>
  <si>
    <t>ESPECIALISTA JURIDICO</t>
  </si>
  <si>
    <t>40590579</t>
  </si>
  <si>
    <t>SILUPU ARICA, JACK PIERRE</t>
  </si>
  <si>
    <t>25489384</t>
  </si>
  <si>
    <t>SILVA ROQUE, CARLOS ENRIQUE</t>
  </si>
  <si>
    <t>75963954</t>
  </si>
  <si>
    <t>SILVA RODRIGUEZ, MIRIAN NATALY</t>
  </si>
  <si>
    <t>PROFESIONAL TECNICO EN ADMINISTRACION DE EMPRESAS</t>
  </si>
  <si>
    <t>45251696</t>
  </si>
  <si>
    <t>SIMEON CARO, JAKELIN DIANA</t>
  </si>
  <si>
    <t>10077293</t>
  </si>
  <si>
    <t>SOLES VIZCARDO, MAGALY EDITH</t>
  </si>
  <si>
    <t>46763922</t>
  </si>
  <si>
    <t>SOLIER GAMARRA, FRANK MARLON</t>
  </si>
  <si>
    <t>42804613</t>
  </si>
  <si>
    <t>SOLIS LUJERIO, EDITH VERONICA</t>
  </si>
  <si>
    <t>06559921</t>
  </si>
  <si>
    <t>SOLLER CAHUANA, SAMUEL LEOVIGILDO</t>
  </si>
  <si>
    <t>ASISTENTE EN PRESUPUESTO</t>
  </si>
  <si>
    <t>47390373</t>
  </si>
  <si>
    <t>SOLORIO PEÑA, LUISA SDENKA</t>
  </si>
  <si>
    <t>LICENCIADA EN CIENCIA POLÍTICA</t>
  </si>
  <si>
    <t>47874305</t>
  </si>
  <si>
    <t>SORIA GUERRERO, STEFHANIE MERY</t>
  </si>
  <si>
    <t>ANALISTA DE COSTOS LABORALES</t>
  </si>
  <si>
    <t>07688026</t>
  </si>
  <si>
    <t>SOSA QUISPE, ELDA JUDI</t>
  </si>
  <si>
    <t>44673883</t>
  </si>
  <si>
    <t>SOTO ARANIBAR, KAREN LILIANA</t>
  </si>
  <si>
    <t>ASISTENTE EN PROMOCIÓN DEL DIÁLOGO</t>
  </si>
  <si>
    <t>48463598</t>
  </si>
  <si>
    <t>SOTO LOYOLA, BETSI JELSY</t>
  </si>
  <si>
    <t>LICENCIADA EN SOCIOLOGIA</t>
  </si>
  <si>
    <t>COORDINADORA I</t>
  </si>
  <si>
    <t>09953500</t>
  </si>
  <si>
    <t>SOTO MUÑOZ, BERTHA LILIANA</t>
  </si>
  <si>
    <t>ASESORA EN GESTIÓN DE PERSONAL Y COMITE</t>
  </si>
  <si>
    <t>41519536</t>
  </si>
  <si>
    <t>SUENG CUZCANO, DIANA MILAGROS</t>
  </si>
  <si>
    <t>09293183</t>
  </si>
  <si>
    <t>SULLON SANDOVAL, ALBERTO ALADINO</t>
  </si>
  <si>
    <t>72794710</t>
  </si>
  <si>
    <t>SUXE MOREANO, MARIA YSABEL SARITA</t>
  </si>
  <si>
    <t>41562566</t>
  </si>
  <si>
    <t>TABOADA TARAZONA, SILVIA GIOVANNA</t>
  </si>
  <si>
    <t>ASISTENTE DE CONCILIACION</t>
  </si>
  <si>
    <t>08037800</t>
  </si>
  <si>
    <t>TANANTA DEL CASTILLO, YOLANDA NANCY</t>
  </si>
  <si>
    <t>46216636</t>
  </si>
  <si>
    <t>TAPIA SARMIENTO, PAMELA STEFANY</t>
  </si>
  <si>
    <t>09722293</t>
  </si>
  <si>
    <t>TARMEÑO CHAVARRIA, JOHNNY ALBINO</t>
  </si>
  <si>
    <t>ESPECIALISTA EN POLÍTICAS PÚBLICAS</t>
  </si>
  <si>
    <t>43866330</t>
  </si>
  <si>
    <t>TAVARA PINEDA, MARIA PAULA</t>
  </si>
  <si>
    <t>LICENCIADA EN CIENCIA POLITICA Y GOBIERNO</t>
  </si>
  <si>
    <t>09238754</t>
  </si>
  <si>
    <t>TAYPE VILCHEZ, YDANIA ZONIA</t>
  </si>
  <si>
    <t>10020525</t>
  </si>
  <si>
    <t>TELLEZ FLORES, JESUS ADOLFO</t>
  </si>
  <si>
    <t>SOPORTE TECNICO Y MESA DE AYUDA</t>
  </si>
  <si>
    <t>41456073</t>
  </si>
  <si>
    <t>TELLO CASTILLO, NILO FERNANDO</t>
  </si>
  <si>
    <t>BACHILLER EN INGENIERIA INFORMATICA</t>
  </si>
  <si>
    <t>40911594</t>
  </si>
  <si>
    <t>TELLO GUERRERO, CECILIA ALEJANDRA</t>
  </si>
  <si>
    <t>RESPONSABLE TECNICO DE LA INFORMACION DEL MERCADO DEL TRABAJO</t>
  </si>
  <si>
    <t>10202189</t>
  </si>
  <si>
    <t>TENORIO MANAYAY, DAVID</t>
  </si>
  <si>
    <t>32933241</t>
  </si>
  <si>
    <t>TERRONES REBAZA, JAVIER ASUNCION</t>
  </si>
  <si>
    <t>ASISTENTE ADMINISTRATIVA</t>
  </si>
  <si>
    <t>41882712</t>
  </si>
  <si>
    <t>TICONA PEREZ, DINA YESENIA</t>
  </si>
  <si>
    <t>46156196</t>
  </si>
  <si>
    <t>TIMOTEO CHACMANA, LUBY VANESSA</t>
  </si>
  <si>
    <t>46580013</t>
  </si>
  <si>
    <t>TINEO VARGAS, DELIA CRISTINA</t>
  </si>
  <si>
    <t>COORDINADOR DEL ARCHIVO CENTRAL DEL MINISTERIO DE TRABAJO Y PROMOCION DEL EMPLEO</t>
  </si>
  <si>
    <t>42121580</t>
  </si>
  <si>
    <t>TIPPE ROMERO, LUIS ALBERTO</t>
  </si>
  <si>
    <t>LICENCIADO EN HISTORIA</t>
  </si>
  <si>
    <t>45961284</t>
  </si>
  <si>
    <t>TITO CONDORI, PAOLA ELIZABETH</t>
  </si>
  <si>
    <t>LICENCIADA EN ADMINISTRACIÓN</t>
  </si>
  <si>
    <t>APOYO ADMINISTRTIVO</t>
  </si>
  <si>
    <t>46243159</t>
  </si>
  <si>
    <t>TOLEDO VALENCIA, JHONATAN JEHIL</t>
  </si>
  <si>
    <t>APOYO EN SEGURIDAD Y CONTROL</t>
  </si>
  <si>
    <t>45349349</t>
  </si>
  <si>
    <t>TORRES ELCORROBARRUTIA, OLGA ROSMERY</t>
  </si>
  <si>
    <t>COORDINADOR DE CAPACITACION Y DIFUSION LABORAL</t>
  </si>
  <si>
    <t>07763375</t>
  </si>
  <si>
    <t>TORRES MENDOZA, ANA CECILIA</t>
  </si>
  <si>
    <t>47160060</t>
  </si>
  <si>
    <t>TORRES ROJAS, JUAN CARLOS</t>
  </si>
  <si>
    <t>BACHILLER EN CIENCIAS CON MENCION EN INGENIERIA DE HIGIENE Y SEGURIDAD INDUSTRIAL</t>
  </si>
  <si>
    <t>FOTOGRAFO</t>
  </si>
  <si>
    <t>06243344</t>
  </si>
  <si>
    <t>TORRES TUESTA, TENIO</t>
  </si>
  <si>
    <t>44557017</t>
  </si>
  <si>
    <t>TORRES GONZALES, CARLOS SEGUNDO</t>
  </si>
  <si>
    <t>ASISTENTE DE ORIENTACIÓN DE SERVICIOS</t>
  </si>
  <si>
    <t>76790483</t>
  </si>
  <si>
    <t>TORRES SORIANO, LUCIA ALMENDRA</t>
  </si>
  <si>
    <t>LICENCIADA EN PSICOLOGÍA</t>
  </si>
  <si>
    <t>45877396</t>
  </si>
  <si>
    <t>TOVAR PALOMINO, YULY MILAGROS</t>
  </si>
  <si>
    <t>09445225</t>
  </si>
  <si>
    <t>TREVEJO BECERRA, RICARDO CESAR</t>
  </si>
  <si>
    <t>ASISTENTE DE GESTION ADMINISTRATIVA</t>
  </si>
  <si>
    <t>25773464</t>
  </si>
  <si>
    <t>TRIGOSO ACUÑA, RUBEN WALTHER</t>
  </si>
  <si>
    <t>ADMINSITRACION DE EMPRESAS</t>
  </si>
  <si>
    <t>42021515</t>
  </si>
  <si>
    <t>TRUJILLO AYALA, REYNA</t>
  </si>
  <si>
    <t>46235720</t>
  </si>
  <si>
    <t>TUNQUE OREGON, PAMELA STEFANNIE</t>
  </si>
  <si>
    <t>DERECHO Y CIENCIA POLÍTICAS</t>
  </si>
  <si>
    <t>41690804</t>
  </si>
  <si>
    <t>UBILLUS ACEDO, NESTHOR ANIBAL</t>
  </si>
  <si>
    <t>RESPONSABLE EN ESTADISTICA Y PROCESAMIENTO DE INFORMACIÓN DEL MERCADO DE TRABAJO</t>
  </si>
  <si>
    <t>10860967</t>
  </si>
  <si>
    <t>UCEDA HERNANDEZ, ERVIN</t>
  </si>
  <si>
    <t>10409087</t>
  </si>
  <si>
    <t>UGAZ SANCHEZ, ROBERTH OMAR</t>
  </si>
  <si>
    <t>06836752</t>
  </si>
  <si>
    <t>UGAZ VILLEGAS, AGUSTINA</t>
  </si>
  <si>
    <t>ANALISTA DE REGISTROS</t>
  </si>
  <si>
    <t>46083773</t>
  </si>
  <si>
    <t>URBINA MORALES, SEGUNDO DENNYS</t>
  </si>
  <si>
    <t>ESPECIALISTA EN GESTION PUBLICA Y FORMACION CONTINUA</t>
  </si>
  <si>
    <t>29397173</t>
  </si>
  <si>
    <t>URQUIZO AYMA, ANA MARIA</t>
  </si>
  <si>
    <t>07234389</t>
  </si>
  <si>
    <t>VALDIVIA DE CRUZADO, MONICA ELIZABETH</t>
  </si>
  <si>
    <t>40918302</t>
  </si>
  <si>
    <t>VALDIVIA DIAZ, LILA NERISA</t>
  </si>
  <si>
    <t>46311697</t>
  </si>
  <si>
    <t>VALDIVIA LLANA, NELLA KATHERINE</t>
  </si>
  <si>
    <t>44858810</t>
  </si>
  <si>
    <t>VALDIVIA ROCHA, LIZETH ALEXANDRA</t>
  </si>
  <si>
    <t>TECNICO PARA LA ADMINISTRACION ARCHIVISTICA Y GESTION DOCUMENTARIA</t>
  </si>
  <si>
    <t>07494434</t>
  </si>
  <si>
    <t>VALENCIA ALVAREZ, GIOVANNA</t>
  </si>
  <si>
    <t>BACHILLER EN HISTORIA</t>
  </si>
  <si>
    <t>46345757</t>
  </si>
  <si>
    <t>VALENCIA MORI, MELINA FABIOLA</t>
  </si>
  <si>
    <t>ESPECIALISTA EN TELETRABAJO</t>
  </si>
  <si>
    <t>09891362</t>
  </si>
  <si>
    <t>VALENZUELA ADAUTO, CARMEN ROSA</t>
  </si>
  <si>
    <t>LICENCIADA EN TRABAJO SOCIAL</t>
  </si>
  <si>
    <t>ANALISTA EN PROCEDIMIENTOS ADMINISTRATIVOS</t>
  </si>
  <si>
    <t>45801922</t>
  </si>
  <si>
    <t>VALLADARES YATACO, KARIMYUISY FLORYOANNE</t>
  </si>
  <si>
    <t>47655282</t>
  </si>
  <si>
    <t>VALLE MARQUEZ, MAYRA FABIOLA</t>
  </si>
  <si>
    <t>ASISTENTE EN PLANILLAS</t>
  </si>
  <si>
    <t>41008023</t>
  </si>
  <si>
    <t>VALVERDE ASCARZA, SUSI</t>
  </si>
  <si>
    <t>BACHILLER EN CONTABILIDAD, AUDITORIA Y FINANZAS</t>
  </si>
  <si>
    <t>43645522</t>
  </si>
  <si>
    <t>VALVERDE GUTIERREZ, GISELLA YOLI</t>
  </si>
  <si>
    <t>ESPECIALISTA EN CONTRATACIONES DE BIENES Y SERVICIOS</t>
  </si>
  <si>
    <t>44192322</t>
  </si>
  <si>
    <t>VARGAS ARIAS, JORGE MARTIN ANDRHE</t>
  </si>
  <si>
    <t>09348989</t>
  </si>
  <si>
    <t>VARGAS TORRES, IVONNE GLADYS</t>
  </si>
  <si>
    <t>ASCENSORISTA</t>
  </si>
  <si>
    <t>25702296</t>
  </si>
  <si>
    <t>VARGAS VARGAS, SILVIA CATERINE</t>
  </si>
  <si>
    <t>PROFESORA DE EDUCACION PRIMARIA</t>
  </si>
  <si>
    <t>APOYO EN JARDINERIA</t>
  </si>
  <si>
    <t>07972162</t>
  </si>
  <si>
    <t>VARGAYA QUISPE, MAXIMO</t>
  </si>
  <si>
    <t>09653785</t>
  </si>
  <si>
    <t>VASQUEZ ARAUJO, ROCIO</t>
  </si>
  <si>
    <t>TECNICO EN SECRETARIADO EJECUTIVO</t>
  </si>
  <si>
    <t>ASESORA EN GESTIÓN ADMINISTRATIVA</t>
  </si>
  <si>
    <t>09764981</t>
  </si>
  <si>
    <t>VASQUEZ ASENCIOS, CATY</t>
  </si>
  <si>
    <t>08215052</t>
  </si>
  <si>
    <t>VASQUEZ BABILONIA, MARIA DEL PILAR</t>
  </si>
  <si>
    <t>ASISTENTE</t>
  </si>
  <si>
    <t>41325958</t>
  </si>
  <si>
    <t>VASQUEZ BORJA, LILIANA</t>
  </si>
  <si>
    <t>08621442</t>
  </si>
  <si>
    <t>VASQUEZ CHUMBE, EVA</t>
  </si>
  <si>
    <t>PROFESORA DE EDUCACION INICIAL</t>
  </si>
  <si>
    <t>CONSULTOR PARA BOLSA DE MODALIDADES FORMATIVAS LABORALES EN EL CENTRO DE EMPLEO</t>
  </si>
  <si>
    <t>42137043</t>
  </si>
  <si>
    <t>VASQUEZ IBARRA, CHRISTHOFER DAVID</t>
  </si>
  <si>
    <t>TECNICO ADMINSITRATIVO</t>
  </si>
  <si>
    <t>45461645</t>
  </si>
  <si>
    <t>VASQUEZ JULCAHUANCA, ROXANA</t>
  </si>
  <si>
    <t>40665014</t>
  </si>
  <si>
    <t>VASQUEZ QUISPE, OMAR SEGUNDO</t>
  </si>
  <si>
    <t>INGENIERO COMERCIAL</t>
  </si>
  <si>
    <t>26703066</t>
  </si>
  <si>
    <t>VASQUEZ SANCHEZ, LUIS EDGARDO</t>
  </si>
  <si>
    <t>72321621</t>
  </si>
  <si>
    <t>VEGA GONZALES, GIOVANNA YANNETH</t>
  </si>
  <si>
    <t>21574759</t>
  </si>
  <si>
    <t>VEGA GRIMALDO, YENNY ELIZABETH</t>
  </si>
  <si>
    <t>ESPECIALISTA TECNICO EN GESTIÓN DE LAS COMPETENCIAS BÁSICAS Y TRANSVERSALES PARA EL EMPLEO</t>
  </si>
  <si>
    <t>44245796</t>
  </si>
  <si>
    <t>VELARDE MANYARI, ANDREA PATRICIA</t>
  </si>
  <si>
    <t>LICENCIADA EN COMUNICACION PARA EL DESARROLLO</t>
  </si>
  <si>
    <t>ESPECIALISTA DE PLANILLAS</t>
  </si>
  <si>
    <t>06634218</t>
  </si>
  <si>
    <t>VELASCO PUYCAN, LUIS MARTIN</t>
  </si>
  <si>
    <t>48595313</t>
  </si>
  <si>
    <t>VELASQUEZ OROZCO, LIZ YASMIN</t>
  </si>
  <si>
    <t>72930692</t>
  </si>
  <si>
    <t>VELIZ POVES, MARCO ANDRE</t>
  </si>
  <si>
    <t>ADMINISTRACIÓN DE
 EMPRESAS</t>
  </si>
  <si>
    <t>09390294</t>
  </si>
  <si>
    <t>VENEGAS JEREMIAS, ALVARO ERNESTO</t>
  </si>
  <si>
    <t>42386540</t>
  </si>
  <si>
    <t>VENTURA OSORIO, NELSON ALEXANDER</t>
  </si>
  <si>
    <t>46050040</t>
  </si>
  <si>
    <t>VENTURA ROSAS, YENY SOFIA</t>
  </si>
  <si>
    <t>DERECHO Y CIENCIA POLÍTICA</t>
  </si>
  <si>
    <t>41379996</t>
  </si>
  <si>
    <t>VERAMENDI REYNA, YOSY KARINA</t>
  </si>
  <si>
    <t>MAGÍSTER EN GOBIERNO Y POLÍTICAS PÚBLICAS</t>
  </si>
  <si>
    <t>ANALISTA DE ADMINISTRACION</t>
  </si>
  <si>
    <t>43134991</t>
  </si>
  <si>
    <t>VERGARA CARHUAPOMA, YENY</t>
  </si>
  <si>
    <t>41108674</t>
  </si>
  <si>
    <t>VERGARAY QUISPE, EDGAR JIMMY</t>
  </si>
  <si>
    <t>06897182</t>
  </si>
  <si>
    <t>VERGEL LEIVA, CLAUDIA MARIELLA</t>
  </si>
  <si>
    <t>ESPECIALISTA EN GESTION E INFORMACION DEL MERCADO DE TRABAJO</t>
  </si>
  <si>
    <t>15358613</t>
  </si>
  <si>
    <t>VICENTE ALCAS, PIERRE ANGEL</t>
  </si>
  <si>
    <t>25755131</t>
  </si>
  <si>
    <t>VIDAL BALLON, GIULIANO</t>
  </si>
  <si>
    <t>COORDINADOR PARA EL MODULO DE INFORMACION Y ORIENTACION DE TELETRABAJO</t>
  </si>
  <si>
    <t>41302452</t>
  </si>
  <si>
    <t>VIERA QUISPE, STALIN</t>
  </si>
  <si>
    <t>45859281</t>
  </si>
  <si>
    <t>VILCA GRIMALDO, JOSE LUIS</t>
  </si>
  <si>
    <t>43993736</t>
  </si>
  <si>
    <t>VILCA RAVELO, LUIS ENRIQUE</t>
  </si>
  <si>
    <t>41508901</t>
  </si>
  <si>
    <t>VILCA JUAREZ, JORGE LUIS</t>
  </si>
  <si>
    <t>46763257</t>
  </si>
  <si>
    <t>VILCATOMA VARGAS, JOSSELYN</t>
  </si>
  <si>
    <t>25768504</t>
  </si>
  <si>
    <t>VILCHEZ RETO, CATHERINE</t>
  </si>
  <si>
    <t>TITULO EN SECRETARIADO EJECUTIVO</t>
  </si>
  <si>
    <t>00869475</t>
  </si>
  <si>
    <t>VILLACORTA RAMIREZ, LUIS SEGUNDO</t>
  </si>
  <si>
    <t>44886528</t>
  </si>
  <si>
    <t>VILLAFANA BLOTTE, CAROLINA MERCEDES</t>
  </si>
  <si>
    <t>DIRECTORA DE LA DIRECCIÓN DE REGISTROS NACIONALES DE RELACIONES DEL TRABAJO</t>
  </si>
  <si>
    <t>06671287</t>
  </si>
  <si>
    <t>VILLAFUERTE BRAVO, MARIA DEL ROSARIO</t>
  </si>
  <si>
    <t>ESPECIALISTA EN SUPERVISION Y EVALUACION</t>
  </si>
  <si>
    <t>43108552</t>
  </si>
  <si>
    <t>VILLANUEVA MARIÑOS, PERCY LUIS</t>
  </si>
  <si>
    <t>TÍTULO PROFESIONAL DE ECONOMISTA</t>
  </si>
  <si>
    <t>EDITOR CAMAROGRAFO</t>
  </si>
  <si>
    <t>41657166</t>
  </si>
  <si>
    <t>VILLAR PUELLES, CESAR GONZALO</t>
  </si>
  <si>
    <t>CIENCIAS Y ARTES COMUNICACIÓN</t>
  </si>
  <si>
    <t>43186978</t>
  </si>
  <si>
    <t>VILLEGAS ARCENTALES, MERRIE LAURA</t>
  </si>
  <si>
    <t>41884623</t>
  </si>
  <si>
    <t>VILLEGAS ZEVALLOS, JANETH MARINA</t>
  </si>
  <si>
    <t>47576070</t>
  </si>
  <si>
    <t>VILLENA LUJAN, MERY</t>
  </si>
  <si>
    <t>23863885</t>
  </si>
  <si>
    <t>VILLENA RIVERA, IVET</t>
  </si>
  <si>
    <t>COORDINADOR DE CALL CENTER</t>
  </si>
  <si>
    <t>46071104</t>
  </si>
  <si>
    <t>VITTERI GUEVARA, JULISSA MAGALY</t>
  </si>
  <si>
    <t>10660619</t>
  </si>
  <si>
    <t>VIVAS GOMEZ, RAQUEL</t>
  </si>
  <si>
    <t>ANALISTA DE ECONOMIA LABORAL</t>
  </si>
  <si>
    <t>76908246</t>
  </si>
  <si>
    <t>VIVAS RUIZ, VANINA HILARY</t>
  </si>
  <si>
    <t>45982657</t>
  </si>
  <si>
    <t>VIZCARRA DUEÑAS, MAGDELY SUSAN</t>
  </si>
  <si>
    <t>ESTADISTICO</t>
  </si>
  <si>
    <t>43144601</t>
  </si>
  <si>
    <t>YACILA ARAMBURU, MARIA DEL PILAR</t>
  </si>
  <si>
    <t>06197769</t>
  </si>
  <si>
    <t>YALAN AEDO, WALTER VENANCIO</t>
  </si>
  <si>
    <t>10741581</t>
  </si>
  <si>
    <t>YANA MAMANI, FANNY CAFLECINE</t>
  </si>
  <si>
    <t>ASESORA LEGAL</t>
  </si>
  <si>
    <t>42319005</t>
  </si>
  <si>
    <t>YARLEQUE ARRESE, KARINA ANGELICA</t>
  </si>
  <si>
    <t>16022161</t>
  </si>
  <si>
    <t>YENKENES PANANA, CLAUDIA FABIOLA</t>
  </si>
  <si>
    <t>71666886</t>
  </si>
  <si>
    <t>ZAMBRANO CORNEJO, KATHERIN XIMENA</t>
  </si>
  <si>
    <t>09961752</t>
  </si>
  <si>
    <t>ZAMORA MOSCOSO, ALICIA MAYTE</t>
  </si>
  <si>
    <t>41101044</t>
  </si>
  <si>
    <t>ZAPATA QUINTANA, JOSEPH MANUEL</t>
  </si>
  <si>
    <t>INGENIERO DE SISTEMAS</t>
  </si>
  <si>
    <t>06256079</t>
  </si>
  <si>
    <t>ZARATE GANOZA, MARCO ANTONIO</t>
  </si>
  <si>
    <t>ASISTENTE ADMINISTRATIVO PARA EL SISTEMA DE ALERTA TEMPRANA - SAT</t>
  </si>
  <si>
    <t>45950910</t>
  </si>
  <si>
    <t>ZARZO TOLENTINO, MARTIN</t>
  </si>
  <si>
    <t>LICENCIADO EN ADMINISTRACIÓN DE EMPRESAS</t>
  </si>
  <si>
    <t>ESPECIALISTA EN PLANIFICACION Y DEFENSA NACIONAL</t>
  </si>
  <si>
    <t>07465077</t>
  </si>
  <si>
    <t>ZEGARRA BUENO, LUIS ALBERTO</t>
  </si>
  <si>
    <t>OFICIAL DE ESTADO MAYOR</t>
  </si>
  <si>
    <t>06591437</t>
  </si>
  <si>
    <t>ZULUAGA CUBA, LUISA</t>
  </si>
  <si>
    <t>72784773</t>
  </si>
  <si>
    <t>ZUTA MAZA, LUZMERY KIOMI</t>
  </si>
  <si>
    <t>ADMINISTRACIÓN</t>
  </si>
  <si>
    <t>COORDINADOR DE ASESORIA TÉCNICA, PLENO Y COMISIONES</t>
  </si>
  <si>
    <t>44293342</t>
  </si>
  <si>
    <t>ARIAS DIAZ ENRIQUE MANUEL</t>
  </si>
  <si>
    <t>42814502</t>
  </si>
  <si>
    <t>MONTERO DE LA PIEDRA RICARDO</t>
  </si>
  <si>
    <t>MAGISTER EN ECONOMIA</t>
  </si>
  <si>
    <t>DIRECTOR GENERAL</t>
  </si>
  <si>
    <t>42664123</t>
  </si>
  <si>
    <t>RODRIGUEZ LOZANO EFRAIN ARTURO</t>
  </si>
  <si>
    <t>MAGÍSTER EN ECONOMÍA</t>
  </si>
  <si>
    <t>JEFA</t>
  </si>
  <si>
    <t>45210317</t>
  </si>
  <si>
    <t>MUÑOZ NAJAR GONZALES, MÓNICA</t>
  </si>
  <si>
    <t>23993525</t>
  </si>
  <si>
    <t>GÓNGORA QUINTANILLA ROSA</t>
  </si>
  <si>
    <t>41188175</t>
  </si>
  <si>
    <t>PICHILINGUE MORA CARLOS ALBERTO</t>
  </si>
  <si>
    <t>25858157</t>
  </si>
  <si>
    <t>ARANCEL BARRERA EMELYN</t>
  </si>
  <si>
    <t>LICENCIADA EN RELACIONES INDUSTRIALES</t>
  </si>
  <si>
    <t>70933242</t>
  </si>
  <si>
    <t>ARIAS RAMOS LUIS ALFREDO</t>
  </si>
  <si>
    <t>80399315</t>
  </si>
  <si>
    <t>CHACÓN ARANDA ROCÍO DEL PILAR</t>
  </si>
  <si>
    <t>07506418</t>
  </si>
  <si>
    <t>ROMERO SANCHEZ GISELA IVONNE</t>
  </si>
  <si>
    <t>73962996</t>
  </si>
  <si>
    <t>LOPEZ ARECHE JEAN ALBERT</t>
  </si>
  <si>
    <t>BACHILLER EN DERECHO Y CIENCIAS POLITICAS</t>
  </si>
  <si>
    <t>76188898</t>
  </si>
  <si>
    <t>MENDOZA JARAMILLO SHIRLEY MISHEL</t>
  </si>
  <si>
    <t>BACHILLER EN CIENCIAS SOCIALES ESPECIALIDAD: SOCIOLOGIA</t>
  </si>
  <si>
    <t>74145544</t>
  </si>
  <si>
    <t>PURIZACA GUTIERREZ MARIA CAROLINA</t>
  </si>
  <si>
    <t>DIGITADOR / FOLIADOR</t>
  </si>
  <si>
    <t>45860178</t>
  </si>
  <si>
    <t>JIMENEZ FLORES CRISTIAN ORLANDO</t>
  </si>
  <si>
    <t>BACHILLER EN CIENCIAS DE LA EDUCACION</t>
  </si>
  <si>
    <t>73003195</t>
  </si>
  <si>
    <t>GÓMEZ ESPINOZA CAMILA ALESSANDRA</t>
  </si>
  <si>
    <t>ESPECIALISTA EN MATERIA DE PROMOCIÓN DEL EMPLEO Y AUTOEMPLEO</t>
  </si>
  <si>
    <t>43989457</t>
  </si>
  <si>
    <t>TOLENTINO RAYMONDI EDINSON EDU</t>
  </si>
  <si>
    <t>42813813</t>
  </si>
  <si>
    <t>SALINAS LAU JAVIER AUGUSTO</t>
  </si>
  <si>
    <t>46528458</t>
  </si>
  <si>
    <t>ROMERO MENDOZA YORDAN FELER</t>
  </si>
  <si>
    <t>74024654</t>
  </si>
  <si>
    <t>ALTAMIRANO QUISPE AARON ANGELO ISAI</t>
  </si>
  <si>
    <t>43409480</t>
  </si>
  <si>
    <t>PRIVAT COLLA MANUEL FABRIZIO</t>
  </si>
  <si>
    <t>09442682</t>
  </si>
  <si>
    <t>LOPEZ BAZAN DANIEL MAXIMILIANO</t>
  </si>
  <si>
    <t>ESPECIALISTA EN GESTIÓN ESTRATÉGICA</t>
  </si>
  <si>
    <t>23017458</t>
  </si>
  <si>
    <t>ALEGRIA HERRERA NIDIA</t>
  </si>
  <si>
    <t>08164095</t>
  </si>
  <si>
    <t>DAVIRAN TURIN ENZO ENRIQUE</t>
  </si>
  <si>
    <t>ABOGADO - CONTADOR PUBLICO</t>
  </si>
  <si>
    <t>20105725</t>
  </si>
  <si>
    <t>CARHUAMACA IBARRA RAQUEL CECILIA</t>
  </si>
  <si>
    <t>46146752</t>
  </si>
  <si>
    <t>ARQQUE GARCIA LISBETH</t>
  </si>
  <si>
    <t>ESPECIALISTA EN GESTION DE CONTRATACIONES PUBLICAS</t>
  </si>
  <si>
    <t>10688631</t>
  </si>
  <si>
    <t>PARIASCA VALERIO ROY ALEX</t>
  </si>
  <si>
    <t>COORDINADOR DE SEGUIMIENTO Y EVALUACIÓN</t>
  </si>
  <si>
    <t>41825465</t>
  </si>
  <si>
    <t>SOTELO FARFAN LUIS VICENTE PATRICIO</t>
  </si>
  <si>
    <t>BACHILLER EN CIENCIAS SOCIALES</t>
  </si>
  <si>
    <t>72902491</t>
  </si>
  <si>
    <t>PINTADO GOMEZ ROSSMERY</t>
  </si>
  <si>
    <t>TÉCNICA EN GESTIÓN DEL RIESGO DE DESASTRES</t>
  </si>
  <si>
    <t>72698387</t>
  </si>
  <si>
    <t>REYNAGA TEJADA ROSSY ESTHEFANY</t>
  </si>
  <si>
    <t>45075802</t>
  </si>
  <si>
    <t>ANGULO BAZAN ALEJANDRO MOISES</t>
  </si>
  <si>
    <t>70326665</t>
  </si>
  <si>
    <t>BALDEON PALOMINO LESLY ANDREA</t>
  </si>
  <si>
    <t>ASISTENTE DEL REGISTRO NACIONAL DEL TRABAJADOR MIGRANTE ANDINO-SIVITMA</t>
  </si>
  <si>
    <t>47618749</t>
  </si>
  <si>
    <t>CARHUAVILCA CARRASCO ANA FIORELLA</t>
  </si>
  <si>
    <t>25616364</t>
  </si>
  <si>
    <t>GUTIERREZ GUTIERREZ VICTOR LUIS</t>
  </si>
  <si>
    <t>46379640</t>
  </si>
  <si>
    <t>GONZALES TEMOCHE ALEJANDRO JESUS</t>
  </si>
  <si>
    <t>47491217</t>
  </si>
  <si>
    <t>DE LA CRUZ FLORES ALDO</t>
  </si>
  <si>
    <t>BACHILLER EN INGENIERÍA DE SISTEMAS</t>
  </si>
  <si>
    <t>06101808</t>
  </si>
  <si>
    <t>TAVARA FLORES MARIA TRINIDAD</t>
  </si>
  <si>
    <t>CONTADORA</t>
  </si>
  <si>
    <t xml:space="preserve">MAGÍSTER EN GESTIÓN PÚBLICA </t>
  </si>
  <si>
    <t>41907320</t>
  </si>
  <si>
    <t>BAUTISTA LEON EDITH</t>
  </si>
  <si>
    <t>80608056</t>
  </si>
  <si>
    <t>TINOCO HUAMANI OSCAR FREDY</t>
  </si>
  <si>
    <t>40935726</t>
  </si>
  <si>
    <t>PÉREZ ESTRADA DORA AMELIA</t>
  </si>
  <si>
    <t>07932848</t>
  </si>
  <si>
    <t>MONTELLANOS CARBAJAL FANNY ESTHER</t>
  </si>
  <si>
    <t>PROFESORA</t>
  </si>
  <si>
    <t>DIRECTOR</t>
  </si>
  <si>
    <t>20118791</t>
  </si>
  <si>
    <t>REZA HUAROC JULIO MIGUEL</t>
  </si>
  <si>
    <t>41359593</t>
  </si>
  <si>
    <t>RAMOS YAÑEZ YSABEL ANGELES</t>
  </si>
  <si>
    <t>DIRECTOR REGIONAL</t>
  </si>
  <si>
    <t>06632109</t>
  </si>
  <si>
    <t>VÁSQUEZ SUYO RICARDO CLEMENTE</t>
  </si>
  <si>
    <t>41794938</t>
  </si>
  <si>
    <t>VARILLAS ORDÓÑEZ ROSA PETRONILA</t>
  </si>
  <si>
    <t>28299926</t>
  </si>
  <si>
    <t>CAVERO CÁRDENAS JANS ERIK</t>
  </si>
  <si>
    <t>25860573</t>
  </si>
  <si>
    <t>PRADO COLLYNS YULISSA PILAR</t>
  </si>
  <si>
    <t>46533381</t>
  </si>
  <si>
    <t>FLORES QUISPE MAYCOL</t>
  </si>
  <si>
    <t>02823296</t>
  </si>
  <si>
    <t>RAMIREZ ESCARATE ROSE MARY</t>
  </si>
  <si>
    <t>45517997</t>
  </si>
  <si>
    <t>VALDEZ TEJADA SHADIA ELIZABETH</t>
  </si>
  <si>
    <t>47050183</t>
  </si>
  <si>
    <t>D´LAURA QUINTANA JEAN PIERRE</t>
  </si>
  <si>
    <t>46282259</t>
  </si>
  <si>
    <t>VIZA CONDORI LILA MILUSKA</t>
  </si>
  <si>
    <t>LICENCIADA EN COMUNICACION SOCIAL EN LA ESPECIALIDAD DE PERIODISMO Y RELACIONES PUBLICAS</t>
  </si>
  <si>
    <t>10135456</t>
  </si>
  <si>
    <t>SANDOVAL CORONADO CARMEN EDITA</t>
  </si>
  <si>
    <t>LICENCIADO EN CIENCIAS DE LA INFORMACION</t>
  </si>
  <si>
    <t>70320453</t>
  </si>
  <si>
    <t>FUENTES RIVERA SONIA MARIELA</t>
  </si>
  <si>
    <t>47275449</t>
  </si>
  <si>
    <t>PINEDA SALDAÑA CYNTHIA MAYTE</t>
  </si>
  <si>
    <t>47707092</t>
  </si>
  <si>
    <t>ARMAS MONTALVO CARMEN RAQUEL ROSARIO</t>
  </si>
  <si>
    <t>LICENCIADA EN ECONOMÍA</t>
  </si>
  <si>
    <t>45022549</t>
  </si>
  <si>
    <t>GONZALES MENA ROLANDO ANTONIO</t>
  </si>
  <si>
    <t>COORDINADOR DE ASESORÍA TÉCNICA, PLENO Y COMISIONES</t>
  </si>
  <si>
    <t>09747349</t>
  </si>
  <si>
    <t>CORZO VALDIGLESIAS VICENTE DANIEL</t>
  </si>
  <si>
    <t>72562068</t>
  </si>
  <si>
    <t>LÓPEZ RODRIGUEZ GIANELLA VALENTINA</t>
  </si>
  <si>
    <t>43364595</t>
  </si>
  <si>
    <t>TORRES TORRES DENNIS GUZMÁN</t>
  </si>
  <si>
    <t>42001959</t>
  </si>
  <si>
    <t>ALANIA ARCE PABLO ORLANDO</t>
  </si>
  <si>
    <t>42607375</t>
  </si>
  <si>
    <t>LOYOLA DESPOSORIO VICTOR JOSE</t>
  </si>
  <si>
    <t>10731235</t>
  </si>
  <si>
    <t>AGUINAGA MEZA ERNESTO ALONSO</t>
  </si>
  <si>
    <t>40042609</t>
  </si>
  <si>
    <t>SERRANO DIAZ LUIS ALBERTO</t>
  </si>
  <si>
    <t>00486625</t>
  </si>
  <si>
    <t>LIRA LOAYZA JUAN RAMÓN</t>
  </si>
  <si>
    <t>ANALISTA DEL SISTEMA VIRTUAL DEL TRABAJADOR MIGRANTE ANDINO</t>
  </si>
  <si>
    <t>09263879</t>
  </si>
  <si>
    <t>ALVARADO HINOSTROZA WILSON</t>
  </si>
  <si>
    <t>10004840</t>
  </si>
  <si>
    <t>PONCE GAMBINI IVONNE MARICEL</t>
  </si>
  <si>
    <t>JEFE</t>
  </si>
  <si>
    <t>09537567</t>
  </si>
  <si>
    <t>MATALLANA VERGARA HUGO RICARDO</t>
  </si>
  <si>
    <t>41701882</t>
  </si>
  <si>
    <t>LA ROSA HUAMAN MARISOL</t>
  </si>
  <si>
    <t>ESPECIALISTA EN CAPACITACIÓN</t>
  </si>
  <si>
    <t>26682606</t>
  </si>
  <si>
    <t>CASTAÑEDA DEL CASTILLO JACKELINE MARIBEL</t>
  </si>
  <si>
    <t>09223689</t>
  </si>
  <si>
    <t>REATEGUI HERRERA ALFREDO ELISEO</t>
  </si>
  <si>
    <t>09866773</t>
  </si>
  <si>
    <t>AYLLON BULNES JENNIFER JACINTA</t>
  </si>
  <si>
    <t>INGENIERO ELECTRONICO</t>
  </si>
  <si>
    <t>42391178</t>
  </si>
  <si>
    <t>45008133</t>
  </si>
  <si>
    <t>HOYOS HURTADO FRANKLIN ISAAC</t>
  </si>
  <si>
    <t>71927690</t>
  </si>
  <si>
    <t>HUAJACHI CASTRO STEFANY LEONOR</t>
  </si>
  <si>
    <t>ESPECIALISTA EN ADMINISTRACIÓN</t>
  </si>
  <si>
    <t>43468746</t>
  </si>
  <si>
    <t>CHUNGA RIOS SANDRA ARCIRA</t>
  </si>
  <si>
    <t>PROFESIONAL EN COBRANZA COACTIVA</t>
  </si>
  <si>
    <t>46409340</t>
  </si>
  <si>
    <t>OLIVERA SANTILLAN JOSIANA MAYTE</t>
  </si>
  <si>
    <t>25590906</t>
  </si>
  <si>
    <t>ASENJO AZPILCUETA MARIA AMELIA DE LAS MERCEDES</t>
  </si>
  <si>
    <t>ESPECIALISTA EN MONITOREO</t>
  </si>
  <si>
    <t>09293730</t>
  </si>
  <si>
    <t>LEON TAMBRAICO ROBERT FROILAN</t>
  </si>
  <si>
    <t>17899538</t>
  </si>
  <si>
    <t>FERNANDEZ LUNA GLORIA ESPERANZA</t>
  </si>
  <si>
    <t>ADMINISTRACION SECRETARIADO</t>
  </si>
  <si>
    <t>08913385</t>
  </si>
  <si>
    <t>PILLIHUAMAN GONZALES PABLO</t>
  </si>
  <si>
    <t>TAPICERIA GENERAL</t>
  </si>
  <si>
    <t>07560459</t>
  </si>
  <si>
    <t>RODRIGUEZ SEDANO HUGO DONATO</t>
  </si>
  <si>
    <t>MECANICA Y MANTENIMIENTO</t>
  </si>
  <si>
    <t>GASFITERO</t>
  </si>
  <si>
    <t>15604973</t>
  </si>
  <si>
    <t>SALVADOR QUICHIZ FRANCISCO ALFREDO</t>
  </si>
  <si>
    <t>RESPONSABLE DE LA UNIDAD FORMULADORA</t>
  </si>
  <si>
    <t>18210465</t>
  </si>
  <si>
    <t>FLORES ULCO LEONCIO ABELARDO</t>
  </si>
  <si>
    <t>10798645</t>
  </si>
  <si>
    <t>BELTRAN GONZALES BETTY BETZABETH</t>
  </si>
  <si>
    <t>42249469</t>
  </si>
  <si>
    <t>MACHADO PEREZ ELVIA ESMERALDA</t>
  </si>
  <si>
    <t>02801400</t>
  </si>
  <si>
    <t>RAMOS VISE LUCIANA MARIA</t>
  </si>
  <si>
    <t>43700055</t>
  </si>
  <si>
    <t>PISCOYA MEJIA ISAURA ANTONIETA</t>
  </si>
  <si>
    <t>BACHILLER EN EDUCACION</t>
  </si>
  <si>
    <t>ANALISTA EN FINANZAS</t>
  </si>
  <si>
    <t>43250397</t>
  </si>
  <si>
    <t>MORANTE REYES CESAR ALEXANDER</t>
  </si>
  <si>
    <t>ESPECIALISTA EN TESORERÍA</t>
  </si>
  <si>
    <t>43193088</t>
  </si>
  <si>
    <t>AGÜERO CORILLOCLLA FIORELLA ISABEL</t>
  </si>
  <si>
    <t>41392605</t>
  </si>
  <si>
    <t>GARCIA BIRIMISA EDUARDO ALONSO</t>
  </si>
  <si>
    <t>08689719</t>
  </si>
  <si>
    <t>CASTAÑEDA ESPINOZA MARIA LUISA</t>
  </si>
  <si>
    <t>ESPECIALISTA EN CAPACITACION LABORAL Y CAPACITACION DUAL</t>
  </si>
  <si>
    <t>09260958</t>
  </si>
  <si>
    <t>SABELINO TORRES HECTOR MANUEL</t>
  </si>
  <si>
    <t>47261690</t>
  </si>
  <si>
    <t>AYALA GONZALES LESLY WINDY</t>
  </si>
  <si>
    <t>03897565</t>
  </si>
  <si>
    <t>CARRASCO ALEMAN MIRIAM KARINA</t>
  </si>
  <si>
    <t>ANALISTA DE ECONOMÍA LABORAL</t>
  </si>
  <si>
    <t>71227350</t>
  </si>
  <si>
    <t>LAVADO SANTIAGO TAMIA</t>
  </si>
  <si>
    <t>PROFESIONAL EN ANTROPOLOGIA</t>
  </si>
  <si>
    <t>07973711</t>
  </si>
  <si>
    <t>ROMERO CANO MARIA KATHIA DE LOS MILAGROS</t>
  </si>
  <si>
    <t>LICENCIADA EN ANTROPOLOGIA</t>
  </si>
  <si>
    <t>06221021</t>
  </si>
  <si>
    <t>MUNAYCO LUYO MARCELINO LUIS</t>
  </si>
  <si>
    <t>09855195</t>
  </si>
  <si>
    <t>RIVERO CHAVEZ MARIELA JUANA</t>
  </si>
  <si>
    <t>46080567</t>
  </si>
  <si>
    <t>CAICEDO SAFRA PAOLA</t>
  </si>
  <si>
    <t>42609194</t>
  </si>
  <si>
    <t>VILLARAN ZEGARRA JOSE ALBERTO</t>
  </si>
  <si>
    <t>09154002</t>
  </si>
  <si>
    <t>RODRIGUEZ CHANA CASIMIRO</t>
  </si>
  <si>
    <t>ANALISTA EN MONITOREO</t>
  </si>
  <si>
    <t>46594439</t>
  </si>
  <si>
    <t>VIERA SANTTI LUIS ENRIQUE</t>
  </si>
  <si>
    <t>07111885</t>
  </si>
  <si>
    <t>VASQUEZ ZEGARRA ALEJANDRO</t>
  </si>
  <si>
    <t>45338892</t>
  </si>
  <si>
    <t>ROMERO BENITES MAXIMO</t>
  </si>
  <si>
    <t>BACHILLER EN CIENCIAS DE LA COMPUTACION</t>
  </si>
  <si>
    <t>44441031</t>
  </si>
  <si>
    <t>AZAÑERO SUAREZ MILDRED MARYLIN</t>
  </si>
  <si>
    <t>44363818</t>
  </si>
  <si>
    <t>GUERRA RODRIGUEZ LUCIANA CAROLINA</t>
  </si>
  <si>
    <t>72665504</t>
  </si>
  <si>
    <t>ROMERO ROJAS ZOILA MARGARITA</t>
  </si>
  <si>
    <t>45649458</t>
  </si>
  <si>
    <t>VILCHEZ MALAVER FLOR DE LUCIA</t>
  </si>
  <si>
    <t>LICENCIADA EN GESTION</t>
  </si>
  <si>
    <t>ESPECIALISTA EN GESTIÓN DE TALENTO HUMANO</t>
  </si>
  <si>
    <t>46396662</t>
  </si>
  <si>
    <t>FIGALLO BRERO MARIANA</t>
  </si>
  <si>
    <t>BACHILLER EN EDUCACIÓN</t>
  </si>
  <si>
    <t>40267110</t>
  </si>
  <si>
    <t>CANOVA TALLEDO KARLA GIANNINA</t>
  </si>
  <si>
    <t>25746585</t>
  </si>
  <si>
    <t>RUMICHE MORALES JESÚS MILAGROS</t>
  </si>
  <si>
    <t>LICENCIADA EN COMUNICACION SOCIAL</t>
  </si>
  <si>
    <t>40828035</t>
  </si>
  <si>
    <t>GAVIDIA MORACHIMO LUIS ALBERTO</t>
  </si>
  <si>
    <t>44034004</t>
  </si>
  <si>
    <t>SOLANO NOLE LILIANA EMILIA</t>
  </si>
  <si>
    <t>07701874</t>
  </si>
  <si>
    <t>RENGIFO HERRERA JORGE FELIX</t>
  </si>
  <si>
    <t>10278653</t>
  </si>
  <si>
    <t>MEDRANO CHANG GINA MARIA</t>
  </si>
  <si>
    <t>AUXILIAR JURÍDICO</t>
  </si>
  <si>
    <t>45770599</t>
  </si>
  <si>
    <t>CASTILLO ERAZO INES</t>
  </si>
  <si>
    <t>07871716</t>
  </si>
  <si>
    <t>ASENJO VALDIVIESO ESTRELLA CYNTHIA HAYDEE</t>
  </si>
  <si>
    <t>08853841</t>
  </si>
  <si>
    <t>CAVALIE CABRERA PAUL CARLOS ELIAS</t>
  </si>
  <si>
    <t>00094772</t>
  </si>
  <si>
    <t>CERDEIRA SALES JACQUELINE GIOVANNA</t>
  </si>
  <si>
    <t>ASISTENTE DE LA ENCUESTA NACIONAL DE VARIACION DEL EMPLEO</t>
  </si>
  <si>
    <t>75302423</t>
  </si>
  <si>
    <t>MANCILLA PAUCAR DAX KEVIN</t>
  </si>
  <si>
    <t>42488342</t>
  </si>
  <si>
    <t>SARZO TAMAYO VICTOR RENATO</t>
  </si>
  <si>
    <t>ESPECIALISTA EN CONTROL</t>
  </si>
  <si>
    <t>44479486</t>
  </si>
  <si>
    <t>TORRES CACERES CYNTHIA STHEFANIE</t>
  </si>
  <si>
    <t>ADMINISTRADOR DE BASE DE DATOS</t>
  </si>
  <si>
    <t>41727999</t>
  </si>
  <si>
    <t>QUEVEDO CHUMACERO LUIS ENRIQUE</t>
  </si>
  <si>
    <t>46595320</t>
  </si>
  <si>
    <t>LUIS JARA ROCIO PILAR</t>
  </si>
  <si>
    <t>LICENCIADA EN NEGOCIOS INTERNACIONALES</t>
  </si>
  <si>
    <t>10347523</t>
  </si>
  <si>
    <t>GARCIA CHAVEZ ARTURO ABRAHAM</t>
  </si>
  <si>
    <t>JEFE DE LA OFICINA GENERAL DE COOPERACIÓN Y ASUNTOS INTERNACIONALES</t>
  </si>
  <si>
    <t>41843933</t>
  </si>
  <si>
    <t>BALDEON VASQUEZ JESUS ADALBERTO</t>
  </si>
  <si>
    <t>RESPONSABLE DE LA ENCUESTA NACIONAL DE VARIACION MENSUAL DEL EMPLEO DE LIMA</t>
  </si>
  <si>
    <t>07914128</t>
  </si>
  <si>
    <t>MEREJILDO GOMEZ GUICELA MIRIAM</t>
  </si>
  <si>
    <t>BACHILLER EN DERECHO Y CIENCIAS POLÍTICAS</t>
  </si>
  <si>
    <t>ESPECIALISTA EN BASE DE DATOS</t>
  </si>
  <si>
    <t>40880420</t>
  </si>
  <si>
    <t>COELLO BACIGALUPO JORGE LUIS</t>
  </si>
  <si>
    <t>46591339</t>
  </si>
  <si>
    <t>GALICIA VIDAL SAULO ROBERTO</t>
  </si>
  <si>
    <t>42443457</t>
  </si>
  <si>
    <t>CHAVEZ LUDEÑA KELLY JOHANNA</t>
  </si>
  <si>
    <t>46739679</t>
  </si>
  <si>
    <t>CHAVEZ FELIX ANDREA LORENA</t>
  </si>
  <si>
    <t>40680202</t>
  </si>
  <si>
    <t>CURAY CASANOVA AUGUSTO MARTÍN</t>
  </si>
  <si>
    <t>43969337</t>
  </si>
  <si>
    <t>DIAZ RONCAL KENNY JEFFERSON</t>
  </si>
  <si>
    <t>07523512</t>
  </si>
  <si>
    <t>SILVA DE LA CRUZ PATRICIA MILAGROS</t>
  </si>
  <si>
    <t>40415248</t>
  </si>
  <si>
    <t>DESPOSORIO ROBLES KEILE JOYCE</t>
  </si>
  <si>
    <t>TITULO DE MEDICO CIRUJANO</t>
  </si>
  <si>
    <t>40882687</t>
  </si>
  <si>
    <t>ALVAREZ MEDINA JULIA GLADYS</t>
  </si>
  <si>
    <t>09619247</t>
  </si>
  <si>
    <t>CAMARENA ARESTEGUI SILVIA CONCEPCION</t>
  </si>
  <si>
    <t>18212453</t>
  </si>
  <si>
    <t>CORDOVA VERA LUISA FERNANDA</t>
  </si>
  <si>
    <t>72896656</t>
  </si>
  <si>
    <t>MARCOS MOQUILLAZA JONATHAN ALEXIS</t>
  </si>
  <si>
    <t>INGENIERO DE COMPUTACIÓN Y SISTEMAS</t>
  </si>
  <si>
    <t>PROFESIONAL EN SEGURIDAD Y SALUD EN EL TRABAJO</t>
  </si>
  <si>
    <t>46191611</t>
  </si>
  <si>
    <t>CALDERON TARRILLO ANA NELLY</t>
  </si>
  <si>
    <t>70100709</t>
  </si>
  <si>
    <t>BARDALES OROSCO JORGE EDUARDO</t>
  </si>
  <si>
    <t>08839988</t>
  </si>
  <si>
    <t>ACUÑA ARCOS GUILLERMO RICARDO</t>
  </si>
  <si>
    <t>45953911</t>
  </si>
  <si>
    <t>DIAZ CONDORI YURY BETSABETH</t>
  </si>
  <si>
    <t>71268255</t>
  </si>
  <si>
    <t>AZABACHE TORRES PEDRO JORGE</t>
  </si>
  <si>
    <t>45615106</t>
  </si>
  <si>
    <t>VALENCIA CUEVA DENISSE SARAI</t>
  </si>
  <si>
    <t>06079300</t>
  </si>
  <si>
    <t>MUNGUIA CAMARENA FRANCISCO JAVIER</t>
  </si>
  <si>
    <t>06793261</t>
  </si>
  <si>
    <t>PAULINI SÁNCHEZ JAVIER ALEXANDER</t>
  </si>
  <si>
    <t>BACHILLER EN CIENCIAS SOCIALES CON MENCIÓN EN ECONOMÍA</t>
  </si>
  <si>
    <t>44050804</t>
  </si>
  <si>
    <t>QUISPE CARLOS MARIA MAGDALENA</t>
  </si>
  <si>
    <t>46618387</t>
  </si>
  <si>
    <t>TINEO URRUTIA AMPARO MERCEDES</t>
  </si>
  <si>
    <t>07461912</t>
  </si>
  <si>
    <t>NAVARRO PANDO JUAN MARIANO</t>
  </si>
  <si>
    <t>42092905</t>
  </si>
  <si>
    <t>CHAVEZ MELO JORGE LUIS</t>
  </si>
  <si>
    <t>41013582</t>
  </si>
  <si>
    <t>CORTEZ JARA LUIS ALBERTO</t>
  </si>
  <si>
    <t>40966835</t>
  </si>
  <si>
    <t>VERGARAY ALIAGA YNES ROSARIO</t>
  </si>
  <si>
    <t>44572977</t>
  </si>
  <si>
    <t>VELIZ LIÑAN CARLOS ANTONIO</t>
  </si>
  <si>
    <t>COORDINADOR II</t>
  </si>
  <si>
    <t>10723642</t>
  </si>
  <si>
    <t>RAMÍREZ GAMBINI JORGE LUIS</t>
  </si>
  <si>
    <t>47739042</t>
  </si>
  <si>
    <t>MADRID ROBLES ROSA MILUSKA</t>
  </si>
  <si>
    <t>15583891</t>
  </si>
  <si>
    <t>LA ROSA CALLE JAVIER ANTONIO</t>
  </si>
  <si>
    <t>ESPECIALISTA EN ESTUDIOS SOBRE NORMALIZACIÓN Y OCUPACIONES</t>
  </si>
  <si>
    <t>70429067</t>
  </si>
  <si>
    <t>ACARO IGNACIO YOVANA PATRICIA</t>
  </si>
  <si>
    <t>09533323</t>
  </si>
  <si>
    <t>CASTILLO NUÑEZ MARIELA PILAR</t>
  </si>
  <si>
    <t>42239077</t>
  </si>
  <si>
    <t>CONDORI CATUNTA DAVID JOSUÉ</t>
  </si>
  <si>
    <t>70439130</t>
  </si>
  <si>
    <t>VARGAS VARGAS KATHERINE MILAGROS</t>
  </si>
  <si>
    <t>09302123</t>
  </si>
  <si>
    <t>SERPA ARANA ANA CECILIA</t>
  </si>
  <si>
    <t>09678335</t>
  </si>
  <si>
    <t>CARO PACCINI ELIANA ELIZABETH</t>
  </si>
  <si>
    <t>ESPECIALISTA ECONÓMICO</t>
  </si>
  <si>
    <t>44403586</t>
  </si>
  <si>
    <t>ESPARTA POLANCO DAVID JOEL</t>
  </si>
  <si>
    <t>10220688</t>
  </si>
  <si>
    <t>JORGE ROJAS, IRENE</t>
  </si>
  <si>
    <t>47790873</t>
  </si>
  <si>
    <t>NAVARRETE FERNANDEZ PRADA, RICARDO EDWARD</t>
  </si>
  <si>
    <t>46808704</t>
  </si>
  <si>
    <t>CERNA GARNIQUE, CINTHIA LILIBETH</t>
  </si>
  <si>
    <t>MAESTRA EN GESTIÓN DEL TALENTO HUMANO</t>
  </si>
  <si>
    <t>74240981</t>
  </si>
  <si>
    <t>MARQUEZ SANTISTEBAN, ELSA MARGARITA</t>
  </si>
  <si>
    <t>48746190</t>
  </si>
  <si>
    <t>SALAZAR NEVADO, FERNANDO HUMBERTO</t>
  </si>
  <si>
    <t>BACHILLER EN ADMINISTRACION</t>
  </si>
  <si>
    <t>71417969</t>
  </si>
  <si>
    <t>OROZ OCHOA, INDIRA</t>
  </si>
  <si>
    <t>BACHILLER EN CIENCIAS GEOFÍSICAS</t>
  </si>
  <si>
    <t>SERRANO DIAZ, LUIS ALBERTO</t>
  </si>
  <si>
    <t>45501888</t>
  </si>
  <si>
    <t>NUNURA GUTIERREZ, JOCELYNE IRINA</t>
  </si>
  <si>
    <t>CONSULTOR</t>
  </si>
  <si>
    <t>41844202</t>
  </si>
  <si>
    <t>MENENDEZ QUISPE, MARIELLA</t>
  </si>
  <si>
    <t>ROMERO SANCHEZ, GISELA IVONNE</t>
  </si>
  <si>
    <t>07501032</t>
  </si>
  <si>
    <t>RAMOS BARDALEZ, ROBERTO CARLOS</t>
  </si>
  <si>
    <t>BACHILLER EN CIENCIAS DE LA COMUNICACION</t>
  </si>
  <si>
    <t>VERGARAY ALIAGA, YNES ROSARIO</t>
  </si>
  <si>
    <t>41923241</t>
  </si>
  <si>
    <t>LAZARO NUÑEZ, ALDO ALEX</t>
  </si>
  <si>
    <t>GEOGRAFO</t>
  </si>
  <si>
    <t>25856036</t>
  </si>
  <si>
    <t>ARANDA DIAZ, ROSALYN</t>
  </si>
  <si>
    <t>COMUNICADORA</t>
  </si>
  <si>
    <t>TÍTULO DE MÁSTER EN DIRECCIÓN DE COMUNICACIÓN CORPORATIVA</t>
  </si>
  <si>
    <t>10346076</t>
  </si>
  <si>
    <t>SOSA SAN MIGUEL, JUAN CARLOS</t>
  </si>
  <si>
    <t>16665996</t>
  </si>
  <si>
    <t>CUEVA GUZMAN, ATUSPARIA KRUPSKAIA</t>
  </si>
  <si>
    <t>10374207</t>
  </si>
  <si>
    <t>TAMAYO YOSHIMOTO, MARIA LILIANA</t>
  </si>
  <si>
    <t>41854638</t>
  </si>
  <si>
    <t>VELIZ VELEZ, PAOLA CRISTINA</t>
  </si>
  <si>
    <t>70440373</t>
  </si>
  <si>
    <t>FERNANDEZ CARRILLO, CAROLINA GIULIANA</t>
  </si>
  <si>
    <t>40761302</t>
  </si>
  <si>
    <t>MOTTA VILLEGAS, JUAN DIEGO</t>
  </si>
  <si>
    <t>45853087</t>
  </si>
  <si>
    <t>SALGUERO AGUILAR, SERGIO</t>
  </si>
  <si>
    <t>SUPERVISOR TECNICO</t>
  </si>
  <si>
    <t>ESPECIALISTA EN CONTROL PREVIO Y PRESUPUESTAL</t>
  </si>
  <si>
    <t>ANALISTA DE RECURSOS HUMANOS</t>
  </si>
  <si>
    <t>ADMINISTRADOR BASE DE DATOS</t>
  </si>
  <si>
    <t>ESPECIALISTA EN PROMOCION DEL EMPLEO Y AUTOEMPLEO</t>
  </si>
  <si>
    <t>PROFESIONAL ADMINISTRATIVO</t>
  </si>
  <si>
    <t>ESPECIALISTA EN ESTUDIOS</t>
  </si>
  <si>
    <t>ESPECIALISTA EN GESTION ESTRATEGICA</t>
  </si>
  <si>
    <t>COORDINADOR</t>
  </si>
  <si>
    <t xml:space="preserve">FONDO DE APOYO GERENCIAL AL SECTOR PÚBLICO </t>
  </si>
  <si>
    <t xml:space="preserve">FAG                                </t>
  </si>
  <si>
    <t>CONSULTOR FAG</t>
  </si>
  <si>
    <t>22090766</t>
  </si>
  <si>
    <t>46417775</t>
  </si>
  <si>
    <t>ULFE POLASTRI ROSEMARY</t>
  </si>
  <si>
    <t>MAESTRÍA EN ADMINISTRACIÓN PÚBLICA ÁREA DESARROLLO INTERNACIONAL</t>
  </si>
  <si>
    <t>09854658</t>
  </si>
  <si>
    <t>CARPIO SOTOMAYOR NORMA KARINA IVETTE</t>
  </si>
  <si>
    <t>10196970</t>
  </si>
  <si>
    <t>PALMA DE LA CRUZ LUIS FERNANDO</t>
  </si>
  <si>
    <t>COMUNICADOR</t>
  </si>
  <si>
    <t>8 meses y 17 días</t>
  </si>
  <si>
    <t>11 meses y 23 días</t>
  </si>
  <si>
    <t xml:space="preserve">FAG                                 </t>
  </si>
  <si>
    <t>MAESTRÍA EN CIENCIA POLÍTICA Y GOBIERNOS</t>
  </si>
  <si>
    <t>1 meses y 25 días</t>
  </si>
  <si>
    <t xml:space="preserve">MAESTRA EN ADMINISTRACIÓN DE NEGOCIOS (MBA) </t>
  </si>
  <si>
    <t>8 meses y 15 días</t>
  </si>
  <si>
    <t xml:space="preserve">FAG                                  </t>
  </si>
  <si>
    <t>42898176</t>
  </si>
  <si>
    <t>PORTOCARRERO VARGAS LEIDY</t>
  </si>
  <si>
    <t>MÁSTER UNIVERSITARIO EN GESTIÓN PÚBLICA AVANZADA</t>
  </si>
  <si>
    <t>4 meses y 06 días</t>
  </si>
  <si>
    <t>41573179</t>
  </si>
  <si>
    <t>SÁNCHEZ ROCHA CRISTINA FABIOLA</t>
  </si>
  <si>
    <t>4 meses y 22 días</t>
  </si>
  <si>
    <t>45398404</t>
  </si>
  <si>
    <t>MITTA AYCA GABRIELA</t>
  </si>
  <si>
    <t>2 meses y 17 días</t>
  </si>
  <si>
    <t>1 mes y 09 días</t>
  </si>
  <si>
    <t xml:space="preserve">FAG                               </t>
  </si>
  <si>
    <t>21 días</t>
  </si>
  <si>
    <t>71084079</t>
  </si>
  <si>
    <t>CAHUANA ORDOÑO RUDDY</t>
  </si>
  <si>
    <t>4 meses y 16 días</t>
  </si>
  <si>
    <t>46615294</t>
  </si>
  <si>
    <t>MARIN CATACORA CLAUDIA</t>
  </si>
  <si>
    <t>BIÓLOGO MICROBIÓLOGO</t>
  </si>
  <si>
    <t>MESTRO EN CIENCIAS (MAGISTER SCIENTIAE) CON MENCIÓN EN GESTIÓN EMPRESARIAL</t>
  </si>
  <si>
    <t xml:space="preserve">4 meses 04 días </t>
  </si>
  <si>
    <t>MÁSTER EN GESTIÓN DE POLÍTICAS PÚBLICAS</t>
  </si>
  <si>
    <t>1 mes y 03 días</t>
  </si>
  <si>
    <t>46087745</t>
  </si>
  <si>
    <t>TERRAZOS YAMUNAQUÉ MAX ANTONIO</t>
  </si>
  <si>
    <t>3 meses y 10 días</t>
  </si>
  <si>
    <t>MAESTRO EN ECONOMÍA  Y DERECHO INTERNACIONAL</t>
  </si>
  <si>
    <t>2 meses y 13 días</t>
  </si>
  <si>
    <t>MÁSTER EN GESTIÓN PÚBLICA</t>
  </si>
  <si>
    <t>2 meses y 02 días</t>
  </si>
  <si>
    <t>06065440</t>
  </si>
  <si>
    <t>PITTMAN VILLARREAL, FRANCIS AYLEEM</t>
  </si>
  <si>
    <t>MAGISTER EN ADMINISTRACION DE NEGOCIOS MBA</t>
  </si>
  <si>
    <t>06673722</t>
  </si>
  <si>
    <t>ARRÚS ACKERMANN, EDUARDO ALEJANDRO</t>
  </si>
  <si>
    <t>45118400</t>
  </si>
  <si>
    <t>MARCOS  RÍOS, CLAUDIA DANIELA</t>
  </si>
  <si>
    <t>PAC</t>
  </si>
  <si>
    <t>DIRECTOR GENERAL DE LA DIRECCIÓN GENERAL DE DERECHOS FUNDAMENTALES Y SEGURIDAD Y SALUD EN EL TRABAJO</t>
  </si>
  <si>
    <t>40218283</t>
  </si>
  <si>
    <t>QUIÑONES INFANTE SERGIO ARTURO</t>
  </si>
  <si>
    <t>DIRECTOR GENERAL DE LA DIRECCIÓN GENERAL DE NORMALIZACIÓN, FORMACIÓN PARA EL EMPLEO Y CERTIFICACIÓN DE COMPETENCIAS LABORALES</t>
  </si>
  <si>
    <t>25792327</t>
  </si>
  <si>
    <t>HIRAOKA MEJÍA LUIS ALBERTO</t>
  </si>
  <si>
    <t>PROFESOR</t>
  </si>
  <si>
    <t>DIRECTOR GENERAL DE LA DIRECCIÓN GENERAL DE TRABAJO</t>
  </si>
  <si>
    <t>09934086</t>
  </si>
  <si>
    <t>GUTIERREZ AZABACHE JUAN CARLOS</t>
  </si>
  <si>
    <t>JEFE DE LA OFICINA GENERAL DE ESTADÍSTICA Y TECNOLOGÍAS DE LA INFORMACIÓN Y COMUNICACIONES</t>
  </si>
  <si>
    <t>25465709</t>
  </si>
  <si>
    <t>HONORES CORONADO JAIME
ALEJANDRO</t>
  </si>
  <si>
    <t>MAESTRO EN ADMINISTRACIÓN DE NEGOCIOS</t>
  </si>
  <si>
    <t xml:space="preserve">DIRECTOR REGIONAL DE LA DIRECCIÓN REGIONAL DE TRABAJO Y PROMOCIÓN DEL EMPLEO DE LIMA METROPOLITANA </t>
  </si>
  <si>
    <t>06768325</t>
  </si>
  <si>
    <t>DIRECTORA GENERAL DE LA DIRECCIÓN GENERAL DE PROMOCIÓN DEL EMPLEO</t>
  </si>
  <si>
    <t>44432879</t>
  </si>
  <si>
    <t>SAMANAMUD PINEDO KATIA LEONOR</t>
  </si>
  <si>
    <t>MAESTRÍA EN ADMINISTRACIÓN PÚBLICA EN DESARROLLO INTERNACIONAL</t>
  </si>
  <si>
    <t>10 meses y 11 días</t>
  </si>
  <si>
    <t>DIRECTORA GENERAL DE LA DIRECCIÓN GENERAL DEL SERVICIO NACIONAL DEL EMPLEO</t>
  </si>
  <si>
    <t>10601588</t>
  </si>
  <si>
    <t>VALLENAS ROJAS KANTUTA NATALY</t>
  </si>
  <si>
    <t>MAGISTER UNIVERSITARIO EN ESTUDIOS AMERINDIOS</t>
  </si>
  <si>
    <t>09312352</t>
  </si>
  <si>
    <t>MORI CHÁVEZ JACQUELINE GIULIANA</t>
  </si>
  <si>
    <t>JEFA DE LA OFICINA GENERAL DE ADMINISTRACIÓN</t>
  </si>
  <si>
    <t>09445215</t>
  </si>
  <si>
    <t>DULANTO DIEZ DORA ISABEL</t>
  </si>
  <si>
    <t>ADMINISTRADORA</t>
  </si>
  <si>
    <t>MAGÍSTER EN ADMINISTRACIÓN</t>
  </si>
  <si>
    <t>JEFE DE LA OFICINA GENERAL DE RECURSOS HUMANOS</t>
  </si>
  <si>
    <t>MAGISTER EN DIRECCIÓN DE PERSONAS, MASTER EN INGENIERÍA INDUSTRIAL</t>
  </si>
  <si>
    <t>11 meses y 25 días</t>
  </si>
  <si>
    <t>DIRECTOR GENERAL DE LA DIRECCIÓN GENERAL DE POLÍTICAS PARA LA PROMOCIÓN DE LA FORMALIZACIÓN LABORAL E INSPECCIÓN DEL TRABAJO</t>
  </si>
  <si>
    <t>8 meses y 18 días</t>
  </si>
  <si>
    <t>JEFA DE LA OFICINA GENERAL DE PLANEAMIENTO Y PRESUPUESTO</t>
  </si>
  <si>
    <t>3 meses y 07 días</t>
  </si>
  <si>
    <t>JEFA DE LA OFICINA GENERAL DE ASESORÍA JURÍDICA</t>
  </si>
  <si>
    <t>DOCTORADO EN DERECHO</t>
  </si>
  <si>
    <t>5 meses y 10 días</t>
  </si>
  <si>
    <t xml:space="preserve">MONTERO DE LA PIEDRA RICARDO </t>
  </si>
  <si>
    <t>4 meses y 12 días</t>
  </si>
  <si>
    <t xml:space="preserve">JEFA DE LA OFICINA GENERAL DE PLANEAMIENTO Y PRESUPUESTO </t>
  </si>
  <si>
    <t>6 meses y 23 días</t>
  </si>
  <si>
    <t>DIRECTOR REGIONAL DE LA DIRECCIÓN REGIONAL DE TRABAJO Y PROMOCIÓN DEL EMPLEO DE LIMA METROPOLITANA</t>
  </si>
  <si>
    <t>26 días</t>
  </si>
  <si>
    <t>2 meses y 27 días</t>
  </si>
  <si>
    <t>DIRECTOR GENERAL DE DERECHOS FUNDAMENTALES Y SEGURIDAD Y SALUD EN EL TRABAJO</t>
  </si>
  <si>
    <t>4 meses y 02 días</t>
  </si>
  <si>
    <t>1 mes y 18 días</t>
  </si>
  <si>
    <t>3 meses y 28 días</t>
  </si>
  <si>
    <t>MÁSTER EN CONTRATACIÓN PÚBLICA, ED XV, MÁSTER UNIVERSITARIO EN GOBIERNO Y GESTIÓN PÚBLICA EN AMÉRICA LATINA</t>
  </si>
  <si>
    <t>2 meses y 26 días</t>
  </si>
  <si>
    <t>1 mes y 26 días</t>
  </si>
  <si>
    <t>DIRECTOR GENERAL DE LA DIRECCIÓN GENERAL DE PROMOCIÓN DEL EMPLEO</t>
  </si>
  <si>
    <t>DIRECTORA GENERAL DE LA DIRECCIÓN GENERAL DE POLÍTICAS PARA LA PROMOCIÓN DE LA FORMALIZACIÓN LABORAL E INSPECCIÓN DEL TRABAJO</t>
  </si>
  <si>
    <t>MAGÍSTER EN DIRECCIÓN Y GESTIÓN DE EMPRESAS</t>
  </si>
  <si>
    <t>MÁSTER UNIVERSITARIO EN ESTUDIOS AVANZADOS EN DERECHOS HUMANOS</t>
  </si>
  <si>
    <t>15 días</t>
  </si>
  <si>
    <t>16 días</t>
  </si>
  <si>
    <t xml:space="preserve">MAGÍSTER EN DIRECCIÓN Y GESTIÓN DE EMPRESAS - MBA </t>
  </si>
  <si>
    <t>3 meses y 03 días</t>
  </si>
  <si>
    <t>JEFE DE LA OFICINA GENERAL DE ADMINISTRACIÓN</t>
  </si>
  <si>
    <t>7 días</t>
  </si>
  <si>
    <t>4 meses y 07 días</t>
  </si>
  <si>
    <t>DIRECTOR GENERAL DE LA DIRECCIÓN GENERAL DEL SERVICIO NACIONAL DEL EMPLEO</t>
  </si>
  <si>
    <t>1 mes y 27 días</t>
  </si>
  <si>
    <t>40640583</t>
  </si>
  <si>
    <t>HIDALGO APAZA, VERUSKA    YASMINE</t>
  </si>
  <si>
    <t>LICENCIADA EN INFORMATICA Y SISTEMAS</t>
  </si>
  <si>
    <t>BACHILLER EN CIENCIAS
INFORMATICA Y SISTEMAS</t>
  </si>
  <si>
    <t>LIRA LOAYZA, JUAN RAMÓN</t>
  </si>
  <si>
    <t>08176227</t>
  </si>
  <si>
    <t>ROSAS CHAVEZ, HAYDEE VICTORIA</t>
  </si>
  <si>
    <t>MAGISTER EN RELACIONES LABORALES</t>
  </si>
  <si>
    <t xml:space="preserve">JEFE DE LA OFICINA GENERAL DE RECURSOS HUMANOS </t>
  </si>
  <si>
    <t>10701318</t>
  </si>
  <si>
    <t>ORTEGA  LOAYZA, ALDO OMAR</t>
  </si>
  <si>
    <t>MAESTRÍA EN POLÍTICA PÚBLICA</t>
  </si>
  <si>
    <t xml:space="preserve">ASESOR II DEL DESPACHO MINISTERIAL </t>
  </si>
  <si>
    <t>10268935</t>
  </si>
  <si>
    <t>ROMAN SCHMITT DE TULLY, NATALI VICTORIA</t>
  </si>
  <si>
    <t>002 PROGRAMA NACIONAL DE EMPLEO JUVENIL "JOVENES PRODUCTIVOS"</t>
  </si>
  <si>
    <t>SUPERVISOR TÉCNICO</t>
  </si>
  <si>
    <t>29364190</t>
  </si>
  <si>
    <t>ACOSTA PINTO JESUS MANUEL</t>
  </si>
  <si>
    <t>OFICIAL DE SEGURIDAD DE LA INFORMACIÓN Y GOBIERNO DIGITAL</t>
  </si>
  <si>
    <t>10504705</t>
  </si>
  <si>
    <t>AMBROCIO DOROTEO TEOFILO</t>
  </si>
  <si>
    <t>INGENIERIA DE SISTEMAS</t>
  </si>
  <si>
    <t>INGENIERO</t>
  </si>
  <si>
    <t>GERENTE DE LA UNIDAD DE ASESORÍA LEGAL</t>
  </si>
  <si>
    <t>ANDRADE RODRIGUEZ CESAR MIRKO</t>
  </si>
  <si>
    <t>FUNCIONARIO</t>
  </si>
  <si>
    <t>JEFE PARA EL ÁREA DE SUPERVISIÓN TÉCNICA</t>
  </si>
  <si>
    <t>43923592</t>
  </si>
  <si>
    <t>ANTON CAICEDO JOSE DAVID</t>
  </si>
  <si>
    <t>EDUCACION</t>
  </si>
  <si>
    <t>LICENCIADO</t>
  </si>
  <si>
    <t>AUXILIAR ADMINISTRATIVO II EN GESTION DE RECURSOS HUMANOS</t>
  </si>
  <si>
    <t>APONTE QUISPE JUAN DIEGO</t>
  </si>
  <si>
    <t>ADMINISTRACIÓN Y SISTEMAS</t>
  </si>
  <si>
    <t>ANALISTA I EN IMPLEMENTACIÓN DE PROCESOS PARA LA UNIDAD ZONAL AREQUIPA</t>
  </si>
  <si>
    <t>43448819</t>
  </si>
  <si>
    <t>ARGÜELLES BENDEZU IRENE</t>
  </si>
  <si>
    <t>ADMINISTRACIÓN DE EMPRESAS / INGENIERA INDUSTRIAL</t>
  </si>
  <si>
    <t>PROMOTOR FOCALIZADOR</t>
  </si>
  <si>
    <t>44898871</t>
  </si>
  <si>
    <t>AVILA ESPINOZA MIRELLA XIHOMARA</t>
  </si>
  <si>
    <t>ANALISTA ADMINISTRATIVO DE BIENES Y SERVICIOS PARA EL ÁREA DE SUPERVISIÓN TÉCNICA</t>
  </si>
  <si>
    <t>43548878</t>
  </si>
  <si>
    <t>AZAÑA  LOPEZ JACQUELINE CAROLINA</t>
  </si>
  <si>
    <t>LICENCIADA</t>
  </si>
  <si>
    <t>JEFE ZONAL DE LA UNIDAD ZONAL JUNIN</t>
  </si>
  <si>
    <t>20089603</t>
  </si>
  <si>
    <t>BALVIN PALACIOS JORGE FERNANDO</t>
  </si>
  <si>
    <t>46974739</t>
  </si>
  <si>
    <t>BANDA  ROMAN GLORIA</t>
  </si>
  <si>
    <t>SOCIOLOGIA</t>
  </si>
  <si>
    <t>43077065</t>
  </si>
  <si>
    <t>BARRIENTOS GARCIA MANUELA</t>
  </si>
  <si>
    <t>JEFA DEL ÀREA DE ABASTECIMIENTO</t>
  </si>
  <si>
    <t>BAUTISTA OBREGON DORIS SILVANA CORALI</t>
  </si>
  <si>
    <t>MAGISTER</t>
  </si>
  <si>
    <t>PROMOTOR FOCALIZADOR DE LA UNIDAD ZONAL LAMBAYEQUE</t>
  </si>
  <si>
    <t>44335453</t>
  </si>
  <si>
    <t>BERNILLA DE LA CRUZ WALTER ARQUIMIDES</t>
  </si>
  <si>
    <t>08124352</t>
  </si>
  <si>
    <t>CABALLERO GARCIA ELIA</t>
  </si>
  <si>
    <t>EDUCACION PRIMARIA</t>
  </si>
  <si>
    <t>ESPECIALISTA III EN PROGRAMACIÓN PARA EL ÁREA DE ABASTECIMIENTO</t>
  </si>
  <si>
    <t>09753513</t>
  </si>
  <si>
    <t>CABELLO ORIHUELA SILVIA RAQUEL</t>
  </si>
  <si>
    <t>ESPECIALISTA EN INTERMEDIACION E INSERCION LABORAL PARA PERSONAS CON DISCAPACIDAD</t>
  </si>
  <si>
    <t>22486477</t>
  </si>
  <si>
    <t>CABRERA ORTEGA RONAL LUIS</t>
  </si>
  <si>
    <t>SUPERVISOR TÉCNICO PARA LA UNIDAD ZONAL DE JUNIN - HUANCAYO</t>
  </si>
  <si>
    <t>45592424</t>
  </si>
  <si>
    <t>CAHUIN PEREZ JENCY JULY</t>
  </si>
  <si>
    <t>DIRECTOR EJECUTIVO PARA LA DIRECCIÓN EJECUTIVA</t>
  </si>
  <si>
    <t>40484788</t>
  </si>
  <si>
    <t>CALADO BRYCE ÁLVARO ANDRÉS</t>
  </si>
  <si>
    <t>ADMINISTRACIÓN PÚBLICA</t>
  </si>
  <si>
    <t>DIRECTIVO</t>
  </si>
  <si>
    <t>SUPERVISORA TÉCNICA</t>
  </si>
  <si>
    <t>40664273</t>
  </si>
  <si>
    <t>CALLIRGOS RODRIGUEZ NOEMI</t>
  </si>
  <si>
    <t>ANALISTA III EN IMPLEMENTACION DE PROCESOS PARA LA UNIDAD ZONAL CUSCO</t>
  </si>
  <si>
    <t>70517988</t>
  </si>
  <si>
    <t>CALLO CUSIATAN DHEYSY NOHELYA</t>
  </si>
  <si>
    <t>PROMOTOR FOCALIZADOR PARA LA UNIDAD ZONAL LIMA CALLAO</t>
  </si>
  <si>
    <t>43942050</t>
  </si>
  <si>
    <t>CAMPOS CONTRERAS MIRLA ELIZABETH</t>
  </si>
  <si>
    <t>MAESTRO EN CONTABILIDAD - MENCION POLITICA Y ADMINISTRACION TRIBUTARIA</t>
  </si>
  <si>
    <t>ANALISTA EN LIQUIDACION PARA EL ÁREA DE SUPERVISIÓN TÉCNICA</t>
  </si>
  <si>
    <t>71262139</t>
  </si>
  <si>
    <t>CAMPOS GONZALES WENDY MILUSKA</t>
  </si>
  <si>
    <t>ESPECIALISTA EN LIQUIDACIÓN</t>
  </si>
  <si>
    <t>44761876</t>
  </si>
  <si>
    <t>CANALES  CAMPUSANO ELVIA GISELA</t>
  </si>
  <si>
    <t>GESTOR DE PLANILLAS</t>
  </si>
  <si>
    <t>25747745</t>
  </si>
  <si>
    <t>CARRANZA LOPEZ PEDRO NICOLAS</t>
  </si>
  <si>
    <t>GERENTE DE LA UNIDAD DE PLANIFICACIÓN, PRESUPUESTO , MONITOREO Y EVALUACIÓN</t>
  </si>
  <si>
    <t>07854083</t>
  </si>
  <si>
    <t>CASTAÑEDA ZAVALETA JOSE BENITO</t>
  </si>
  <si>
    <t>ASISTENTE ADMINISTRATIVO II</t>
  </si>
  <si>
    <t>40618941</t>
  </si>
  <si>
    <t>CASTILLO NAVARRO LINDA VERONICA</t>
  </si>
  <si>
    <t>ANALISTA II DE SERVICIOS GENERALES PARA EL ÁREA DE ABASTECIMIENTO</t>
  </si>
  <si>
    <t>43656913</t>
  </si>
  <si>
    <t>CERVANTES BALLON JULIO MIGUEL</t>
  </si>
  <si>
    <t>BACHILLER EN INGENIERÍA MECÁNICA</t>
  </si>
  <si>
    <t>JEFE DEL ÁREA INTERMEDIACIÓN E INSERCIÓN LABORAL</t>
  </si>
  <si>
    <t>06778193</t>
  </si>
  <si>
    <t>CERVANTES OLIVARES MARIA DEL PILAR ADELINA</t>
  </si>
  <si>
    <t>JEFE DEL ÁREA DE ABASTECIMIENTO</t>
  </si>
  <si>
    <t>CHAGUA TUCTO KELER ADELFO</t>
  </si>
  <si>
    <t>ASISTENTE ADMINISTRATIVO EN SEGUIMIENTO Y MONITOREO</t>
  </si>
  <si>
    <t>46815373</t>
  </si>
  <si>
    <t>CHAIÑA MAMANI JONATHAN</t>
  </si>
  <si>
    <t>ANALISTA I EN PLANIFICACIÓN, MONITOREO Y EVALUACION</t>
  </si>
  <si>
    <t>ASISTENTE ADMINISTRATIVO EN ARCHIVO</t>
  </si>
  <si>
    <t>70276101</t>
  </si>
  <si>
    <t>CHAVESTA TINOCO JHOMAR ISAAC</t>
  </si>
  <si>
    <t>76395244</t>
  </si>
  <si>
    <t>CHUMACERO IBAÑEZ DIANA MELVA</t>
  </si>
  <si>
    <t>TÉCNICO EN ADMINISTRACIÓN DE NEGOCIOS</t>
  </si>
  <si>
    <t>ESPECIALISTA II EN MONITOREO Y SEGUIMIENTO EN CERTIFICACION DE COMPETENCIAS LABORALES</t>
  </si>
  <si>
    <t>20092446</t>
  </si>
  <si>
    <t>CORDERO QUISPE NOEMÍ JESSICA</t>
  </si>
  <si>
    <t>INGENIERA ZOOTECNISTA</t>
  </si>
  <si>
    <t>ESPECIALISTA EN LIQUIDACIONES</t>
  </si>
  <si>
    <t>10665269</t>
  </si>
  <si>
    <t>CORDOVA JIMENEZ LUIS DANIEL</t>
  </si>
  <si>
    <t>42151846</t>
  </si>
  <si>
    <t>CORZO PORTOCARRERO WILLIAN</t>
  </si>
  <si>
    <t>41938795</t>
  </si>
  <si>
    <t>COTRINA CALUA LEONIDAS</t>
  </si>
  <si>
    <t>AUXILIAR ADMINISTRATIVO PARA EL ÁREA DE TESORERIA</t>
  </si>
  <si>
    <t>10124409</t>
  </si>
  <si>
    <t>DELANEY  HORNA JESSICA MARIA</t>
  </si>
  <si>
    <t>ASESOR EN COMUNICACIONES</t>
  </si>
  <si>
    <t>09637536</t>
  </si>
  <si>
    <t>DELGADO MERINO CLAUDIO OTONIEL</t>
  </si>
  <si>
    <t>CIENCIAS DE LA COMUNICACION</t>
  </si>
  <si>
    <t>71474005</t>
  </si>
  <si>
    <t>ESPINOZA HUAMANI KATHERINE YULISSA</t>
  </si>
  <si>
    <t>04013560</t>
  </si>
  <si>
    <t>ESPIRITU  VERÁSTEGUI ESTHER HIDA</t>
  </si>
  <si>
    <t>JEFE DEL ÁREA DE RECURSOS HUMANOS</t>
  </si>
  <si>
    <t>10587393</t>
  </si>
  <si>
    <t>ESQUERRE PAZ KARINNA MARGARITA</t>
  </si>
  <si>
    <t>ESPECIALISTA EN PROCEDIMIENTO ADMINISTRATIVO DISCIPLINARIO DE LA UNIDAD DE ASESORÍA LEGAL</t>
  </si>
  <si>
    <t>46351125</t>
  </si>
  <si>
    <t>FERNANDEZ  CAMAN CARMEN KATHERINE</t>
  </si>
  <si>
    <t>ESPECIALISTA II EN ARCHIVO</t>
  </si>
  <si>
    <t>41431442</t>
  </si>
  <si>
    <t>FERNANDEZ ASTECKER ELIZABETH</t>
  </si>
  <si>
    <t>LICENCIADA EN BIBLIOTECOLOGIA Y CIENCIAS DE LA INFORMACION</t>
  </si>
  <si>
    <t>JEFA DEL ÁREA DE CALIFICACION Y SELECCION DE ENTIDADES DE CAPACITACION</t>
  </si>
  <si>
    <t>09519230</t>
  </si>
  <si>
    <t>FERNANDEZ ESPINOZA SOFIA ANDREA</t>
  </si>
  <si>
    <t>ANALISTA EN SUPERVISIÓN</t>
  </si>
  <si>
    <t>03508685</t>
  </si>
  <si>
    <t>FIESTAS GARCIA IDANIA</t>
  </si>
  <si>
    <t>LICENCIADO EN OBSTETRICIA</t>
  </si>
  <si>
    <t>OBSTETRA</t>
  </si>
  <si>
    <t>44979656</t>
  </si>
  <si>
    <t>FLORES HUAMANI PAUL EDWING</t>
  </si>
  <si>
    <t>AUXILIAR EN FOCALIZACIÓN  Y PROMOCIÓN</t>
  </si>
  <si>
    <t>42870523</t>
  </si>
  <si>
    <t>FLORES TORRES MARLENY</t>
  </si>
  <si>
    <t>ASISTENTE ADMINISTRATIVO DE ALMACEN</t>
  </si>
  <si>
    <t>09937351</t>
  </si>
  <si>
    <t>FRIAS TIMOTEO MIGUEL ANGEL</t>
  </si>
  <si>
    <t>JEFE DEL ÁREA DE COORDINACIÓN Y GESTIÓN DE PROCESOS OPERATIVOS</t>
  </si>
  <si>
    <t>41176861</t>
  </si>
  <si>
    <t>FUENTES VALDIVIA CHRISTIAN</t>
  </si>
  <si>
    <t>MAESTRO EN ADMINISTRACIÓN</t>
  </si>
  <si>
    <t>ASISTENTE ADMINISTRATIVO II PARA LA UNIDAD GERENCIAL DE CAPACITACIÓN E INSERCIÓN LABORAL JUVENIL</t>
  </si>
  <si>
    <t>15745815</t>
  </si>
  <si>
    <t>GARCIA FUENTES BERTALINA ZORAIDA</t>
  </si>
  <si>
    <t xml:space="preserve">ASISTENTE ADMINISTRATIVO
</t>
  </si>
  <si>
    <t>41073233</t>
  </si>
  <si>
    <t>GARCIA TORRES ROSA MAGALY</t>
  </si>
  <si>
    <t>GERENTE DE LA UNIDAD GERENCIAL DE PLANIFICACIÓN, PRESUPUESTO , MONITOREO Y EVALUACIÓN</t>
  </si>
  <si>
    <t>02873509</t>
  </si>
  <si>
    <t>GARCIA ZAPATA MARIELLA JULIANA</t>
  </si>
  <si>
    <t>46275203</t>
  </si>
  <si>
    <t>GOMEZ MELENDEZ KETTY YESSENIA</t>
  </si>
  <si>
    <t>JEFE DE LA UNIDAD ZONAL AREQUIPA</t>
  </si>
  <si>
    <t>45513139</t>
  </si>
  <si>
    <t>GONZALES GONZALES ALVARO GASTON</t>
  </si>
  <si>
    <t>PUBLICIDAD</t>
  </si>
  <si>
    <t>ANALISTA III EN IMPLEMENTCIÓN DE PROCESOS PARA LA UNIDAD ZONAL AREQUIPA</t>
  </si>
  <si>
    <t>42821738</t>
  </si>
  <si>
    <t>GONZALES PARI MARCOS ANTONIO</t>
  </si>
  <si>
    <t>ANALISTA II DE SERVICIOS GENERALES</t>
  </si>
  <si>
    <t>GUTIERREZ DIAZ MICHEL ANTONY</t>
  </si>
  <si>
    <t>FOCALIZADOR</t>
  </si>
  <si>
    <t>20019283</t>
  </si>
  <si>
    <t>GUTIERREZ HINOJOSA LUIS ROBERTO</t>
  </si>
  <si>
    <t>ANALISTA DE PROMOCIÓN COMUNITARIA</t>
  </si>
  <si>
    <t>44543550</t>
  </si>
  <si>
    <t>GUTIERREZ VILLAGOMEZ FRANCY DANELLE</t>
  </si>
  <si>
    <t>BACHILLER EN TRABAJO SOCIAL</t>
  </si>
  <si>
    <t>TITULADA</t>
  </si>
  <si>
    <t>ANALISTA EN SUPERVISIÓN TÉCNICA EN LA UNIDAD ZONAL CHICLAYO</t>
  </si>
  <si>
    <t>41443520</t>
  </si>
  <si>
    <t>HEREDIA PAREDES SANDRA ROCIO DEL PILAR</t>
  </si>
  <si>
    <t>ANALISTA EN OFERTA FORMATIVA</t>
  </si>
  <si>
    <t>41978976</t>
  </si>
  <si>
    <t>HERNANDEZ VELESMORO SANTOS SAMUEL</t>
  </si>
  <si>
    <t>LICENCIADO EN EDUCACION PRIMARIA</t>
  </si>
  <si>
    <t>44050569</t>
  </si>
  <si>
    <t>HERRERA HUACACOLQUI YELMA ROSMERY</t>
  </si>
  <si>
    <t>ASISTENTE ADMINISTRATIVO II PARA LA UNIDAD DE ASESORÍA LEGAL</t>
  </si>
  <si>
    <t>08695878</t>
  </si>
  <si>
    <t>HUACHUA SICCHA MARCELA EDITH</t>
  </si>
  <si>
    <t>CARRERA TÉCNICA EN ADMINISTRACIÓN</t>
  </si>
  <si>
    <t>ANALISTA EN SUPERVISIÓN TÉCNICA</t>
  </si>
  <si>
    <t>16635204</t>
  </si>
  <si>
    <t>HUAMAN GUAYGUA ARNOLDO</t>
  </si>
  <si>
    <t>SOCIOLOGO</t>
  </si>
  <si>
    <t>ANALISTA EN PROGRAMACION</t>
  </si>
  <si>
    <t>25001644</t>
  </si>
  <si>
    <t>HUAMANI MARTINEZ SANTOS</t>
  </si>
  <si>
    <t>44425949</t>
  </si>
  <si>
    <t>INCARROCA  VEREDAS YENY</t>
  </si>
  <si>
    <t>ESPECIALISTA EN CONTABILIDAD</t>
  </si>
  <si>
    <t>43480005</t>
  </si>
  <si>
    <t>JAVIER RESURRECCIÓN ENRIQUE ARTURO</t>
  </si>
  <si>
    <t>AUXILIAR ADMINISTRATIVO II PARA EL ÁREA DE ABASTECIMIENTO</t>
  </si>
  <si>
    <t>44247292</t>
  </si>
  <si>
    <t>JOHNSON TUANAMA MARTIN</t>
  </si>
  <si>
    <t>ANALISTA I EN IMPLEMENTACIÓN DE PROCESOS PARA LA UNIDAD ZONAL LIMA CALLAO</t>
  </si>
  <si>
    <t>21134998</t>
  </si>
  <si>
    <t>LARA PANTOJA ENRIQUE ARMANDO</t>
  </si>
  <si>
    <t>ESPECIALISTA I EN DERECHO</t>
  </si>
  <si>
    <t>25769096</t>
  </si>
  <si>
    <t>LAURA JARA LOIDA MARGARITA</t>
  </si>
  <si>
    <t>ANALISTA I EN IMPLEMENTACIÓN DE PROCESOS PARA LA UNIDAD ZONAL LA LIBERTAD</t>
  </si>
  <si>
    <t>41356149</t>
  </si>
  <si>
    <t>LEÓN GIL JOSÉ LUIS FRANCISCO</t>
  </si>
  <si>
    <t>BACHILLER EN CIENCIAS ECONOMICAS</t>
  </si>
  <si>
    <t>ASISTENTE ADMINISTRATIVO I PARA LA UNIDAD ZONAL AYACUCHO</t>
  </si>
  <si>
    <t>45504551</t>
  </si>
  <si>
    <t>LEON LINARES EDITA</t>
  </si>
  <si>
    <t>ESPECIALISTA III EN CERTIFICACIÓN DE COMPETENCIAS LABORALES PARA EL ÁREA DE DISEÑO DEL SERVICIO DE CERTIFICACIÓN DE COMPETENCIAS LABORALES</t>
  </si>
  <si>
    <t>LEÓN TAMBRAICO ROBERT FROILÁN</t>
  </si>
  <si>
    <t>ESPECIALISTA II PARA EL ÁREA DE PLANIFICACIÓN, MONITOREO Y EVALUACIÓN</t>
  </si>
  <si>
    <t>73200473</t>
  </si>
  <si>
    <t>LIMACHI ASTOCONDOR ELCIRA GISELL</t>
  </si>
  <si>
    <t>ANALISTA III EN IMPLEMENTACIÓN DE PROCESOS PARA LA UNIDAD ZONAL LA LIBERTAD</t>
  </si>
  <si>
    <t>44928931</t>
  </si>
  <si>
    <t>LÓPEZ NIEVES JANIA</t>
  </si>
  <si>
    <t>INGENIERO DE MATERIALES</t>
  </si>
  <si>
    <t>31680083</t>
  </si>
  <si>
    <t>MAGUIÑA GUZMAN YOVANA BETHSABE</t>
  </si>
  <si>
    <t>ANALISTA DE SELECCIÓN DE JÓVENES BENEFICIARIOS</t>
  </si>
  <si>
    <t>06716672</t>
  </si>
  <si>
    <t>MARTEL FIGUEROA CARMEN ANGELA</t>
  </si>
  <si>
    <t>PROMOTOR FOCALIZADOR PARA LA UNIDAD ZONAL JUNIN - HUANCAYO</t>
  </si>
  <si>
    <t>71351505</t>
  </si>
  <si>
    <t>MARTINEZ CLEMENTE WENDY FIORELA</t>
  </si>
  <si>
    <t>BACHILLER EN SOCIOLOGÍA</t>
  </si>
  <si>
    <t>ESPECIALISTA EN ARCHIVO</t>
  </si>
  <si>
    <t>41932424</t>
  </si>
  <si>
    <t>MATICORENA SOSA ANTONIO</t>
  </si>
  <si>
    <t>AUXILIAR ADMINISTRATIVO EN ACREDITACIÓN Y REGISTRO</t>
  </si>
  <si>
    <t>08087649</t>
  </si>
  <si>
    <t>MENDOZA OCHOA MIJAIL EDWIN</t>
  </si>
  <si>
    <t>ESPECIALISTA I EN PRESUPUESTO</t>
  </si>
  <si>
    <t>45282126</t>
  </si>
  <si>
    <t>MIRANDA DE LA CRUZ LHESLHEY ELIZABETH</t>
  </si>
  <si>
    <t>SUPERVISOR TÉCNICO PARA LA UNIDAD ZONAL LIMA CALLAO</t>
  </si>
  <si>
    <t>47661014</t>
  </si>
  <si>
    <t>MONTALVO MONTALVO GRABIELA AMPARO</t>
  </si>
  <si>
    <t>ANALISTA EN PRESUPUESTO</t>
  </si>
  <si>
    <t>47854224</t>
  </si>
  <si>
    <t>MONTALVO QUINTE ALYSSA PAULA</t>
  </si>
  <si>
    <t>ESPECIALISTA EN SUPERVISIÓN TÉCNICA</t>
  </si>
  <si>
    <t>47586103</t>
  </si>
  <si>
    <t>MONTERO BASTIDAS LIZ PAOLA</t>
  </si>
  <si>
    <t>JEFE UNIDAD ZONAL LA LIBERTAD</t>
  </si>
  <si>
    <t>02818434</t>
  </si>
  <si>
    <t>MORAN CANALES ROSA ELENA</t>
  </si>
  <si>
    <t>VINCULADORA EMPRESARIAL</t>
  </si>
  <si>
    <t>02880888</t>
  </si>
  <si>
    <t>MORY MONDRAGON SHIRLEY ANN</t>
  </si>
  <si>
    <t>ESPECIALISTA I EN CONTRATACIONES Y ADQUISICIONES</t>
  </si>
  <si>
    <t>40976264</t>
  </si>
  <si>
    <t>MOSCOSO CACERES FRANK ISRAEL</t>
  </si>
  <si>
    <t>INGENIERO METALURGISTA</t>
  </si>
  <si>
    <t>ESPECIALISTA EN GESTIÓN DE LA INFORMACIÓN PARA LA INSERCIÓN LABORAL JUVENIL</t>
  </si>
  <si>
    <t>44693280</t>
  </si>
  <si>
    <t>NAYHUA CCOLQUE CANDI</t>
  </si>
  <si>
    <t>ESPECIALISTA III EN GESTIÓN DE LA CALIDAD PARA EL ÁREA DE ASEGURAMIENTO DE CALIDAD DE LOS SERVICIOS</t>
  </si>
  <si>
    <t>46571521</t>
  </si>
  <si>
    <t>NINAHUAMAN YAÑEZ JOSE JHONATAN</t>
  </si>
  <si>
    <t>DIRECTORA EJECUTIVA DE LA DIRECCIÓN EJECUTIVA</t>
  </si>
  <si>
    <t>09304123</t>
  </si>
  <si>
    <t>NOLI CHAVEZ ROXANA GISELL</t>
  </si>
  <si>
    <t>46808241</t>
  </si>
  <si>
    <t>ORDINOLA GABRIEL MARISSELA ROXANA</t>
  </si>
  <si>
    <t>ESPECIALISTA FINANCIERO CONTABLE II PARA EL ÁREA DE CONTABILIDAD</t>
  </si>
  <si>
    <t>08501892</t>
  </si>
  <si>
    <t>ORIHUELA ZEVALLOS ORLANDO MIGUEL</t>
  </si>
  <si>
    <t>SUPERVISOR TÉCNICO PARA LA UNIDAD ZONAL CUSCO</t>
  </si>
  <si>
    <t>41659380</t>
  </si>
  <si>
    <t>ORTEGA PAUCAR OSCAR</t>
  </si>
  <si>
    <t>48062810</t>
  </si>
  <si>
    <t>ORTIZ  ATIQUIPA  ANA MARIA</t>
  </si>
  <si>
    <t>ADMINISTRACION DE NEGOCIOS</t>
  </si>
  <si>
    <t>ESPECIALISTA EN INTERMEDIACIÓN E INSERCIÓN LABORAL PARA LA UNIDAD GERENCIAL DE CAPACITACIÓN</t>
  </si>
  <si>
    <t>40915121</t>
  </si>
  <si>
    <t>ORTIZ LINAREZ KATIA KELLY</t>
  </si>
  <si>
    <t>COORDINADOR TÉCNICO ADMINISTRATIVO PARA LA UNIDAD GERENCIAL DE CAPACITACIÓN E INSERCIÓN LABORAL JUVENIL</t>
  </si>
  <si>
    <t>41403340</t>
  </si>
  <si>
    <t>OTINIANO  ROSALES VANESSA JACQUELIN</t>
  </si>
  <si>
    <t>JEFE DEL ÁREA DE PRESUPUESTO</t>
  </si>
  <si>
    <t>22489295</t>
  </si>
  <si>
    <t>PALACIOS RAMOS MANUEL</t>
  </si>
  <si>
    <t>COORDINADOR ADMINISTRATIVO PARA LA UNIDAD DE ADMINISTRACIÓN</t>
  </si>
  <si>
    <t>43234347</t>
  </si>
  <si>
    <t>PALOMINO CORDOVA MARIO ALEJANDRO</t>
  </si>
  <si>
    <t>ESPECIALISTA EN PRESUPUESTO II PARA EL ÁREA DE PRESUPUESTO</t>
  </si>
  <si>
    <t>45092343</t>
  </si>
  <si>
    <t>PAREDES TERROBA GISELL</t>
  </si>
  <si>
    <t>ANALISTA I EN IMPLEMENTACIÓN DE PROCESOS PARA LA UNIDAD ZONAL CUSCO</t>
  </si>
  <si>
    <t>23862073</t>
  </si>
  <si>
    <t>PAREJA CENTENO JESUS</t>
  </si>
  <si>
    <t>ESPECIALISTA EN DESARROLLO DE SOFTWARE PARA EL ÁREA DE ESTADÍSTICA E INFORMÁTICA</t>
  </si>
  <si>
    <t>47528959</t>
  </si>
  <si>
    <t>PAZ RUMICHE LUIS</t>
  </si>
  <si>
    <t>INGENIERO INFORMATICO</t>
  </si>
  <si>
    <t>VINCULADOR EMPRESARIAL PARA LA UNIDAD ZONAL LIMA CALLAO</t>
  </si>
  <si>
    <t>44066778</t>
  </si>
  <si>
    <t>PAZOS GAMARRA GIANCARLO ALEXANDER</t>
  </si>
  <si>
    <t>43904767</t>
  </si>
  <si>
    <t>PEÑA BANCAYÁN CARLA FIORELLA</t>
  </si>
  <si>
    <t>46230295</t>
  </si>
  <si>
    <t>PEÑA TTUPA ROSITA MEDALITH</t>
  </si>
  <si>
    <t>ANALISTA EN GESTION DEL EMPLEO</t>
  </si>
  <si>
    <t>72506245</t>
  </si>
  <si>
    <t>PEREZ PALMA GONZALES ALEXANDRA</t>
  </si>
  <si>
    <t>42185130</t>
  </si>
  <si>
    <t>PICON OSTOS HEBER YOSEF</t>
  </si>
  <si>
    <t>COORDINADOR ZONAL PARA LA UNIDAD ZONAL DE ICA</t>
  </si>
  <si>
    <t>21505072</t>
  </si>
  <si>
    <t>PINEDA MORAN GLADYS PRICELA</t>
  </si>
  <si>
    <t>CIENCIAS DE LA EDUCACION</t>
  </si>
  <si>
    <t>GERENTE DE LA UNIDAD DE GESTIÓN TÉCNICA DE PROCESOS PARA LA EMPLEABILIDAD</t>
  </si>
  <si>
    <t>19324114</t>
  </si>
  <si>
    <t>POLO GUEVARA JULIO CESAR</t>
  </si>
  <si>
    <t>45335540</t>
  </si>
  <si>
    <t>PORTAL FIGUEROA JHANET ROCIO</t>
  </si>
  <si>
    <t>06598559</t>
  </si>
  <si>
    <t>QUEVEDO PONCE ALEJANDRO MARTIN</t>
  </si>
  <si>
    <t>ANALISTA III FINANCIERO Y CONTABLE PARA EL ÁREA DE CONTABILIDAD</t>
  </si>
  <si>
    <t>08446910</t>
  </si>
  <si>
    <t>QUILICHE JUMBO ELIAS VICTOR</t>
  </si>
  <si>
    <t>ANALISTA III EN IMPLEMENTACIÓN DE PROCESOS PARA LA UNIDAD ZONAL LAMBAYEQUE</t>
  </si>
  <si>
    <t>07482774</t>
  </si>
  <si>
    <t>QUISPE LAURA OSCAR ALBERTO</t>
  </si>
  <si>
    <t>PROMOTOR FOCALIZADOR PARA LA UNIDAD ZONAL DE LIMA CALLAO</t>
  </si>
  <si>
    <t>42319560</t>
  </si>
  <si>
    <t>RAMIREZ OCHANTE EDUARDO ZOZIMO</t>
  </si>
  <si>
    <t>ESPECIALISTA III EN DISEÑO DE HERRAMIENTAS PARA EL ÁREA DE DISEÑO Y GESTIÓN DEL SERVICIO DE CAPACITACIÓN</t>
  </si>
  <si>
    <t>09634254</t>
  </si>
  <si>
    <t>RAMIREZ REYNA CARLOS ENRIQUE</t>
  </si>
  <si>
    <t>GESTION PUBLICA</t>
  </si>
  <si>
    <t>JEFE PARA EL ÁREA DE FOCALIZACIÓN Y PROMOCIÓN COMUNITARIA</t>
  </si>
  <si>
    <t>42348017</t>
  </si>
  <si>
    <t>RAMIREZ SALINAS JAIME FERNANDO</t>
  </si>
  <si>
    <t>GERENTE DE LA UNIDAD DE ADMINISTRACIÓN</t>
  </si>
  <si>
    <t>08844565</t>
  </si>
  <si>
    <t>RAMOS  MACAVILCA LUZ MARIA</t>
  </si>
  <si>
    <t>MAESTRO EN CIENCIAS CON MENCION EN GESTION Y DESARROLLO</t>
  </si>
  <si>
    <t>JEFE ZONAL DE LA UNIDAD ZONAL LAMBAYEQUE</t>
  </si>
  <si>
    <t>70447564</t>
  </si>
  <si>
    <t>RAMOS CHUNGA LUIS ENRIQUE</t>
  </si>
  <si>
    <t>ANALISTA III EN IMPLEMENTACIÓN DE PROCESOS PARA LA UNIDAD ZONAL PIURA</t>
  </si>
  <si>
    <t>02898144</t>
  </si>
  <si>
    <t>RAMOS COELLO ROGER</t>
  </si>
  <si>
    <t>EDUCADOR</t>
  </si>
  <si>
    <t>ANALISTA LOGISTICO EN CONTROL PATRIMONIAL</t>
  </si>
  <si>
    <t>41192578</t>
  </si>
  <si>
    <t>REYES BUSTAMANTE DEIVIS</t>
  </si>
  <si>
    <t>GERENTE DE LA UNIDAD GERENCIAL DE CAPACITACION E INSERCION LABORAL JUVENIL</t>
  </si>
  <si>
    <t>RIVAS COSSIO RUBI ELISBETH</t>
  </si>
  <si>
    <t>CIENCIAS POLITICAS Y GOBIERNO</t>
  </si>
  <si>
    <t>MAGISTER EN CIENCIAS POLITICA</t>
  </si>
  <si>
    <t>ANALISTA DE CONTROL PREVIO PARA EL ÁREA DE CONTABILIDAD DE LA UNIDAD DE ADMINISTRACIÓN</t>
  </si>
  <si>
    <t>44047453</t>
  </si>
  <si>
    <t>RIVERA BARBOZA JUAN RAMON</t>
  </si>
  <si>
    <t>47888495</t>
  </si>
  <si>
    <t>RIVERA CONDORI MARIELA ROSARIO</t>
  </si>
  <si>
    <t>ESPECIALISTA II EN DESARROLLO DE SOFTWARE</t>
  </si>
  <si>
    <t>75815900</t>
  </si>
  <si>
    <t>RIVERA ROMAN EDUARDO DANIEL</t>
  </si>
  <si>
    <t>ESPECIALISTA FINANCIERO CONTABLE I</t>
  </si>
  <si>
    <t>09803817</t>
  </si>
  <si>
    <t>ROBLES HUERTA JENNY ANA</t>
  </si>
  <si>
    <t>ANALISTA III EN IMPLEMENTACIÓN DE PROCESOS PARA LA UNIDAD ZONAL ICA</t>
  </si>
  <si>
    <t>40716832</t>
  </si>
  <si>
    <t>ROJAS HUAMANI CAROLINA CECILIA</t>
  </si>
  <si>
    <t>ASISTENTE ADMINISTRATIVO II EN ARCHIVO</t>
  </si>
  <si>
    <t>75488222</t>
  </si>
  <si>
    <t>ROJAS MELGAREJO FERNANDO SANTOS</t>
  </si>
  <si>
    <t>ANALISTA DE VERIFICACIÓN Y CONTROL</t>
  </si>
  <si>
    <t>42600826</t>
  </si>
  <si>
    <t>ROSALES PEÑA EVER ANTONIO</t>
  </si>
  <si>
    <t>INGENIERIA ECONOMICA</t>
  </si>
  <si>
    <t>JEFE UNIDAD ZONAL CUSCO</t>
  </si>
  <si>
    <t>41621294</t>
  </si>
  <si>
    <t>ROSALES RODRIGUEZ KARIN IRIANA</t>
  </si>
  <si>
    <t>LICENCIADO EN ADMINISTRACION / MASTER EN GESTION PUBLICA</t>
  </si>
  <si>
    <t>ASISTENTE SOCIAL</t>
  </si>
  <si>
    <t>40266059</t>
  </si>
  <si>
    <t>RUBIANES PAREDES OLGA KARINA</t>
  </si>
  <si>
    <t>TITULADA EN TRABAJO SOCIAL</t>
  </si>
  <si>
    <t>47202200</t>
  </si>
  <si>
    <t>RUEDA LLANOS CARMEN ROSA</t>
  </si>
  <si>
    <t>CONTABILIDAD Y AUDITORIA</t>
  </si>
  <si>
    <t>AUXILIAR ADMINISTRATIVO II EN GESTIÓN DE RECURSOS HUMANOS</t>
  </si>
  <si>
    <t>47435909</t>
  </si>
  <si>
    <t>SALAZAR PÉREZ GUILLERMO VINCENZO</t>
  </si>
  <si>
    <t>ASISTENTE EN DESARROLLO DE SISTEMAS</t>
  </si>
  <si>
    <t>48030349</t>
  </si>
  <si>
    <t>SANCHEZ AGUILAR CARMEN ODALIS</t>
  </si>
  <si>
    <t>DISEÑADOR GRÁFICO</t>
  </si>
  <si>
    <t>25759130</t>
  </si>
  <si>
    <t>SANCHEZ BALBOA ALEXANDER</t>
  </si>
  <si>
    <t>DISEÑADOR GAFICO/ BACHILLER  EN ARTES PLASTICAS Y VISUALES.</t>
  </si>
  <si>
    <t>DISEÑADOR</t>
  </si>
  <si>
    <t>ASISTENTE DE SOPORTE TÉCNICO DE REDES Y TELECOMUNICACIONES</t>
  </si>
  <si>
    <t>44818140</t>
  </si>
  <si>
    <t>SANCHEZ CAMA  DANTE SERGIO</t>
  </si>
  <si>
    <t>ASESOR PARA LA DIRECCIÓN EJECTUVA</t>
  </si>
  <si>
    <t>09996501</t>
  </si>
  <si>
    <t>SANCHEZ DOMINGUEZ MARIA LUISA</t>
  </si>
  <si>
    <t>JEFE ZONAL DE LA UNIDAD ZONAL LIMA CALLAO</t>
  </si>
  <si>
    <t>46207064</t>
  </si>
  <si>
    <t>SANCHEZ SHAPIAMA ELMER DANIEL</t>
  </si>
  <si>
    <t>LICENCIADO EN CIENCIAS DE LA COMUNICACION.</t>
  </si>
  <si>
    <t>ESPECIALISTA II EN PLANIFICACIÓN MONITOREO Y EVALUACIÓN</t>
  </si>
  <si>
    <t>45763532</t>
  </si>
  <si>
    <t>SANCHEZ VIDAL JULISA AURORA</t>
  </si>
  <si>
    <t>JEFE DEL ÁREA DE PLANIFICACIÓN, MONITOREO Y EVALUACION</t>
  </si>
  <si>
    <t>02790908</t>
  </si>
  <si>
    <t>SANDOVAL ORTIZ GERARDO</t>
  </si>
  <si>
    <t>ANALISTA LOGISTICO II EN CONTROL PATRIMONIAL</t>
  </si>
  <si>
    <t>SILVA ACASIETE ALEJANDRO MANUEL</t>
  </si>
  <si>
    <t>ESPECIALISTA EM INFRAESTRUCTURA TECNOLOGICA Y REDES</t>
  </si>
  <si>
    <t>42164199</t>
  </si>
  <si>
    <t>SILVA CHILENO EDUARDO MARCELINO</t>
  </si>
  <si>
    <t>JEFE PARA EL ÁREA DE CONTABILIDAD DE LA UNIDAD DE ADMINISTRACIÓN</t>
  </si>
  <si>
    <t>08116071</t>
  </si>
  <si>
    <t>SOLIS VELEZ JUAN MANUEL</t>
  </si>
  <si>
    <t>JEFA DEL ÁREA DE DISEÑO DEL SERVICIO DE CERTIFICACIÓN DE COMPETENCIAS LABORALES</t>
  </si>
  <si>
    <t>44766651</t>
  </si>
  <si>
    <t>SORIANO VALERIO LIZ MERY</t>
  </si>
  <si>
    <t>40876624</t>
  </si>
  <si>
    <t>SUAREZ VALENCIA ROSARIO MARIANGE</t>
  </si>
  <si>
    <t>29738789</t>
  </si>
  <si>
    <t>SUCASACA VARGAS KATHERINE ELIZABETH</t>
  </si>
  <si>
    <t>COMUNICACIONES</t>
  </si>
  <si>
    <t>GERENTE DE LA UNIDAD DE GESTIÓN OPERATIVA TERRITORIAL PARA LA EMPLEABILIDAD</t>
  </si>
  <si>
    <t>40868358</t>
  </si>
  <si>
    <t>TALAVERA FORLIN GONZALO</t>
  </si>
  <si>
    <t>GRADO DE MAGÍSTER EN ADMINISTRACIÓN PÚBLICA</t>
  </si>
  <si>
    <t xml:space="preserve">MAGISTER </t>
  </si>
  <si>
    <t>44613713</t>
  </si>
  <si>
    <t>TERRONES ACUÑA MARIA LUCIA</t>
  </si>
  <si>
    <t>JEFE DEL ÁREA DE ESTADÍSTICA E INFORMATICA</t>
  </si>
  <si>
    <t>40704768</t>
  </si>
  <si>
    <t>TORCHIANI ESTRADA DINO NICOLO</t>
  </si>
  <si>
    <t>JEFE DE ÁREA  TESORERIA DE LA UNIDAD DE ADMINISTRACION</t>
  </si>
  <si>
    <t>41482868</t>
  </si>
  <si>
    <t>TORRES GRIJALVA RUSEL EMERSON</t>
  </si>
  <si>
    <t>ANALISTA I EN IMPLEMENTACIÓN DE PROCESOS PARA LA UNIDAD ZONAL PIURA</t>
  </si>
  <si>
    <t>40753725</t>
  </si>
  <si>
    <t>TORRES PAZ KEYSS RONALD</t>
  </si>
  <si>
    <t>43318732</t>
  </si>
  <si>
    <t>UMPIRE ZEA CIZELY MARIEL</t>
  </si>
  <si>
    <t>ESPECIALISTA III EN PRESUPUESTO</t>
  </si>
  <si>
    <t>45519542</t>
  </si>
  <si>
    <t>VARA CARBAJAL JAVIER YUNIOR</t>
  </si>
  <si>
    <t>AUXILIAR ADMINISTRATIVO II EN ARCHIVO</t>
  </si>
  <si>
    <t>47489544</t>
  </si>
  <si>
    <t>VASQUEZ AGUIRRE LIZ SEYLA STEFANIA</t>
  </si>
  <si>
    <t>NEGOCIOS INTERNACIONALES</t>
  </si>
  <si>
    <t>ANALISTA EN CONTROL PATRIMONIAL</t>
  </si>
  <si>
    <t>70432474</t>
  </si>
  <si>
    <t>VERA BARRERA LESLIE JESSICA</t>
  </si>
  <si>
    <t>40236410</t>
  </si>
  <si>
    <t>VASQUEZ CARLOS EDUARDO</t>
  </si>
  <si>
    <t>PROFESIONAL TECNICO EN COMPUTACIÓN E INFORMATICA</t>
  </si>
  <si>
    <t>07883240</t>
  </si>
  <si>
    <t>VILLAFUERTE FALCON MAGALY VIRGINIA</t>
  </si>
  <si>
    <t>JEFE ZONAL DE LA UNIDAD ZONAL PIURA</t>
  </si>
  <si>
    <t>41962774</t>
  </si>
  <si>
    <t>VIZCONDE ROBLES JULIA ANGELA</t>
  </si>
  <si>
    <t>ESPECIALISTA II EN CONTRATACIONES Y ADQUISICIONES PARA EL ÁREA DE ABASTECIMIENTO</t>
  </si>
  <si>
    <t>72073482</t>
  </si>
  <si>
    <t>WITTING ALVAREZ CINTHIA</t>
  </si>
  <si>
    <t>ASISTENTE TÉCNICO</t>
  </si>
  <si>
    <t>47187979</t>
  </si>
  <si>
    <t>YACTAYO MARIN MARTA SOLEDAD</t>
  </si>
  <si>
    <t>ESPECIALISTA EN OFERTA FORMATIVA</t>
  </si>
  <si>
    <t>42230108</t>
  </si>
  <si>
    <t>ZAMORA GIRALDO SERGIO HUMBERTO</t>
  </si>
  <si>
    <t>40292842</t>
  </si>
  <si>
    <t>ZARATE COILA ROSA YAMILET</t>
  </si>
  <si>
    <t>ESPECIALISTA I EN CONTRATACIONES Y ADQUISICIONES PARA EL ÁREA DE ABASTECIMIENTO</t>
  </si>
  <si>
    <t>46634866</t>
  </si>
  <si>
    <t>ZELARAYAN HUAMÁN MANUEL ABDÓN</t>
  </si>
  <si>
    <t>005. PROGRAMA PARA LA GENERACIÓN DE EMPLEO SOCIAL INCLUSIVO "TRABAJA PERU"</t>
  </si>
  <si>
    <t>RESPONSABLE DE ASISTENCIA TÉCNICA DE PROYECTOS</t>
  </si>
  <si>
    <t>72356222</t>
  </si>
  <si>
    <t>ACOSTA YARANGA LISBETH AMELIA</t>
  </si>
  <si>
    <t>TITULADO</t>
  </si>
  <si>
    <t>Título Profesional</t>
  </si>
  <si>
    <t>0</t>
  </si>
  <si>
    <t>RESPONSABLE DE LIQUIDACIÓN DE INTERVENCIONES</t>
  </si>
  <si>
    <t>43100130</t>
  </si>
  <si>
    <t>ACUÑA MAMANI NARDA ELIDA</t>
  </si>
  <si>
    <t>CONTADOR/ABOGADA</t>
  </si>
  <si>
    <t>23963117</t>
  </si>
  <si>
    <t>ACURIO CRUZ EDGAR</t>
  </si>
  <si>
    <t>AEDO CARRION NELVAR RAMIRO</t>
  </si>
  <si>
    <t>CHOFER PARTICULAR</t>
  </si>
  <si>
    <t>EDUCACIÓN SECUNDARIA COMPLETA</t>
  </si>
  <si>
    <t>RESPONSABLE DE GESTION DE PARTICIPANTES</t>
  </si>
  <si>
    <t>71704203</t>
  </si>
  <si>
    <t>AGUILAR BOLEJI VIANEY ANABELLA</t>
  </si>
  <si>
    <t>SOCIOLOGO, INDUSTRIA</t>
  </si>
  <si>
    <t>GRADO DE BACHILLER</t>
  </si>
  <si>
    <t>45851811</t>
  </si>
  <si>
    <t>AGUILAR GALVEZ CESAR AUGUSTO</t>
  </si>
  <si>
    <t>47131807</t>
  </si>
  <si>
    <t>AGUILAR QUISPE MELINA</t>
  </si>
  <si>
    <t>SECRETARIO TÉCNICO</t>
  </si>
  <si>
    <t>42760052</t>
  </si>
  <si>
    <t>AGUILAR RUA ROXANA MAGALY</t>
  </si>
  <si>
    <t>10002718</t>
  </si>
  <si>
    <t>ALBORNOZ CASTRO LEON KARINA MILKA</t>
  </si>
  <si>
    <t>18891009</t>
  </si>
  <si>
    <t>ALCANTARA CASTILLO DANIEL ELEAZAR</t>
  </si>
  <si>
    <t>40078307</t>
  </si>
  <si>
    <t>ALCARRAZ MONTALVO EDHUAR</t>
  </si>
  <si>
    <t>INGENIERO, SISTEMAS INFORMATICOS</t>
  </si>
  <si>
    <t>ESPECIALISTA EN SUPERVISION DE PROYECTOS</t>
  </si>
  <si>
    <t>09332916</t>
  </si>
  <si>
    <t>ALEGRE DE LA CRUZ FLOR DE MARIA</t>
  </si>
  <si>
    <t>42706078</t>
  </si>
  <si>
    <t>ALEGRIA LAZO KAREN VANESSA</t>
  </si>
  <si>
    <t>41499392</t>
  </si>
  <si>
    <t>ALIAGA ALIAGA GABRIELA</t>
  </si>
  <si>
    <t>70831226</t>
  </si>
  <si>
    <t>ALIAGA MIRABAL ROOSBEL</t>
  </si>
  <si>
    <t>INGENIERÍA EMPRESARIAL</t>
  </si>
  <si>
    <t>RESPONSABLE DE LA COORDINACIÓN FUNCIONAL DE PLANIFICACIÓN Y PRESUPUESTO</t>
  </si>
  <si>
    <t>40418892</t>
  </si>
  <si>
    <t>ALTAMIRANO MARTINEZ JOHN HAIRO</t>
  </si>
  <si>
    <t>CIENCIAS ECONÓMICO EMPRESARIALES</t>
  </si>
  <si>
    <t>RESPONSABLE DE LA COORDINACIÓN FUNCIONAL DE TESORERÍA</t>
  </si>
  <si>
    <t>09637914</t>
  </si>
  <si>
    <t>ALVA ORE LILIANA JOVITA</t>
  </si>
  <si>
    <t>JEFE(A) DE LA UNIDAD DE ARTICULACIÓN Y PROMOCIÓN DE INTERVENCIONES</t>
  </si>
  <si>
    <t>08718979</t>
  </si>
  <si>
    <t>ALVARADO CUETO ANA ISABEL</t>
  </si>
  <si>
    <t>RESPONSABLE DE PROYECTOS - EVALUACIÓN</t>
  </si>
  <si>
    <t>17635834</t>
  </si>
  <si>
    <t>ALVARADO QUIROZ ALEX</t>
  </si>
  <si>
    <t>INGENIERO AGRÍCOLA</t>
  </si>
  <si>
    <t>45224713</t>
  </si>
  <si>
    <t>ALVAREZ HUAMANI ROXANA</t>
  </si>
  <si>
    <t>23864963</t>
  </si>
  <si>
    <t>ALVAREZ YLASACA EDMI GLADYS</t>
  </si>
  <si>
    <t>RESPONSABLE DE PROMOCIÓN</t>
  </si>
  <si>
    <t>41739403</t>
  </si>
  <si>
    <t>ALZAMORA DE LOS SANTOS YULIANA NOEMI</t>
  </si>
  <si>
    <t>EDUCACIÓN</t>
  </si>
  <si>
    <t>25814383</t>
  </si>
  <si>
    <t>ALZAMORA MAURICIO JAIME DAVID</t>
  </si>
  <si>
    <t>42851358</t>
  </si>
  <si>
    <t>AMADO GALIANO YESHICA</t>
  </si>
  <si>
    <t>ARQUITECTA</t>
  </si>
  <si>
    <t>46891677</t>
  </si>
  <si>
    <t>AMBROSIO CELIS FLOR LENY</t>
  </si>
  <si>
    <t>SOCIOLOGÍA</t>
  </si>
  <si>
    <t>RESPONSABLE DE SUPERVISIÓN DE INTERVENCIONES</t>
  </si>
  <si>
    <t>46468796</t>
  </si>
  <si>
    <t>ANAHUA MAMANI VICTOR DAVID</t>
  </si>
  <si>
    <t>43068218</t>
  </si>
  <si>
    <t>ANAYA SEGOVIA INGRID ANALI</t>
  </si>
  <si>
    <t>PERIODISTA</t>
  </si>
  <si>
    <t>43981601</t>
  </si>
  <si>
    <t>ANCCO PEREZ GUADALUPE</t>
  </si>
  <si>
    <t>ECONOMISTA, OTROS</t>
  </si>
  <si>
    <t>10249312</t>
  </si>
  <si>
    <t>ANGELES GARCIA JESUS EDGAR</t>
  </si>
  <si>
    <t>71421561</t>
  </si>
  <si>
    <t>ANGULO GAMARRA JORGE JESUS</t>
  </si>
  <si>
    <t>44497373</t>
  </si>
  <si>
    <t>ANGULO MELENDEZ YOLANDA FIORELA</t>
  </si>
  <si>
    <t>ANALISTA DE PROYECTOS</t>
  </si>
  <si>
    <t>72849090</t>
  </si>
  <si>
    <t>ANTON GUERRERO JAQUELINE LUZ</t>
  </si>
  <si>
    <t>ANALISTA EN EJECUCIÓN CONTRACTUAL</t>
  </si>
  <si>
    <t>25775571</t>
  </si>
  <si>
    <t>AÑANCA HUAYTALLA JORGE PABLO</t>
  </si>
  <si>
    <t>INGENIERO (NO CLASIFICADO EN OTRAS CLASIFICACIONES)</t>
  </si>
  <si>
    <t>20099029</t>
  </si>
  <si>
    <t>APACLLA INGA CARLOS ALBERTO</t>
  </si>
  <si>
    <t>ARQUITECTO, EDIFICIOS</t>
  </si>
  <si>
    <t>43902615</t>
  </si>
  <si>
    <t>APAZA PARI RONALD</t>
  </si>
  <si>
    <t>OPERADOR LOGÍSTICO</t>
  </si>
  <si>
    <t>73115942</t>
  </si>
  <si>
    <t>AQUISE RIVAS ROXANA</t>
  </si>
  <si>
    <t>ECONOMISTA (INGENIERO)</t>
  </si>
  <si>
    <t>EDUCACIÓN UNIVERSITARIA COMPLETA</t>
  </si>
  <si>
    <t>43690081</t>
  </si>
  <si>
    <t>ARANA ASTOPILCO JESSICA EDITH</t>
  </si>
  <si>
    <t>ADMINISTRADOR DE EMPRESAS</t>
  </si>
  <si>
    <t>42985062</t>
  </si>
  <si>
    <t>ARANGO AGUILA BEATRIZ ALONDRA</t>
  </si>
  <si>
    <t>EDUCACIÓN TÉCNICA COMPLETA</t>
  </si>
  <si>
    <t>Técnico</t>
  </si>
  <si>
    <t>46209534</t>
  </si>
  <si>
    <t>ARAUJO JAUREGUI ADAD ANGELO</t>
  </si>
  <si>
    <t>ADMINISTRADORES, OTROS</t>
  </si>
  <si>
    <t>ANALISTA EN SELECCIÓN Y VINCULACIÓN</t>
  </si>
  <si>
    <t>45351724</t>
  </si>
  <si>
    <t>ARCAYA MAMANI CESAR HENRY</t>
  </si>
  <si>
    <t>ARQUITECTURA</t>
  </si>
  <si>
    <t>41909558</t>
  </si>
  <si>
    <t>ARCE GOMEZ FAUSTINO</t>
  </si>
  <si>
    <t>01160239</t>
  </si>
  <si>
    <t>ARCE PAREDES TOÑA INES</t>
  </si>
  <si>
    <t>44538239</t>
  </si>
  <si>
    <t>ARCE PEREZ PEDRO JOSE</t>
  </si>
  <si>
    <t>JEFE ZONAL</t>
  </si>
  <si>
    <t>19996213</t>
  </si>
  <si>
    <t>ARELLANO GUERRERO JESUS ANGEL</t>
  </si>
  <si>
    <t>ZOOTECNICO (INCLUYE INGENIEROS)</t>
  </si>
  <si>
    <t>26707290</t>
  </si>
  <si>
    <t>AREVALO NUÑEZ JOSE GILBERTO</t>
  </si>
  <si>
    <t>ZOOLOGO</t>
  </si>
  <si>
    <t>47289837</t>
  </si>
  <si>
    <t>ARIAS DEL AGUILA SANDY TAMARA</t>
  </si>
  <si>
    <t>73033247</t>
  </si>
  <si>
    <t>ARROYO APARICIO KAREN MARIBEL</t>
  </si>
  <si>
    <t>44309159</t>
  </si>
  <si>
    <t>ARROYO VERGARA MAYJHA DHODEY</t>
  </si>
  <si>
    <t>20112825</t>
  </si>
  <si>
    <t>ARTEAGA ANYAIPOMA MARIELA</t>
  </si>
  <si>
    <t>RESPONSABLE DE SUPERVISION DE PROYECTOS</t>
  </si>
  <si>
    <t>70518316</t>
  </si>
  <si>
    <t>ASENCIOS PINEDA JUNIOR</t>
  </si>
  <si>
    <t>JEFE (A) DE LA UNIDAD DE GESTIÓN DE INTERVENCIONES</t>
  </si>
  <si>
    <t>09149945</t>
  </si>
  <si>
    <t>ASENJO LOPEZ PATRICIA</t>
  </si>
  <si>
    <t>SOCIOLOGO, PATOLOGIA SOCIAL</t>
  </si>
  <si>
    <t>16631167</t>
  </si>
  <si>
    <t>ASTOCHADO CHULES EDGAR YNDALECIO</t>
  </si>
  <si>
    <t>70336615</t>
  </si>
  <si>
    <t>AVENDAÑO HUANCA PAULINA</t>
  </si>
  <si>
    <t>71241934</t>
  </si>
  <si>
    <t>AVILA CHUMPISUCA JORGE EDUARDO</t>
  </si>
  <si>
    <t>47873441</t>
  </si>
  <si>
    <t>AVILA OLEA JOSE ANDRES</t>
  </si>
  <si>
    <t>20051159</t>
  </si>
  <si>
    <t>AVILA URCUHUARANGA HEBER JAIME</t>
  </si>
  <si>
    <t>43833460</t>
  </si>
  <si>
    <t>AYALA HUAYANAY KAREN ALICIA</t>
  </si>
  <si>
    <t>RESPONSABLE ADMINISTRATIVO E INFORMÁTICO</t>
  </si>
  <si>
    <t>02867437</t>
  </si>
  <si>
    <t>AYALA ROSAS GRACIELA MARGOT</t>
  </si>
  <si>
    <t>INGENIERO INFORMÁTICO</t>
  </si>
  <si>
    <t>41596697</t>
  </si>
  <si>
    <t>AYLLON YAÑEZ ANABELL</t>
  </si>
  <si>
    <t>ANTROPOLOGO</t>
  </si>
  <si>
    <t>75061927</t>
  </si>
  <si>
    <t>AYUQUE ROJAS JOSE CARLOS</t>
  </si>
  <si>
    <t>40414695</t>
  </si>
  <si>
    <t>BABILONIA VARGAS CHRISTIAN</t>
  </si>
  <si>
    <t>CONTADOR III</t>
  </si>
  <si>
    <t>09964085</t>
  </si>
  <si>
    <t>BADA SEDANO WILLIAM CHARLES</t>
  </si>
  <si>
    <t>40969905</t>
  </si>
  <si>
    <t>BALTAZAR HUAMAN YUZZELLI NINOSKA</t>
  </si>
  <si>
    <t>44882620</t>
  </si>
  <si>
    <t>BARAZORDA VIDAL NELLY BETZABET</t>
  </si>
  <si>
    <t>45201625</t>
  </si>
  <si>
    <t>BARBOZA FUSTAMANTE RONALD NORMALI</t>
  </si>
  <si>
    <t>40358351</t>
  </si>
  <si>
    <t>BARBOZA FUSTAMANTE WILMER ENRIQUE</t>
  </si>
  <si>
    <t>43349302</t>
  </si>
  <si>
    <t>BARRETO CASTILLO MARY KRISTEL</t>
  </si>
  <si>
    <t>70686597</t>
  </si>
  <si>
    <t>BARRIENTOS APONTE ERICK ANDERSON</t>
  </si>
  <si>
    <t>43998860</t>
  </si>
  <si>
    <t>BARRUETA FALCON SHIRLEY MACLAINE</t>
  </si>
  <si>
    <t>16659264</t>
  </si>
  <si>
    <t>BAZAN DURAND HUGO ALEX</t>
  </si>
  <si>
    <t>16514052</t>
  </si>
  <si>
    <t>BECERRA LIZA WILMER FLAVIO</t>
  </si>
  <si>
    <t>ESPECIALISTA EN PROGRAMACIÓN Y PRESUPUESTO</t>
  </si>
  <si>
    <t>42201624</t>
  </si>
  <si>
    <t>BELAPATIÑO QUIROZ MILAGROS BEATRIZ</t>
  </si>
  <si>
    <t>29411786</t>
  </si>
  <si>
    <t>BERNEDO ESCOBEDO FREDY</t>
  </si>
  <si>
    <t>18840042</t>
  </si>
  <si>
    <t>BOCANEGRA ARBULU HECTOR RICARDO</t>
  </si>
  <si>
    <t>42562561</t>
  </si>
  <si>
    <t>BUENO DE OLARTE ANTONIO JORGE</t>
  </si>
  <si>
    <t>43394339</t>
  </si>
  <si>
    <t>BURGA BARRANTES EDUARDO EMMANUEL</t>
  </si>
  <si>
    <t>ESPECIALISTA EN TESORERIA II</t>
  </si>
  <si>
    <t>42130731</t>
  </si>
  <si>
    <t>BURGA CESPEDES FRANCISCO ALEJANDRO</t>
  </si>
  <si>
    <t>16727334</t>
  </si>
  <si>
    <t>BURGA LI SEGUNDO DAVID</t>
  </si>
  <si>
    <t>44499933</t>
  </si>
  <si>
    <t>BUSSO DIAZ HUGO GUSTAVO</t>
  </si>
  <si>
    <t>46164985</t>
  </si>
  <si>
    <t>BUSTAMANTE ALDAVE JANYTZA MILUSKA</t>
  </si>
  <si>
    <t>43251835</t>
  </si>
  <si>
    <t>BUSTAMANTE VALDIVIA ELMER</t>
  </si>
  <si>
    <t>ASISTENTE LEGAL PARA LA SECRETARIA TECNICA</t>
  </si>
  <si>
    <t>47762771</t>
  </si>
  <si>
    <t>CABANILLAS BARRANTES JHONATAN DAVID</t>
  </si>
  <si>
    <t>40548805</t>
  </si>
  <si>
    <t>CABEZAS HUAMAN EDINOR</t>
  </si>
  <si>
    <t>40946008</t>
  </si>
  <si>
    <t>CABRERA CRESPO JESSICA CARLA</t>
  </si>
  <si>
    <t>ESPECIALISTA EN MONITOREO Y EVALUACIÓN</t>
  </si>
  <si>
    <t>46212832</t>
  </si>
  <si>
    <t>CAJALEON RIOS LEVIS ALBERTO</t>
  </si>
  <si>
    <t>42295105</t>
  </si>
  <si>
    <t>CALDERON MIRELES LUCIA ELENA</t>
  </si>
  <si>
    <t>29653670</t>
  </si>
  <si>
    <t>CALIZAYA MAMANI ELSA LUCILA</t>
  </si>
  <si>
    <t>ESPECIALISTA EN PROMOCIÓN PARA LA GENERACIÓN DE EMPLEO</t>
  </si>
  <si>
    <t>06102883</t>
  </si>
  <si>
    <t>CALLE ATO GLORIA ELIZABETH</t>
  </si>
  <si>
    <t>46914996</t>
  </si>
  <si>
    <t>CALLE NEIRA DISBER ALEXANDER</t>
  </si>
  <si>
    <t>42590385</t>
  </si>
  <si>
    <t>CALLI MAMANI YURI</t>
  </si>
  <si>
    <t>48804574</t>
  </si>
  <si>
    <t>CALOPINO ZAVALA TANIA LISBETH</t>
  </si>
  <si>
    <t>INGENIERO DE MINAS, OTROS</t>
  </si>
  <si>
    <t>40930478</t>
  </si>
  <si>
    <t>CALSIN APAZA GUIDO</t>
  </si>
  <si>
    <t>44086888</t>
  </si>
  <si>
    <t>CALSIN SUAÑA AMY PILAR</t>
  </si>
  <si>
    <t>76067812</t>
  </si>
  <si>
    <t>CAMARGO RIVAS XENA ROSMELLY</t>
  </si>
  <si>
    <t>INGENIERO AMBIENTAL</t>
  </si>
  <si>
    <t>RESPONSABLE DE PROMOCION SOCIAL Y CAPACITACION</t>
  </si>
  <si>
    <t>20074740</t>
  </si>
  <si>
    <t>CAMEL VALERO DAVID RICHARD</t>
  </si>
  <si>
    <t>PROFESOR, EDUCACION SECUNDARIA</t>
  </si>
  <si>
    <t>GRADO DE MAESTRÍA</t>
  </si>
  <si>
    <t>41935212</t>
  </si>
  <si>
    <t>CAMPOS CORREA JORGE IVAN</t>
  </si>
  <si>
    <t>42866555</t>
  </si>
  <si>
    <t>CAMPOS HINOSTROZA MAXORLANDO</t>
  </si>
  <si>
    <t>28263803</t>
  </si>
  <si>
    <t>CAMPOS TALAVERA FELIX</t>
  </si>
  <si>
    <t>RESPONSABLE DE LA COORDINACIÓN FUNCIONAL DE MONITOREO Y EVALUACIÓN</t>
  </si>
  <si>
    <t>46373311</t>
  </si>
  <si>
    <t>CAMPOS VELAZCO JUAN ANTONIO</t>
  </si>
  <si>
    <t>RESPONSABLE DE LA COORDINACIÓN FUNCIONAL DE LOGÍSTICA</t>
  </si>
  <si>
    <t>02882004</t>
  </si>
  <si>
    <t>CAMPOVERDE SEMINARIO JENNY PAOLA</t>
  </si>
  <si>
    <t>40688636</t>
  </si>
  <si>
    <t>CANCHARI YAÑEZ GINA PAOLA</t>
  </si>
  <si>
    <t>41594559</t>
  </si>
  <si>
    <t>CANDIA CHAMORRO VANESSA</t>
  </si>
  <si>
    <t>43668576</t>
  </si>
  <si>
    <t>CANTARO FLORES LOURDES JESSICA</t>
  </si>
  <si>
    <t>INGENIERO AGRONOMO</t>
  </si>
  <si>
    <t>41949675</t>
  </si>
  <si>
    <t>CANTO RIOS WILDER ANTONIO</t>
  </si>
  <si>
    <t>44526044</t>
  </si>
  <si>
    <t>CAPCHA SANCHEZ EFRAIN</t>
  </si>
  <si>
    <t>09781671</t>
  </si>
  <si>
    <t>CARBAJAL QUISPE ERWING</t>
  </si>
  <si>
    <t>ANALISTA EN PLANILLAS</t>
  </si>
  <si>
    <t>72782806</t>
  </si>
  <si>
    <t>CARBAJAL TAPIA CHRISTHOFER LEIFT</t>
  </si>
  <si>
    <t>43637230</t>
  </si>
  <si>
    <t>CARDENAS QUINTO EDWIN RAFAEL</t>
  </si>
  <si>
    <t>42814486</t>
  </si>
  <si>
    <t>CARO CASTRO GIOVANNI RICARDO</t>
  </si>
  <si>
    <t>47485220</t>
  </si>
  <si>
    <t>CARRASCO MORI ROLANDO MANUEL</t>
  </si>
  <si>
    <t>42882055</t>
  </si>
  <si>
    <t>CARTAGENA VASQUEZ HARRY CHRISTIAN</t>
  </si>
  <si>
    <t>22435266</t>
  </si>
  <si>
    <t>CASTAÑEDA TABOADA MARTIN FERNANDO</t>
  </si>
  <si>
    <t>42155935</t>
  </si>
  <si>
    <t>CASTELO RODRIGUEZ DAVID EDUARDO</t>
  </si>
  <si>
    <t>42820997</t>
  </si>
  <si>
    <t>CASTILLO GOMEZ ALEJO</t>
  </si>
  <si>
    <t>44031027</t>
  </si>
  <si>
    <t>CASTILLO MARIN MICHEL</t>
  </si>
  <si>
    <t>46018113</t>
  </si>
  <si>
    <t>CASTILLO RAMOS CARLOS ALBERTO</t>
  </si>
  <si>
    <t>02771437</t>
  </si>
  <si>
    <t>CASTILLO SANCHEZ LUIS NARCISO</t>
  </si>
  <si>
    <t>INGENIERO CIVIL/ECONOMISTA</t>
  </si>
  <si>
    <t>41088362</t>
  </si>
  <si>
    <t>CASTRO RENTERIA VLADIMIR</t>
  </si>
  <si>
    <t>42658595</t>
  </si>
  <si>
    <t>CAVALCANTI VALDEZ KARINA</t>
  </si>
  <si>
    <t>ANTROPOLOGA</t>
  </si>
  <si>
    <t>23452221</t>
  </si>
  <si>
    <t>CCAMA VARGAS ENRIQUE</t>
  </si>
  <si>
    <t>45145272</t>
  </si>
  <si>
    <t>CCENTE CHANCHA EDWIN JAVIER</t>
  </si>
  <si>
    <t>42347322</t>
  </si>
  <si>
    <t>CELIS CORREA SNOWDEN</t>
  </si>
  <si>
    <t>INGENIERO AGRÓNOMO</t>
  </si>
  <si>
    <t>01325220</t>
  </si>
  <si>
    <t>CHARCA CONDORI RUBEN OCTAVIO</t>
  </si>
  <si>
    <t>43645371</t>
  </si>
  <si>
    <t>CHARCA LUPO DEYSI KELI</t>
  </si>
  <si>
    <t>45791471</t>
  </si>
  <si>
    <t>CHAVARRIA JARAMILLO MARILUZ</t>
  </si>
  <si>
    <t>26630515</t>
  </si>
  <si>
    <t>CHAVEZ CARRANZA SEGUNDO</t>
  </si>
  <si>
    <t>47057165</t>
  </si>
  <si>
    <t>CHAVEZ CHACON JOSE LITO</t>
  </si>
  <si>
    <t>09647732</t>
  </si>
  <si>
    <t>CHAVEZ CORTEZ JUAN CARLOS</t>
  </si>
  <si>
    <t>RESPONSABLE DE LA COORDINACIÓN FUNCIONAL DE ASISTENCIA TÉCNICA Y EVALUACIÓN DE PROYECTOS</t>
  </si>
  <si>
    <t>41433178</t>
  </si>
  <si>
    <t>CHAVEZ EVARISTO WALTER ALEJANDRO</t>
  </si>
  <si>
    <t>24994792</t>
  </si>
  <si>
    <t>CHAVEZ LAYME FELIPE</t>
  </si>
  <si>
    <t>71130060</t>
  </si>
  <si>
    <t>CHAVEZ VERASTEGUI ANA MORELIA</t>
  </si>
  <si>
    <t>46659706</t>
  </si>
  <si>
    <t>CHICLLA ORTIZ CARLOS ALFREDO</t>
  </si>
  <si>
    <t>45876669</t>
  </si>
  <si>
    <t>CHILON FERNANDEZ JHONNY DANIEL</t>
  </si>
  <si>
    <t>43814414</t>
  </si>
  <si>
    <t>CHILON VASQUEZ LUIS ALBERTO</t>
  </si>
  <si>
    <t>RESPONSABLE DE CONTROL PATRIMONIAL</t>
  </si>
  <si>
    <t>09273298</t>
  </si>
  <si>
    <t>CHINCHAY PEÑA JANETTE DEL PILAR</t>
  </si>
  <si>
    <t>42744057</t>
  </si>
  <si>
    <t>CHINGAY HUAMAN ENMA GIOVANA</t>
  </si>
  <si>
    <t>41583114</t>
  </si>
  <si>
    <t>CHOQUE CASTRO CARLOS ALBERTO</t>
  </si>
  <si>
    <t>73432149</t>
  </si>
  <si>
    <t>CHOQUEHUANCA ALARCÓN MARCOS</t>
  </si>
  <si>
    <t>16729701</t>
  </si>
  <si>
    <t>CHUMIOQUE SALAZAR JOSE DEL CARMEN</t>
  </si>
  <si>
    <t>44414646</t>
  </si>
  <si>
    <t>CHUNG VERGARA JORGE AUGUSTO</t>
  </si>
  <si>
    <t>26717124</t>
  </si>
  <si>
    <t>CHUQUILIN VIGO MARCO AURELIO</t>
  </si>
  <si>
    <t>32644515</t>
  </si>
  <si>
    <t>CIERTO MINAYA ALFREDO PABLO</t>
  </si>
  <si>
    <t>TÉCNICO EN CONTROL PATRIMONIAL</t>
  </si>
  <si>
    <t>46813575</t>
  </si>
  <si>
    <t>CISNEROS MERINO RENATO ANDRÉ</t>
  </si>
  <si>
    <t>71538189</t>
  </si>
  <si>
    <t>CLAVO MORI SHELLA TERESITA</t>
  </si>
  <si>
    <t>42929326</t>
  </si>
  <si>
    <t>COLORADO HUANCA HERNAN PARMENIO</t>
  </si>
  <si>
    <t>43855100</t>
  </si>
  <si>
    <t>COLQUE VALENTIN MARIA ISABEL</t>
  </si>
  <si>
    <t>15613416</t>
  </si>
  <si>
    <t>CONDE CHIRITO JORGE MOISES</t>
  </si>
  <si>
    <t>TRABAJADOR (A) SOCIAL</t>
  </si>
  <si>
    <t>41533874</t>
  </si>
  <si>
    <t>CONDOR QUISPE KARINA</t>
  </si>
  <si>
    <t>ASISTENTE SOCIAL, BIENESTAR SOCIAL</t>
  </si>
  <si>
    <t>46277920</t>
  </si>
  <si>
    <t>CONDORI CCASO VLADIMIR GUSTAVO</t>
  </si>
  <si>
    <t>43203662</t>
  </si>
  <si>
    <t>CONDORI CCORA JHONATAN</t>
  </si>
  <si>
    <t>RESPONSABLE DE PROYECTOS</t>
  </si>
  <si>
    <t>29660301</t>
  </si>
  <si>
    <t>CONDORI HUAHUACHAMPI ROXANA PAULINA</t>
  </si>
  <si>
    <t>26703096</t>
  </si>
  <si>
    <t>CONTRERAS DEL CASTILLO HELY GEOVANY</t>
  </si>
  <si>
    <t>43233130</t>
  </si>
  <si>
    <t>CONTRERAS ESCALANTE MARDELY</t>
  </si>
  <si>
    <t>RELACIONISTA, PUBLICO</t>
  </si>
  <si>
    <t>43799528</t>
  </si>
  <si>
    <t>CONTRERAS VALENZUELA HAEL WALDO</t>
  </si>
  <si>
    <t>31630597</t>
  </si>
  <si>
    <t>CORAL LUNA HECTOR GALLARDO</t>
  </si>
  <si>
    <t>43962801</t>
  </si>
  <si>
    <t>CORAS AGUILAR DENNIS</t>
  </si>
  <si>
    <t>RESPONSABLE DE ASISTENCIA TÉCNICA Y SUPERVISIÓN DE PROYECTOS</t>
  </si>
  <si>
    <t>29637229</t>
  </si>
  <si>
    <t>CORAZAO PINTO JESSICA</t>
  </si>
  <si>
    <t>41313243</t>
  </si>
  <si>
    <t>CORDOVA CHAVARRY JUAN CARLOS</t>
  </si>
  <si>
    <t>46240597</t>
  </si>
  <si>
    <t>CORREA ANGULO FLOR VENECIA</t>
  </si>
  <si>
    <t>GRADO DE MAGISTER</t>
  </si>
  <si>
    <t>Magister</t>
  </si>
  <si>
    <t>ESPECIALISTA EN CONTRATACIONES I</t>
  </si>
  <si>
    <t>70443393</t>
  </si>
  <si>
    <t>CORREA LEVANO JULIANA YODALIA</t>
  </si>
  <si>
    <t>43393516</t>
  </si>
  <si>
    <t>CORTEGANA CHAVEZ EDGARD LEONEL</t>
  </si>
  <si>
    <t>47740122</t>
  </si>
  <si>
    <t>CORTEZ SILVA LUIS MIGUEL</t>
  </si>
  <si>
    <t>42061915</t>
  </si>
  <si>
    <t>COVARRUBIAS VILLAFUERTE KATIA DENISSE</t>
  </si>
  <si>
    <t>ESPECIALISTA EN ASISTENCIA TÉCNICA Y EVALUACIÓN DE PROYECTOS</t>
  </si>
  <si>
    <t>07256343</t>
  </si>
  <si>
    <t>CRUZ ALBORNOZ PABLO ANTONIO</t>
  </si>
  <si>
    <t>80632937</t>
  </si>
  <si>
    <t>CRUZ CASTRO CARLOS MARTIN</t>
  </si>
  <si>
    <t>44924582</t>
  </si>
  <si>
    <t>CRUZ CASTRO JULIO CESAR</t>
  </si>
  <si>
    <t>INGENIERO CIVIL, CONSTRUCCION Y OBRAS PUBLICAS</t>
  </si>
  <si>
    <t>21556170</t>
  </si>
  <si>
    <t>CRUZ MALDONADO LUIS</t>
  </si>
  <si>
    <t>25856647</t>
  </si>
  <si>
    <t>CRUZ MORENO VICTOR JAVIER</t>
  </si>
  <si>
    <t>42921146</t>
  </si>
  <si>
    <t>CUENTAS CARDENAS MIGUEL ANGEL</t>
  </si>
  <si>
    <t>MEDICO EN SALUD OCUPACIONAL</t>
  </si>
  <si>
    <t>09868820</t>
  </si>
  <si>
    <t>CUEVA SCHAUMANN JOSE LUIS</t>
  </si>
  <si>
    <t>MEDICO</t>
  </si>
  <si>
    <t>42451721</t>
  </si>
  <si>
    <t>CUSIHUAMAN PUMA HENRY FELIX</t>
  </si>
  <si>
    <t>48373562</t>
  </si>
  <si>
    <t>CUSIQUISPE QUISPE JHANIA</t>
  </si>
  <si>
    <t>JEFE DE LA UNIDAD ZONAL</t>
  </si>
  <si>
    <t>31002696</t>
  </si>
  <si>
    <t>DAVALOS SULLCAHUAMAN WILLIAM</t>
  </si>
  <si>
    <t>40851724</t>
  </si>
  <si>
    <t>DAVILA HERRERA CAROLL</t>
  </si>
  <si>
    <t>43332272</t>
  </si>
  <si>
    <t>DAVILA VASQUEZ JAIME</t>
  </si>
  <si>
    <t>42445847</t>
  </si>
  <si>
    <t>DE LA CRUZ FLORES FRANK ROOVERT</t>
  </si>
  <si>
    <t>46538204</t>
  </si>
  <si>
    <t>DE LA CRUZ MANCHA ANA ROSA</t>
  </si>
  <si>
    <t>71518123</t>
  </si>
  <si>
    <t>DE LOS SANTOS LOPEZ ANDREA YAHAIRA</t>
  </si>
  <si>
    <t>45214321</t>
  </si>
  <si>
    <t>DE PAZ MEDINA LUIS GUILLERMO</t>
  </si>
  <si>
    <t>INGENIERO INFORMÁTICO Y DE SISTEMAS</t>
  </si>
  <si>
    <t>01163169</t>
  </si>
  <si>
    <t>DEL AGUILA AREVALO KARIN JANET</t>
  </si>
  <si>
    <t>44661086</t>
  </si>
  <si>
    <t>DELGADO LUNA VICTOR MANUEL</t>
  </si>
  <si>
    <t>42517421</t>
  </si>
  <si>
    <t>DELGADO MEJIA DAVID</t>
  </si>
  <si>
    <t>16749345</t>
  </si>
  <si>
    <t>DIAZ CHANAME JOSE MANUEL</t>
  </si>
  <si>
    <t>46105830</t>
  </si>
  <si>
    <t>DIAZ ESCOBAR GIULIANA KATHERINE</t>
  </si>
  <si>
    <t>43640921</t>
  </si>
  <si>
    <t>DIAZ ROJAS BERNARDO</t>
  </si>
  <si>
    <t>40408943</t>
  </si>
  <si>
    <t>DIONICIO ALEJO MIRIAM</t>
  </si>
  <si>
    <t>07070824</t>
  </si>
  <si>
    <t>EGAS RICALDE HUGO LUIS</t>
  </si>
  <si>
    <t>44045405</t>
  </si>
  <si>
    <t>ELIAS ORTIZ EVA LIZ</t>
  </si>
  <si>
    <t>42280485</t>
  </si>
  <si>
    <t>ESCALANTE VILELA POOL JIM</t>
  </si>
  <si>
    <t>45226676</t>
  </si>
  <si>
    <t>ESCOBAR ESPINOZA ROSS MERY</t>
  </si>
  <si>
    <t>EDUCACIÓN PRIMARIA</t>
  </si>
  <si>
    <t>72237768</t>
  </si>
  <si>
    <t>ESCOBAR GASPAR STEVE BRIAN</t>
  </si>
  <si>
    <t>44826955</t>
  </si>
  <si>
    <t>ESCOBAR RIVEROS JOSE LUIS</t>
  </si>
  <si>
    <t>29233325</t>
  </si>
  <si>
    <t>ESPEZUA BUSTINZA LICELY</t>
  </si>
  <si>
    <t>ARQUITECTO, INTERIORES DE EDIFICIOS</t>
  </si>
  <si>
    <t>00682902</t>
  </si>
  <si>
    <t>ESPILLICO UGARTE DELIA JOVITA</t>
  </si>
  <si>
    <t>47438044</t>
  </si>
  <si>
    <t>ESPINOZA ARACA PAOLA VICTORIA</t>
  </si>
  <si>
    <t>70269301</t>
  </si>
  <si>
    <t>ESPINOZA JIMENEZ OSCAR JAFET</t>
  </si>
  <si>
    <t>46585922</t>
  </si>
  <si>
    <t>ESPINOZA JURO PAOLA KRESLYNG</t>
  </si>
  <si>
    <t>72036384</t>
  </si>
  <si>
    <t>FAJARDO TUESTA MARJORIE JASMIN</t>
  </si>
  <si>
    <t>02779619</t>
  </si>
  <si>
    <t>FARFAN ALBAN PILAR DEL ROSARIO</t>
  </si>
  <si>
    <t>28306341</t>
  </si>
  <si>
    <t>FELICES AEDO RAINIERO WOLF</t>
  </si>
  <si>
    <t>72492376</t>
  </si>
  <si>
    <t>FERNANDEZ ALLPAS LALY</t>
  </si>
  <si>
    <t>ADMINISTRACIÓN Y NEGOCIOS INTERNACIONALES</t>
  </si>
  <si>
    <t>33429616</t>
  </si>
  <si>
    <t>FERNANDEZ LOPEZ JEANETH RAQUEL</t>
  </si>
  <si>
    <t>44368811</t>
  </si>
  <si>
    <t>FERNANDEZ RODRIGUEZ WILSON JUNIOR</t>
  </si>
  <si>
    <t>28290119</t>
  </si>
  <si>
    <t>FERNANDEZ VALDIVIA TULIO AUGUSTO</t>
  </si>
  <si>
    <t>22517135</t>
  </si>
  <si>
    <t>FERRER GARAY GIOVANNI ANTONIO</t>
  </si>
  <si>
    <t>41204276</t>
  </si>
  <si>
    <t>FERRER TARAZONA GIOVANA IVON</t>
  </si>
  <si>
    <t>45353375</t>
  </si>
  <si>
    <t>FLORES ANGULO PATRICIA MILAGROS</t>
  </si>
  <si>
    <t>CONTADOR III (ESPECIALISTA EN FISCALIZACIÓN Y CONTROL PREVIO)</t>
  </si>
  <si>
    <t>07328944</t>
  </si>
  <si>
    <t>FLORES BASILIO LUIS GUSTAVO</t>
  </si>
  <si>
    <t>80668306</t>
  </si>
  <si>
    <t>FLORES CHECALLA PERCY EDI</t>
  </si>
  <si>
    <t>43987878</t>
  </si>
  <si>
    <t>FLORES CURASMA NILDA EDITA</t>
  </si>
  <si>
    <t>JEFE(A) DE LA UNIDAD DE ASESORÍA JURÍDICA</t>
  </si>
  <si>
    <t>09644237</t>
  </si>
  <si>
    <t>FLORES SACIN MARISOL MERCEDES</t>
  </si>
  <si>
    <t>70775983</t>
  </si>
  <si>
    <t>FLORES TAIPE CESAR</t>
  </si>
  <si>
    <t>46664149</t>
  </si>
  <si>
    <t>FLOREZ CONDORI OSCAR EDUARDO</t>
  </si>
  <si>
    <t>45907323</t>
  </si>
  <si>
    <t>FLOREZ OTAZU MARISSA LUCERO</t>
  </si>
  <si>
    <t>74126037</t>
  </si>
  <si>
    <t>FLORIAN SIPION SOLOGNE ELIANI</t>
  </si>
  <si>
    <t>47906459</t>
  </si>
  <si>
    <t>FLORIANO LEON CHRISTOPHER ENRIQUE</t>
  </si>
  <si>
    <t>ASISTENTE DE SISTEMAS</t>
  </si>
  <si>
    <t>72203298</t>
  </si>
  <si>
    <t>FONG CASANOVA JOSEPHLIN</t>
  </si>
  <si>
    <t>44539599</t>
  </si>
  <si>
    <t>FRANCO GUERRERO LILIANA LIZET</t>
  </si>
  <si>
    <t xml:space="preserve">EDUCACIÓN SUPERIOR (INSTITUTO SUPERIOR, ETC) COMPLETA </t>
  </si>
  <si>
    <t>71788019</t>
  </si>
  <si>
    <t>GAHUANA JARAMILLO BERTHA</t>
  </si>
  <si>
    <t>LICENCIADA EN ADMINISTRACIÓN DE EMPRESAS</t>
  </si>
  <si>
    <t>46287362</t>
  </si>
  <si>
    <t>GALARZA CACERES JUSAN</t>
  </si>
  <si>
    <t>LICENCIADA EN CIENCIA POLÍTICAS</t>
  </si>
  <si>
    <t>45448535</t>
  </si>
  <si>
    <t>GALDOS CORDERO JORGE ALBERTO</t>
  </si>
  <si>
    <t>ADMINISTRADOR, ADMINISTRACION PUBLICA</t>
  </si>
  <si>
    <t>72367888</t>
  </si>
  <si>
    <t>GALLEGOS HUAMANI CINTHIA</t>
  </si>
  <si>
    <t>48373424</t>
  </si>
  <si>
    <t>GALVEZ REYES PAOLA MARYURI DEL ROCIO</t>
  </si>
  <si>
    <t>ESPECIALISTA EN LIQUIDACIÓN DE PROYECTOS</t>
  </si>
  <si>
    <t>00482129</t>
  </si>
  <si>
    <t>GAMBETTA LOPEZ NESTOR ENRIQUE</t>
  </si>
  <si>
    <t>47642393</t>
  </si>
  <si>
    <t>GAONA ELERA EMILY LEYLA</t>
  </si>
  <si>
    <t>70170996</t>
  </si>
  <si>
    <t>GARATE GRANDEZ JOAO SYLVER YASSER</t>
  </si>
  <si>
    <t>40758729</t>
  </si>
  <si>
    <t>GARAY LINDO KETTY</t>
  </si>
  <si>
    <t>08179797</t>
  </si>
  <si>
    <t>GARAY MESIAS PAUL ROBERT</t>
  </si>
  <si>
    <t>40191003</t>
  </si>
  <si>
    <t>GARAY VASQUEZ HERLESS EDSON</t>
  </si>
  <si>
    <t>47390071</t>
  </si>
  <si>
    <t>GARCIA ANCCO DANISSA</t>
  </si>
  <si>
    <t>RESPONSABLE DE LA COORDINACIÓN FUNCIONAL DE SUPERVISIÓN DE PROYECTOS</t>
  </si>
  <si>
    <t>02818852</t>
  </si>
  <si>
    <t>GARCIA BENITES ANA MARIA</t>
  </si>
  <si>
    <t>80285298</t>
  </si>
  <si>
    <t>GARCIA BOLIVAR GUIDO GANDY</t>
  </si>
  <si>
    <t>46443902</t>
  </si>
  <si>
    <t>GARCIA CHACA RUT LUZMILA</t>
  </si>
  <si>
    <t>40532338</t>
  </si>
  <si>
    <t>GARCIA FLORES VIKER</t>
  </si>
  <si>
    <t>18022154</t>
  </si>
  <si>
    <t>GARCIA HIDALGO LUIS ARMANDO</t>
  </si>
  <si>
    <t>44083411</t>
  </si>
  <si>
    <t>GARCIA RAMIREZ DELIA ANGELICA</t>
  </si>
  <si>
    <t>10300316</t>
  </si>
  <si>
    <t>GARCIA ZAPATERO URIONA GLADYS PATRICIA</t>
  </si>
  <si>
    <t>41538979</t>
  </si>
  <si>
    <t>GARRIDO CABANILLAS ALEXIS MANUEL</t>
  </si>
  <si>
    <t>46346074</t>
  </si>
  <si>
    <t>GAVILAN SAYRITUPAC VLADIMIR SMITH</t>
  </si>
  <si>
    <t>ECOLOGISTA, BOTANICA</t>
  </si>
  <si>
    <t>40245556</t>
  </si>
  <si>
    <t>GIRÓN URETA MARÍA GUILLERMINA</t>
  </si>
  <si>
    <t>41836824</t>
  </si>
  <si>
    <t>GODOY TAPIA LUIS ENRIQUE</t>
  </si>
  <si>
    <t>01341357</t>
  </si>
  <si>
    <t>GOMEZ ZAPANA ROSMERY</t>
  </si>
  <si>
    <t>31188842</t>
  </si>
  <si>
    <t>GOMEZ ZEVALLOS JOSE RAUL</t>
  </si>
  <si>
    <t>41712460</t>
  </si>
  <si>
    <t>GONZALES ANTEZANA CESAR EBIMAEL</t>
  </si>
  <si>
    <t>43876219</t>
  </si>
  <si>
    <t>GONZALES CACERES EDITH</t>
  </si>
  <si>
    <t>02426194</t>
  </si>
  <si>
    <t>GONZALES CACERES JULIO FABIAN</t>
  </si>
  <si>
    <t>32740274</t>
  </si>
  <si>
    <t>GONZALES CARRILLO LUISA</t>
  </si>
  <si>
    <t>10264990</t>
  </si>
  <si>
    <t>GONZALES CUADRADO RICHARD VIRGILIO</t>
  </si>
  <si>
    <t>16653694</t>
  </si>
  <si>
    <t>GONZALES DE LA CRUZ MAXIMO ARMANDO</t>
  </si>
  <si>
    <t>09182182</t>
  </si>
  <si>
    <t>GONZALES GONZALES GERARDO GUILLERMO</t>
  </si>
  <si>
    <t>43188853</t>
  </si>
  <si>
    <t>GONZALES QUILICHE JESSICA MARIELA</t>
  </si>
  <si>
    <t>31668218</t>
  </si>
  <si>
    <t>GONZALES SANCHEZ LUZ PILAR</t>
  </si>
  <si>
    <t>33407223</t>
  </si>
  <si>
    <t>GONZALES SOLANO JUDIT</t>
  </si>
  <si>
    <t>43080912</t>
  </si>
  <si>
    <t>GONZALES ZELADA CECILIA DEL PILAR</t>
  </si>
  <si>
    <t>42662371</t>
  </si>
  <si>
    <t>GONZALEZ DEL AGUILA JAMES HEISER</t>
  </si>
  <si>
    <t>INGENIERO EN ECOLOGIA DE BOSQUES TROPICALES</t>
  </si>
  <si>
    <t>31674593</t>
  </si>
  <si>
    <t>GRANADOS AGUEDO BRISEIDA ROSMERY</t>
  </si>
  <si>
    <t>42445096</t>
  </si>
  <si>
    <t>GRANADOS HUERTA ANTHONY</t>
  </si>
  <si>
    <t>42968069</t>
  </si>
  <si>
    <t>GRANDEZ MUÑOZ MIRTHA MILAGROS</t>
  </si>
  <si>
    <t>PROFESOR, ENSEÑANZA SECUNDARIA/MATEMATICAS</t>
  </si>
  <si>
    <t>ESPECIALISTA EN COMUNICACIÓN</t>
  </si>
  <si>
    <t>42145361</t>
  </si>
  <si>
    <t>GRIMALDO GIRALDO DIEGO RAFAEL</t>
  </si>
  <si>
    <t>41541249</t>
  </si>
  <si>
    <t>GRIMALDO HUACHUA CYNTHIA CECILIA</t>
  </si>
  <si>
    <t>21406688</t>
  </si>
  <si>
    <t>GUERRERO CHONG MIRNA ELIZABETH</t>
  </si>
  <si>
    <t>29609884</t>
  </si>
  <si>
    <t>GUILLEN MALAGA CARLA GIOVANNA</t>
  </si>
  <si>
    <t>43564450</t>
  </si>
  <si>
    <t>GUTIERREZ AGUIRRE ZULEMA</t>
  </si>
  <si>
    <t>26714527</t>
  </si>
  <si>
    <t>GUTIERREZ LOPEZ BERTHA IRENE</t>
  </si>
  <si>
    <t>40701118</t>
  </si>
  <si>
    <t>GUTIERREZ SAENZ JORGE EDUARDO</t>
  </si>
  <si>
    <t>43524115</t>
  </si>
  <si>
    <t>HALANOCCA PAREDES RUSDELY ELIZABETH</t>
  </si>
  <si>
    <t>SOCIOLOGO, CRIMINOLOGIA</t>
  </si>
  <si>
    <t>41216579</t>
  </si>
  <si>
    <t>HANCCO QUISPICHO YODY</t>
  </si>
  <si>
    <t>INGENIERO AGROINDUSTRIAL</t>
  </si>
  <si>
    <t>47579316</t>
  </si>
  <si>
    <t>HERNANDEZ PINEDO JESSICA PAOLA</t>
  </si>
  <si>
    <t>44259331</t>
  </si>
  <si>
    <t>HERRERA VALDIVIA IRMA HAYDEE</t>
  </si>
  <si>
    <t>46235729</t>
  </si>
  <si>
    <t>HIDALGO LAZO DENISSE KATHERINE</t>
  </si>
  <si>
    <t>PROFESOR DE ENSEÑANZA PRIMARIA</t>
  </si>
  <si>
    <t>48190632</t>
  </si>
  <si>
    <t>HIDALGO ZULOAGA EUGENIO JESÚS</t>
  </si>
  <si>
    <t>41550493</t>
  </si>
  <si>
    <t>HUACCACHI CLEMENTE YULIANA</t>
  </si>
  <si>
    <t>PROFESOR DE EDUCACION INICIAL (PRE-ESCOLAR)</t>
  </si>
  <si>
    <t>45555046</t>
  </si>
  <si>
    <t>HUACHACA TAPULLIMA CHRISTIAN FRANK</t>
  </si>
  <si>
    <t>40733501</t>
  </si>
  <si>
    <t>HUALLPA JORDAN EDGAR</t>
  </si>
  <si>
    <t>23929056</t>
  </si>
  <si>
    <t>HUAMAN CHAPARRO MILAGROS ANTONIETA</t>
  </si>
  <si>
    <t>40163685</t>
  </si>
  <si>
    <t>HUAMAN CHOQUE ESTELA</t>
  </si>
  <si>
    <t>42062761</t>
  </si>
  <si>
    <t>HUAMAN SOTO JIM CROSSMAN</t>
  </si>
  <si>
    <t>47037074</t>
  </si>
  <si>
    <t>HUAMANI GAMARRA ZAYDA</t>
  </si>
  <si>
    <t>71207380</t>
  </si>
  <si>
    <t>HUAMANI SERPA EDITH EDELIZA</t>
  </si>
  <si>
    <t>23953221</t>
  </si>
  <si>
    <t>HUAÑAC HUARAC MARIA LUISA</t>
  </si>
  <si>
    <t>HISTORIADOR</t>
  </si>
  <si>
    <t>47386217</t>
  </si>
  <si>
    <t>HUARCAYA RAMOS LUIS FERNANDO</t>
  </si>
  <si>
    <t>77155060</t>
  </si>
  <si>
    <t>HUAROCC BARRA FRANQUELY FIORELA</t>
  </si>
  <si>
    <t>41999605</t>
  </si>
  <si>
    <t>HUATAY ALIAGA MILTON ALFONSO</t>
  </si>
  <si>
    <t>INGENIERO CIVIL, CONSTRUCCION</t>
  </si>
  <si>
    <t>45957160</t>
  </si>
  <si>
    <t>HUAYRA YALLI JUDITH</t>
  </si>
  <si>
    <t>46546377</t>
  </si>
  <si>
    <t>HUERTA GAMBOA JUAN JOSE</t>
  </si>
  <si>
    <t>44001885</t>
  </si>
  <si>
    <t>HUIHUA BARREDA CESAR ARTURO</t>
  </si>
  <si>
    <t>45441685</t>
  </si>
  <si>
    <t>HUILCA VARGAS OESTER</t>
  </si>
  <si>
    <t>47763862</t>
  </si>
  <si>
    <t>ILDEFONZO GUILLERMO KATERINE STEFANI</t>
  </si>
  <si>
    <t>19936128</t>
  </si>
  <si>
    <t>INGA BELTRAN PEDRO MIGUEL</t>
  </si>
  <si>
    <t>41951214</t>
  </si>
  <si>
    <t>JABO CALLE CRISTIAN ALBERTO</t>
  </si>
  <si>
    <t>40671965</t>
  </si>
  <si>
    <t>JARA PAUCAR CESAR ANTONIO</t>
  </si>
  <si>
    <t>41605181</t>
  </si>
  <si>
    <t>JAUREGUI AVALOS FRINE LUZ</t>
  </si>
  <si>
    <t>41052045</t>
  </si>
  <si>
    <t>JAVIER AMBICHO LUZ ELENA</t>
  </si>
  <si>
    <t>45332762</t>
  </si>
  <si>
    <t>JEREMIAS YAURI URY LUCERO</t>
  </si>
  <si>
    <t>42108041</t>
  </si>
  <si>
    <t>JERONIMO VALENZUELA ROLANDO</t>
  </si>
  <si>
    <t>OPERARIO DE LIMPIEZA</t>
  </si>
  <si>
    <t>40366744</t>
  </si>
  <si>
    <t>JIHUALLANCA CHARCA ROSA GRICELDA</t>
  </si>
  <si>
    <t>LIMPIADOR, EN SECO/A MANO</t>
  </si>
  <si>
    <t>20049888</t>
  </si>
  <si>
    <t>JONDA MERLO LUIS ANTONIO</t>
  </si>
  <si>
    <t>EDUCACIÓN SECUNDARIA INCOMPLETA</t>
  </si>
  <si>
    <t>43676106</t>
  </si>
  <si>
    <t>JORGE CHAHUAYO YORGAN BLANDY</t>
  </si>
  <si>
    <t>70451027</t>
  </si>
  <si>
    <t>JUAREZ ROJAS DIANA LIZ JUANA</t>
  </si>
  <si>
    <t>41422328</t>
  </si>
  <si>
    <t>LA SERNA LIMACHE JUDITH ESTEFANIA</t>
  </si>
  <si>
    <t>45452913</t>
  </si>
  <si>
    <t>LABAN TOCTO JHONY</t>
  </si>
  <si>
    <t>40776036</t>
  </si>
  <si>
    <t>LACHIRA SANDOVAL FRANCISCO JAVIER</t>
  </si>
  <si>
    <t>25688208</t>
  </si>
  <si>
    <t>LANDA MOLINA JORGE ENRIQUE</t>
  </si>
  <si>
    <t>42639853</t>
  </si>
  <si>
    <t>LANZA SILVA JORGE LARICK</t>
  </si>
  <si>
    <t>09750687</t>
  </si>
  <si>
    <t>LAPA POCOMUCHA JAIME NELSON</t>
  </si>
  <si>
    <t>43258914</t>
  </si>
  <si>
    <t>LAURA MACHACA PERCY DAVID</t>
  </si>
  <si>
    <t>29534598</t>
  </si>
  <si>
    <t>LAURA RAMIREZ RAUL EUSEBIO</t>
  </si>
  <si>
    <t>44660638</t>
  </si>
  <si>
    <t>LAURENTE CCENCHO BRUNO NELSON</t>
  </si>
  <si>
    <t>45593527</t>
  </si>
  <si>
    <t>LAURENTE CHAHUAYO MIGUEL EDUARDO</t>
  </si>
  <si>
    <t>43413287</t>
  </si>
  <si>
    <t>LAYME CRISPIN OSCAR</t>
  </si>
  <si>
    <t>ANALISTA EN GESTIÓN DE RECURSOS HUMANOS</t>
  </si>
  <si>
    <t>71948308</t>
  </si>
  <si>
    <t>LEDESMA HUARCAYA NATALI BEATRIZ</t>
  </si>
  <si>
    <t>80549822</t>
  </si>
  <si>
    <t>LENCINAS SARDON WILGEN</t>
  </si>
  <si>
    <t>21562199</t>
  </si>
  <si>
    <t>LEON DAVILA ROSE MARY</t>
  </si>
  <si>
    <t>46613358</t>
  </si>
  <si>
    <t>LEON MENDOZA PIERINA LISSETH</t>
  </si>
  <si>
    <t>31674375</t>
  </si>
  <si>
    <t>LEYVA GIRALDO BOGDAM EVERLY</t>
  </si>
  <si>
    <t>48038847</t>
  </si>
  <si>
    <t>LIMACHI AGUILA KELLY DANAE</t>
  </si>
  <si>
    <t>46827295</t>
  </si>
  <si>
    <t>LIZANO SEDANO MELIZA LIZET</t>
  </si>
  <si>
    <t>42797007</t>
  </si>
  <si>
    <t>LLACSAHUACHE CACERES JOSE ANTONIO</t>
  </si>
  <si>
    <t>09067277</t>
  </si>
  <si>
    <t>LLERENA CARDENAS FRANCISCO GIL</t>
  </si>
  <si>
    <t>70024252</t>
  </si>
  <si>
    <t>LLOCLLA SORROZA CINDY MARGARITA</t>
  </si>
  <si>
    <t>74045218</t>
  </si>
  <si>
    <t>LLONTOP BENAVENTE MICHAEL OSMAR</t>
  </si>
  <si>
    <t>47197495</t>
  </si>
  <si>
    <t>LOA SAYAGO YULY CLEOFE</t>
  </si>
  <si>
    <t>41439230</t>
  </si>
  <si>
    <t>LOARTE VILLALOBOS VICTORIA VANNESSA</t>
  </si>
  <si>
    <t>23950727</t>
  </si>
  <si>
    <t>LOAYZA ENCALADA FREDDY ROGER</t>
  </si>
  <si>
    <t>72180142</t>
  </si>
  <si>
    <t>LOPEZ CHAVEZ BRENDA ESTELA</t>
  </si>
  <si>
    <t>TECNICO DE PROYECTOS</t>
  </si>
  <si>
    <t>31672796</t>
  </si>
  <si>
    <t>LOPEZ GAMARRA RICHARD ALEXANDER</t>
  </si>
  <si>
    <t>28301843</t>
  </si>
  <si>
    <t>LOPEZ HERRERA CARLOS</t>
  </si>
  <si>
    <t>43504005</t>
  </si>
  <si>
    <t>LOPEZ PEREA JHEAM CARLOS</t>
  </si>
  <si>
    <t>20035703</t>
  </si>
  <si>
    <t>LOPEZ PEREZ RAFAEL JESUS</t>
  </si>
  <si>
    <t>41140608</t>
  </si>
  <si>
    <t>LOPEZ ROQUE NURY ISABEL</t>
  </si>
  <si>
    <t>CIENCIAS DE LA COMUNICACIÓN</t>
  </si>
  <si>
    <t>48212770</t>
  </si>
  <si>
    <t>LOPEZ SANTILLAN ISAI ISAAC</t>
  </si>
  <si>
    <t>46290568</t>
  </si>
  <si>
    <t>LÓPEZ TRIGOZO GRACE KELLY</t>
  </si>
  <si>
    <t>29606413</t>
  </si>
  <si>
    <t>LOPEZ VARGAS HEBERT DAVID</t>
  </si>
  <si>
    <t>47845358</t>
  </si>
  <si>
    <t>LOZADA JOAQUIN TYFANNY PATRICIA</t>
  </si>
  <si>
    <t>47139754</t>
  </si>
  <si>
    <t>LOZANO GARCIA JOSEF RAFAEL</t>
  </si>
  <si>
    <t>ANALISTA DE CAPACITACION Y RENDIMIENTO</t>
  </si>
  <si>
    <t>41703677</t>
  </si>
  <si>
    <t>LOZANO LUKAÑA ESTRELLA MARILUZ</t>
  </si>
  <si>
    <t>72202647</t>
  </si>
  <si>
    <t>LUCERO DE LA CRUZ LIDIA CHARO</t>
  </si>
  <si>
    <t>07450021</t>
  </si>
  <si>
    <t>LUYO ALVARADO GLADYS ISABEL</t>
  </si>
  <si>
    <t>44482368</t>
  </si>
  <si>
    <t>MACERA BARRIGA TITO</t>
  </si>
  <si>
    <t>29645947</t>
  </si>
  <si>
    <t>MACHACA HUARACHI FREDDY</t>
  </si>
  <si>
    <t>44545616</t>
  </si>
  <si>
    <t>MACHUCA RIVEROS JOSEPH PAULET</t>
  </si>
  <si>
    <t>02863801</t>
  </si>
  <si>
    <t>MADRID PALACIOS JOSE SALOMON</t>
  </si>
  <si>
    <t>44026285</t>
  </si>
  <si>
    <t>MADUEÑO AURIS ALCIDES ANIBAL</t>
  </si>
  <si>
    <t>80108121</t>
  </si>
  <si>
    <t>MALLQUI MORENO LUPE IDELA</t>
  </si>
  <si>
    <t>46877713</t>
  </si>
  <si>
    <t>MAMANI ALCOS SONIA LUCIA</t>
  </si>
  <si>
    <t>44681197</t>
  </si>
  <si>
    <t>MAMANI COAQUIRA LUIS ALFREDO</t>
  </si>
  <si>
    <t>41605851</t>
  </si>
  <si>
    <t>MAMANI HUAHUATICO JOSE</t>
  </si>
  <si>
    <t>73546395</t>
  </si>
  <si>
    <t>MAMANI LARICO DEYSI CELENIA</t>
  </si>
  <si>
    <t>CIENCIAS DE LA ADMINISTRACIÓN</t>
  </si>
  <si>
    <t>45228921</t>
  </si>
  <si>
    <t>MAMANI MASCO CRISTHIAN PAOLO</t>
  </si>
  <si>
    <t>46804416</t>
  </si>
  <si>
    <t>MAMANI PUMA LOURDES BEATRIZ</t>
  </si>
  <si>
    <t>44948785</t>
  </si>
  <si>
    <t>MAMANI SAICO JORGE ERNESTO</t>
  </si>
  <si>
    <t>42166156</t>
  </si>
  <si>
    <t>MAMANI SOSA JUAN CARLOS</t>
  </si>
  <si>
    <t>02446990</t>
  </si>
  <si>
    <t>MAMANI SUAÑA DANIEL HUMBERTO</t>
  </si>
  <si>
    <t>42880536</t>
  </si>
  <si>
    <t>MAMANI TISNADO RAQUEL YOVANA</t>
  </si>
  <si>
    <t>20721748</t>
  </si>
  <si>
    <t>MANYARI CANCHAYA ELMER EDILBERTO</t>
  </si>
  <si>
    <t>JEFE(A) DE LA UNIDAD DE PLANIFICACIÓN PRESUPUESTO SEGUIMIENTO Y MODERNIZACIÓN</t>
  </si>
  <si>
    <t>20055972</t>
  </si>
  <si>
    <t>MARAVI TICSE MARIA SANTOZA</t>
  </si>
  <si>
    <t>ASISTENTE LOGÍSTICO</t>
  </si>
  <si>
    <t>43044862</t>
  </si>
  <si>
    <t>MARCELO RICAPA JORGE JOEL</t>
  </si>
  <si>
    <t>TECNICO, ANALISIS INFORMATICO</t>
  </si>
  <si>
    <t>41590733</t>
  </si>
  <si>
    <t>MARIANO BENIGNO FERNANDO</t>
  </si>
  <si>
    <t>22716683</t>
  </si>
  <si>
    <t>MARQUEZ BLAS LINCOLN</t>
  </si>
  <si>
    <t>42105168</t>
  </si>
  <si>
    <t>MARQUEZ VILCAS FIDELIA</t>
  </si>
  <si>
    <t>ESPECIALISTA EN PROYECTOS</t>
  </si>
  <si>
    <t>70188980</t>
  </si>
  <si>
    <t>MARQUINA PEREZ GENNESIS FONTANY</t>
  </si>
  <si>
    <t>47194499</t>
  </si>
  <si>
    <t>MARTELL ORTIZ JUAN CARLOS</t>
  </si>
  <si>
    <t>RESPONSABLE DE SERVICIOS GENERALES</t>
  </si>
  <si>
    <t>46629536</t>
  </si>
  <si>
    <t>MARTIN ROMERO ANDERSON CONTI</t>
  </si>
  <si>
    <t>29541440</t>
  </si>
  <si>
    <t>MARTINEZ BEGAZO ROCIO TANIA</t>
  </si>
  <si>
    <t>05212177</t>
  </si>
  <si>
    <t>MARTINEZ CABRERA FRANCISCO</t>
  </si>
  <si>
    <t>AGRONOMO</t>
  </si>
  <si>
    <t>23834537</t>
  </si>
  <si>
    <t>MARTINEZ CALDERON ROCIO</t>
  </si>
  <si>
    <t>72368682</t>
  </si>
  <si>
    <t>MARTINEZ MUÑOZ DIEGO ALONSO</t>
  </si>
  <si>
    <t>42186599</t>
  </si>
  <si>
    <t>MARTINEZ QUISPE JUDITH</t>
  </si>
  <si>
    <t>45669091</t>
  </si>
  <si>
    <t>MATAMOROS HUAYLLANI BERTHA</t>
  </si>
  <si>
    <t>44109624</t>
  </si>
  <si>
    <t>MATAMOROS MARTINEZ JOSÉ</t>
  </si>
  <si>
    <t>47112790</t>
  </si>
  <si>
    <t>MAURA ALI BRENDA MAYARA</t>
  </si>
  <si>
    <t>TRABAJO SOCIAL</t>
  </si>
  <si>
    <t>ESPECIALISTA EN DESARROLLO DE SISTEMAS</t>
  </si>
  <si>
    <t>47271441</t>
  </si>
  <si>
    <t>MECHAN CARDOZA MARIALEJANDRA FRANCISCA</t>
  </si>
  <si>
    <t>31007193</t>
  </si>
  <si>
    <t>MEDINA MOROTE MANUEL CAMILO</t>
  </si>
  <si>
    <t>01326916</t>
  </si>
  <si>
    <t>MEJIA MARTINEZ ALIOSKA PATRICIA</t>
  </si>
  <si>
    <t>ASISTENTE DE TESORERIA</t>
  </si>
  <si>
    <t>00822148</t>
  </si>
  <si>
    <t>MEJIA SANCHEZ LILIA ROSA</t>
  </si>
  <si>
    <t>TECNICO CONTABLE EMPRESARIAL</t>
  </si>
  <si>
    <t>EDUCACIÓN TÉCNICA INCOMPLETA</t>
  </si>
  <si>
    <t>40938745</t>
  </si>
  <si>
    <t>MELENDEZ MALDONADO MIGUEL ANGEL</t>
  </si>
  <si>
    <t>28260019</t>
  </si>
  <si>
    <t>MELGAR CANALES MAURY GAMEL</t>
  </si>
  <si>
    <t>EDUCACIÓN UNIVERSITARIA INCOMPLETA</t>
  </si>
  <si>
    <t>RESPONSABLE DE PROYECTOS SUPERVISIÓN</t>
  </si>
  <si>
    <t>19862469</t>
  </si>
  <si>
    <t>MELGAR MERINO CESAR ERASMO</t>
  </si>
  <si>
    <t>45952018</t>
  </si>
  <si>
    <t>MENDEZ ROJAS WILLIAMS</t>
  </si>
  <si>
    <t>MECANICO AUTOMOVILES, CAMIONES, MOTOCICLETAS, AUTOBUS, TRAC</t>
  </si>
  <si>
    <t>RESPONSABLE DE LA COORDINACIÓN FUNCIONAL DE CONTABILIDAD</t>
  </si>
  <si>
    <t>15613330</t>
  </si>
  <si>
    <t>MENDOZA CRUZ CARLOS ALBERTO</t>
  </si>
  <si>
    <t>45841925</t>
  </si>
  <si>
    <t>MENDOZA ISUIZA SINDY VANESSA</t>
  </si>
  <si>
    <t>46382191</t>
  </si>
  <si>
    <t>MENDOZA MORALES AMERSON EDWARD</t>
  </si>
  <si>
    <t>05641807</t>
  </si>
  <si>
    <t>MENDOZA TORRES KATTY</t>
  </si>
  <si>
    <t>JEFE (A) DE LA UNIDAD ZONAL</t>
  </si>
  <si>
    <t>18179371</t>
  </si>
  <si>
    <t>MENESES VILLACORTA JENNY DEL MILAGRO</t>
  </si>
  <si>
    <t>70464562</t>
  </si>
  <si>
    <t>MENSALA MEDRANO KELY MARITZA</t>
  </si>
  <si>
    <t>01289561</t>
  </si>
  <si>
    <t>MERMA TIQUILLOCA DANIA EDITH</t>
  </si>
  <si>
    <t>47806034</t>
  </si>
  <si>
    <t>MEZA GUERRA LISSET</t>
  </si>
  <si>
    <t>43573541</t>
  </si>
  <si>
    <t>MEZA LERMO DANIEL YVAR</t>
  </si>
  <si>
    <t>41346370</t>
  </si>
  <si>
    <t>MEZA SANCHEZ ERICK AROON</t>
  </si>
  <si>
    <t>43122924</t>
  </si>
  <si>
    <t>MILLA GARRO IVAN JIM</t>
  </si>
  <si>
    <t>73495028</t>
  </si>
  <si>
    <t>MINAYA HUAMÁN ROSILDA</t>
  </si>
  <si>
    <t>41084167</t>
  </si>
  <si>
    <t>MIRANDA MONTOYA SALOMON</t>
  </si>
  <si>
    <t>44738769</t>
  </si>
  <si>
    <t>MOLLEAPAZA FLORES BORIS RAUL</t>
  </si>
  <si>
    <t>43568970</t>
  </si>
  <si>
    <t>MONTANO CHAVEZ GLENDA VALIOSKA</t>
  </si>
  <si>
    <t>41850846</t>
  </si>
  <si>
    <t>MONTES ASMAT CESAR ARISTIDES</t>
  </si>
  <si>
    <t>ANALISTA DE COMUNICACIÓN Y PROMOCIÓN</t>
  </si>
  <si>
    <t>15853392</t>
  </si>
  <si>
    <t>MONTEZA CAVERO FREDY RAFAEL</t>
  </si>
  <si>
    <t>ARTISTA CREATIVO</t>
  </si>
  <si>
    <t>29602707</t>
  </si>
  <si>
    <t>MONZON GALINDO MAGNOLIA</t>
  </si>
  <si>
    <t>42592397</t>
  </si>
  <si>
    <t>MORALES PUERTA EDITH JULIA</t>
  </si>
  <si>
    <t>PROFESORES, OTROS</t>
  </si>
  <si>
    <t>26732679</t>
  </si>
  <si>
    <t>MORALES SAUCEDO CARLOS ALEJANDRO</t>
  </si>
  <si>
    <t>RESPONSABLE ADMINISTRATIVO E INFORMATICO</t>
  </si>
  <si>
    <t>20036491</t>
  </si>
  <si>
    <t>MORALES ZAPATA ALEJANDRO JONHY</t>
  </si>
  <si>
    <t>42512193</t>
  </si>
  <si>
    <t>MORAN LOZADA CINTHYA AZUCENA</t>
  </si>
  <si>
    <t>09921329</t>
  </si>
  <si>
    <t>MORAN RIVERA PATRICIA ELIZABETH</t>
  </si>
  <si>
    <t>44362638</t>
  </si>
  <si>
    <t>MORENO CORDOVA ROSABELLA DEL CARMEN</t>
  </si>
  <si>
    <t>48123090</t>
  </si>
  <si>
    <t>MORI ANGULO JEAN CARLOS</t>
  </si>
  <si>
    <t>46964045</t>
  </si>
  <si>
    <t>MORY CONTRERAS ELIZABETH SUSANA</t>
  </si>
  <si>
    <t>70142016</t>
  </si>
  <si>
    <t>MOSCOL HIDALGO KEVIN WALTER</t>
  </si>
  <si>
    <t>44101834</t>
  </si>
  <si>
    <t>MOSQUEIRA HONOR JUANA ELVIRA</t>
  </si>
  <si>
    <t>29536158</t>
  </si>
  <si>
    <t>MOYA CASTRO DORIS DARSY</t>
  </si>
  <si>
    <t>10725762</t>
  </si>
  <si>
    <t>MOZOMBITE MANUYAMA JANTER</t>
  </si>
  <si>
    <t>42565868</t>
  </si>
  <si>
    <t>MUJICA CHAVEZ WENDY MILAGROS</t>
  </si>
  <si>
    <t>29552701</t>
  </si>
  <si>
    <t>NAJARRO BECERRA CARLOS ALFONSO</t>
  </si>
  <si>
    <t>43648353</t>
  </si>
  <si>
    <t>NANFUÑAY LABRIN PATRICIA ALEXANDRA</t>
  </si>
  <si>
    <t>71415194</t>
  </si>
  <si>
    <t>NARRO VIDAURRE SHEYLA ESTEFANY</t>
  </si>
  <si>
    <t>29230510</t>
  </si>
  <si>
    <t>NAVARRETE SEMINARIO LUIS FRANCISCO</t>
  </si>
  <si>
    <t>71481707</t>
  </si>
  <si>
    <t>NAVARRO RODRIGUEZ FRANCO RONALD</t>
  </si>
  <si>
    <t>ANALISTA EN COMPENSACIONES</t>
  </si>
  <si>
    <t>10266264</t>
  </si>
  <si>
    <t>NIETO TAMAYO MARIA MICHELA</t>
  </si>
  <si>
    <t>40286347</t>
  </si>
  <si>
    <t>NIÑO DE GUZMAN HINOJOSA SHOLY MADAY</t>
  </si>
  <si>
    <t>43813652</t>
  </si>
  <si>
    <t>NIZAMA SANCHEZ OSCAR EDUARDO</t>
  </si>
  <si>
    <t>28303349</t>
  </si>
  <si>
    <t>NUÑEZ HUILLCAHUARI GEORGE</t>
  </si>
  <si>
    <t>40220559</t>
  </si>
  <si>
    <t>OCAS TIMANA CARLOS ALBERTO</t>
  </si>
  <si>
    <t>21493986</t>
  </si>
  <si>
    <t>OCHANTE CASTILLO PAUL FELIX</t>
  </si>
  <si>
    <t>43659597</t>
  </si>
  <si>
    <t>OCHOA ALTAMIRANO LIZBETH</t>
  </si>
  <si>
    <t>40090581</t>
  </si>
  <si>
    <t>OLAZO PAREDES KETTY SADITH</t>
  </si>
  <si>
    <t>JEFE(A) DE LA UNIDAD DE ADMINISTRACIÓN</t>
  </si>
  <si>
    <t>10790717</t>
  </si>
  <si>
    <t>OLGUIN GALARZA SABINA MILAGROS</t>
  </si>
  <si>
    <t>46939999</t>
  </si>
  <si>
    <t>ORDOÑEZ ALVARADO MARIO ALEJANDRO</t>
  </si>
  <si>
    <t>43296664</t>
  </si>
  <si>
    <t>ORDOÑEZ GONZALES WHITMAN RONALD</t>
  </si>
  <si>
    <t>43091559</t>
  </si>
  <si>
    <t>ORDOÑEZ PORRAS KATHIA MERCEDES</t>
  </si>
  <si>
    <t>43411477</t>
  </si>
  <si>
    <t>ORMEÑO CANO SANDRA HELIDA</t>
  </si>
  <si>
    <t>43496530</t>
  </si>
  <si>
    <t>ORMEÑO CISNEROS JULIO CESAR</t>
  </si>
  <si>
    <t>71062871</t>
  </si>
  <si>
    <t>OSCO TONCONI SANDRA DIANA</t>
  </si>
  <si>
    <t>46171278</t>
  </si>
  <si>
    <t>OSORIO BAZAN JHONNY ZEIDLER</t>
  </si>
  <si>
    <t>40084337</t>
  </si>
  <si>
    <t>OSORIO TREJO MARCO GONZALO</t>
  </si>
  <si>
    <t>43882907</t>
  </si>
  <si>
    <t>PACHECO BASTIDAS ALVARO</t>
  </si>
  <si>
    <t>71476475</t>
  </si>
  <si>
    <t>PACHECO CONTRERAS JOMIRA FIORELA</t>
  </si>
  <si>
    <t>AUXILIAR OPERARIO</t>
  </si>
  <si>
    <t>80272050</t>
  </si>
  <si>
    <t>PACHECO GONZALES JUAN FRANCISCO</t>
  </si>
  <si>
    <t>28296558</t>
  </si>
  <si>
    <t>PACHECO HUAMANRIMACHI JUAN ROLANDO</t>
  </si>
  <si>
    <t>47520606</t>
  </si>
  <si>
    <t>PACHECO VASQUEZ LUCIA DAMARIS</t>
  </si>
  <si>
    <t>42175685</t>
  </si>
  <si>
    <t>PACOTAYPE MACHACA CESAR</t>
  </si>
  <si>
    <t>01159977</t>
  </si>
  <si>
    <t>PADILLA MALDONADO LUISA DEL CARMEN</t>
  </si>
  <si>
    <t>45877096</t>
  </si>
  <si>
    <t>PADILLA VERGARA JANINNA</t>
  </si>
  <si>
    <t>41211441</t>
  </si>
  <si>
    <t>PALACIOS ADAUTO EDITH ROSSYLIN</t>
  </si>
  <si>
    <t>44641749</t>
  </si>
  <si>
    <t>PALACIOS GARCIA OSMER FERNANDO</t>
  </si>
  <si>
    <t>31611234</t>
  </si>
  <si>
    <t>PALMA GARCIA LEONIDES</t>
  </si>
  <si>
    <t>43184947</t>
  </si>
  <si>
    <t>PALMER HEREDIA CESAR MIGUEL</t>
  </si>
  <si>
    <t>08317672</t>
  </si>
  <si>
    <t>PAPUICO HERRERA CESAR ANIBAL</t>
  </si>
  <si>
    <t>47843195</t>
  </si>
  <si>
    <t>PARDAVÉ HUAMÁN MARELIN WUENDY</t>
  </si>
  <si>
    <t>47057345</t>
  </si>
  <si>
    <t>PASQUEL PORTAL ROCIO MIRIAM</t>
  </si>
  <si>
    <t>41144284</t>
  </si>
  <si>
    <t>PAUCAR PAYVA GLADYS ZENAIDA</t>
  </si>
  <si>
    <t>44749926</t>
  </si>
  <si>
    <t>PAUCAR PAYVA JIMMY ANGEL</t>
  </si>
  <si>
    <t>42479410</t>
  </si>
  <si>
    <t>PAUCARCHUCO GABRIEL DANIEL JOSE</t>
  </si>
  <si>
    <t>ESPECIALISTA EN CONTRATACIONES HASTA 08 UIT</t>
  </si>
  <si>
    <t>40946555</t>
  </si>
  <si>
    <t>PAULINO CORDOVA LIONEL DAVID</t>
  </si>
  <si>
    <t>48050940</t>
  </si>
  <si>
    <t>PAYTAN DUEÑAS OSWALDO</t>
  </si>
  <si>
    <t>CIENCIAS CONTABLES</t>
  </si>
  <si>
    <t>72187868</t>
  </si>
  <si>
    <t>PEÑA ALVARADO DIANA MARIA</t>
  </si>
  <si>
    <t>43739794</t>
  </si>
  <si>
    <t>PEÑA NIÑO JOHAN ADEMIR</t>
  </si>
  <si>
    <t>40085066</t>
  </si>
  <si>
    <t>PEREIRA PELAEZ IRIS LISEL</t>
  </si>
  <si>
    <t>INGENIERO, SISTEMAS/EXCEPTO INFORMATICOS</t>
  </si>
  <si>
    <t>70410843</t>
  </si>
  <si>
    <t>PEREIRA QUISPEYNGA CAROLAYN PATRICIA</t>
  </si>
  <si>
    <t>44641753</t>
  </si>
  <si>
    <t>PEREYRA MASS JOHN PAOLO JUST</t>
  </si>
  <si>
    <t>40282291</t>
  </si>
  <si>
    <t>PEREZ ABAD FRANCISCA</t>
  </si>
  <si>
    <t>40937576</t>
  </si>
  <si>
    <t>PEREZ ABAD ROSA MARIA</t>
  </si>
  <si>
    <t>47973595</t>
  </si>
  <si>
    <t>PEREZ CASTILLO VIVIANA DEL PILAR</t>
  </si>
  <si>
    <t>46247004</t>
  </si>
  <si>
    <t>PEREZ INADO MILAGROS ANDREA</t>
  </si>
  <si>
    <t>42274888</t>
  </si>
  <si>
    <t>PETTY RODRIGUEZ KARLA MARGIORI</t>
  </si>
  <si>
    <t>70544264</t>
  </si>
  <si>
    <t>PEZO CONDORI MARCOS NICOLAS</t>
  </si>
  <si>
    <t>42559648</t>
  </si>
  <si>
    <t>PEZO VELA EVELYN MELINA</t>
  </si>
  <si>
    <t>43970846</t>
  </si>
  <si>
    <t>PINEDA MIRANDA RONALD ALFREDO</t>
  </si>
  <si>
    <t>46959181</t>
  </si>
  <si>
    <t>PINEDO CHAVEZ DIEGO ANGEL</t>
  </si>
  <si>
    <t>70792186</t>
  </si>
  <si>
    <t>PINEDO MONTOYA SANDRA KARINA</t>
  </si>
  <si>
    <t>INGENIERA AGROINDUSTRIAL</t>
  </si>
  <si>
    <t>72655575</t>
  </si>
  <si>
    <t>PINEDO MORI LUIS</t>
  </si>
  <si>
    <t>28268334</t>
  </si>
  <si>
    <t>PINEDO ORTIZ ANTONIO LADISLAO</t>
  </si>
  <si>
    <t>ANALISTA DE SOPORTE TÉCNICO</t>
  </si>
  <si>
    <t>10112994</t>
  </si>
  <si>
    <t>PISCOYA CUEVA ESTEBAN AGUSTIN</t>
  </si>
  <si>
    <t>ELECTRICISTAS GRAL., CONSTRUC. INSTAL. ELEC., CINE</t>
  </si>
  <si>
    <t>42005020</t>
  </si>
  <si>
    <t>PITA LOZANO KATTERINE SHEYLA</t>
  </si>
  <si>
    <t>ASISTENTE DE PROMOCIÓN</t>
  </si>
  <si>
    <t>48107017</t>
  </si>
  <si>
    <t>PIZARRO CRISTOBAL CRISTIAN ONIL</t>
  </si>
  <si>
    <t>ESPECIALISTA EN PROMOCIÓN</t>
  </si>
  <si>
    <t>25832458</t>
  </si>
  <si>
    <t>PIZARRO FALCON LUIS ANGEL</t>
  </si>
  <si>
    <t>FOTOGRAFO, ARQUITECTURA</t>
  </si>
  <si>
    <t>40321607</t>
  </si>
  <si>
    <t>PLASENCIA MURRUGARRA AIME CORALI</t>
  </si>
  <si>
    <t>43653777</t>
  </si>
  <si>
    <t>POLO LOZANO PEDRO MARCELO FRANCISCO</t>
  </si>
  <si>
    <t>09916111</t>
  </si>
  <si>
    <t>PONCE DE LEON JESUS NINOSKA</t>
  </si>
  <si>
    <t>07399721</t>
  </si>
  <si>
    <t>PONCE SALAZAR HECTOR ELISEO</t>
  </si>
  <si>
    <t>40073770</t>
  </si>
  <si>
    <t>PORTAL PAREDES CESAR DANIEL</t>
  </si>
  <si>
    <t>00814810</t>
  </si>
  <si>
    <t>PORTOCARRERO REATEGUI LISBETH</t>
  </si>
  <si>
    <t>42852264</t>
  </si>
  <si>
    <t>POZADA ALZAMORA JORGE AUGUSTO</t>
  </si>
  <si>
    <t>INGENIERIA INFORMÁTICA Y SISTEMAS</t>
  </si>
  <si>
    <t>10635961</t>
  </si>
  <si>
    <t>PUCHURI LUNA MANUEL JESUS</t>
  </si>
  <si>
    <t>47498299</t>
  </si>
  <si>
    <t>PUMA HUAMAN JENNY MILAGROS</t>
  </si>
  <si>
    <t>10607822</t>
  </si>
  <si>
    <t>QUINTANA ORTIZ WILBER</t>
  </si>
  <si>
    <t>41167817</t>
  </si>
  <si>
    <t>QUINTANA PONCE JUAN CARLOS</t>
  </si>
  <si>
    <t>REPORTERO GRAFICO/FOTOGRAFO REPORTERO</t>
  </si>
  <si>
    <t>44012944</t>
  </si>
  <si>
    <t>QUIÑONES VILA SINTHYA LUZ</t>
  </si>
  <si>
    <t>47514671</t>
  </si>
  <si>
    <t>QUISPE AUCCAPURE NERI ROXANA</t>
  </si>
  <si>
    <t>44566306</t>
  </si>
  <si>
    <t>QUISPE BENAVENTE PAUL EINER</t>
  </si>
  <si>
    <t>45418870</t>
  </si>
  <si>
    <t>QUISPE CCENTE ELIZABETH BEATRIZ</t>
  </si>
  <si>
    <t>41395265</t>
  </si>
  <si>
    <t>QUISPE CERAS JUAN CARLOS</t>
  </si>
  <si>
    <t>43466050</t>
  </si>
  <si>
    <t>QUISPE CONDORI RONALD RAUL</t>
  </si>
  <si>
    <t>29349086</t>
  </si>
  <si>
    <t>QUISPE CORAHUA RUTH ELENA</t>
  </si>
  <si>
    <t>20645214</t>
  </si>
  <si>
    <t>QUISPE CORDOVA DELMI JOEL</t>
  </si>
  <si>
    <t>29542267</t>
  </si>
  <si>
    <t>QUISPE GAIMES FRIDA BETZABETH</t>
  </si>
  <si>
    <t>45196647</t>
  </si>
  <si>
    <t>QUISPE HUARACCALLO EMELY ADELAIDA</t>
  </si>
  <si>
    <t>70438131</t>
  </si>
  <si>
    <t>QUISPE MONTOYA CESMAR JOHAM</t>
  </si>
  <si>
    <t>ADMINISTRADOR DE NEGOCIOS</t>
  </si>
  <si>
    <t>01340348</t>
  </si>
  <si>
    <t>QUISPE QUISPE RODY JAEL</t>
  </si>
  <si>
    <t>46621813</t>
  </si>
  <si>
    <t>QUISPE RAMOS FRANKLIN</t>
  </si>
  <si>
    <t>EDUCACIÓN PRIMARIA COMPLETA</t>
  </si>
  <si>
    <t>43446021</t>
  </si>
  <si>
    <t>RABANAL DIAZ MILAGROS NOEMA</t>
  </si>
  <si>
    <t>16453305</t>
  </si>
  <si>
    <t>RAMIREZ CABREJOS JOSE CRISTOBAL</t>
  </si>
  <si>
    <t>43315215</t>
  </si>
  <si>
    <t>RAMIREZ GUILLERMO RUBEN MOISES</t>
  </si>
  <si>
    <t>45435738</t>
  </si>
  <si>
    <t>RAMIREZ INOCENTE PILAR JANET</t>
  </si>
  <si>
    <t>41620278</t>
  </si>
  <si>
    <t>RAMOS ALVARADO FERNANDO RAUL</t>
  </si>
  <si>
    <t>07528814</t>
  </si>
  <si>
    <t>RAMOS BENDEZÚ CÉSAR SALVADOR</t>
  </si>
  <si>
    <t>72623666</t>
  </si>
  <si>
    <t>RAMOS CUMPA LUIS ESTEBAN</t>
  </si>
  <si>
    <t>CIENCIAS ECONÓMICAS</t>
  </si>
  <si>
    <t>42153581</t>
  </si>
  <si>
    <t>RAMOS MANCHA ENDDY EDDY</t>
  </si>
  <si>
    <t>46001371</t>
  </si>
  <si>
    <t>RAMOS ORTIZ RUTH PAOLA</t>
  </si>
  <si>
    <t>ASISTENTE TÉCNICO ADMINISTRATIVO</t>
  </si>
  <si>
    <t>44975495</t>
  </si>
  <si>
    <t>RAMOS QUIROZ JENNY NANCY</t>
  </si>
  <si>
    <t>ASISTENTE DE SERVICIOS GENERALES</t>
  </si>
  <si>
    <t>60780454</t>
  </si>
  <si>
    <t>RAYMUNDO MANTILLA JOSE CARLOS</t>
  </si>
  <si>
    <t>TÉCNICO EN MANTENIMIENTO</t>
  </si>
  <si>
    <t>06097666</t>
  </si>
  <si>
    <t>REINOSO MENDOZA ENRIQUE GUILLERMO</t>
  </si>
  <si>
    <t>ANALISTA LEGAL PARA LA SECRETARIA TÉCNICA</t>
  </si>
  <si>
    <t>45338974</t>
  </si>
  <si>
    <t>REMUZGO CATASHUNGA ISABEL</t>
  </si>
  <si>
    <t>18220603</t>
  </si>
  <si>
    <t>RENGIFO BARDALES ZOILA LORENZA</t>
  </si>
  <si>
    <t>46260267</t>
  </si>
  <si>
    <t>REQUENA MACHUCA DAVID</t>
  </si>
  <si>
    <t>45110633</t>
  </si>
  <si>
    <t>REQUENA MACHUCA YANETT</t>
  </si>
  <si>
    <t>42734484</t>
  </si>
  <si>
    <t>REVILLA RIOS ROGER ROLANDO</t>
  </si>
  <si>
    <t>40977000</t>
  </si>
  <si>
    <t>REVOLLEDO TAPIA MARIA DEL PILAR</t>
  </si>
  <si>
    <t>07112064</t>
  </si>
  <si>
    <t>REYES CAYETANO FRANCISCA JUANA</t>
  </si>
  <si>
    <t>ESPECIALISTA DE BASE DE DATOS</t>
  </si>
  <si>
    <t>42943077</t>
  </si>
  <si>
    <t>REYES CUNYA ERICK TOMAS</t>
  </si>
  <si>
    <t>41329796</t>
  </si>
  <si>
    <t>REYES EQUIAPAZA JOSE GABRIEL</t>
  </si>
  <si>
    <t>41842333</t>
  </si>
  <si>
    <t>REYES JAUREGUI FLOR DE MARIA</t>
  </si>
  <si>
    <t>45044475</t>
  </si>
  <si>
    <t>REYES RIOS GALOIS YEROVI</t>
  </si>
  <si>
    <t>RESPONSABLE DE ARCHIVO</t>
  </si>
  <si>
    <t>41728877</t>
  </si>
  <si>
    <t>REYNA FARJE ESPINOZA LIDIA VANESSA</t>
  </si>
  <si>
    <t>ARCHIVERO, DE BIBLIOTECA Y SERVICIOS DE ARCHIVOS</t>
  </si>
  <si>
    <t>71102298</t>
  </si>
  <si>
    <t>RIOFRIO AGUILAR ELIZABETH</t>
  </si>
  <si>
    <t>48367340</t>
  </si>
  <si>
    <t>RIOFRIO GARAY GRIMILDA ROSA GENESIS</t>
  </si>
  <si>
    <t>17610831</t>
  </si>
  <si>
    <t>RIOJA ODAR MARIA DEL ROSARIO EMPERATRIZ</t>
  </si>
  <si>
    <t>ESTUDIOS DE MAESTRÍA INCOMPLETA</t>
  </si>
  <si>
    <t>22519361</t>
  </si>
  <si>
    <t>RIVAS ASCANIO OSCAR MAXIMO</t>
  </si>
  <si>
    <t>46835826</t>
  </si>
  <si>
    <t>RIVAS HUAMAN JORGE ARTURO</t>
  </si>
  <si>
    <t>46547056</t>
  </si>
  <si>
    <t>RIVERA COLQUI PAOLA MILAGROS</t>
  </si>
  <si>
    <t>40484474</t>
  </si>
  <si>
    <t>RIVERA RAMOS LUIS BELISARIO</t>
  </si>
  <si>
    <t>41592953</t>
  </si>
  <si>
    <t>RIVERA VERGARA JOSE OLIVER</t>
  </si>
  <si>
    <t>AUXILIAR EN MANTENIMIENTO</t>
  </si>
  <si>
    <t>10604777</t>
  </si>
  <si>
    <t>ROBLES DE LA HAZA JOSE MANUEL</t>
  </si>
  <si>
    <t>OTROS APAREJADORES Y EMPALMADORES DE CABLES,EXCEPTO DE TELE</t>
  </si>
  <si>
    <t>31655179</t>
  </si>
  <si>
    <t>ROBLES RAMIREZ ALEJANDRO HUMBERTO</t>
  </si>
  <si>
    <t>45760820</t>
  </si>
  <si>
    <t>RODAS TENAZOA STEVEN CRISTIAN</t>
  </si>
  <si>
    <t>43472341</t>
  </si>
  <si>
    <t>RODRIGO CASTILLO JUDITH</t>
  </si>
  <si>
    <t>31144095</t>
  </si>
  <si>
    <t>RODRIGUEZ CHIPANA JESUS HERMILIO</t>
  </si>
  <si>
    <t>42563446</t>
  </si>
  <si>
    <t>RODRIGUEZ CRUZ JOSEPH IGOR</t>
  </si>
  <si>
    <t>41463042</t>
  </si>
  <si>
    <t>RODRIGUEZ HERRERA OMERO BLADIMIR</t>
  </si>
  <si>
    <t>70296182</t>
  </si>
  <si>
    <t>RODRIGUEZ VEGA CECILIA</t>
  </si>
  <si>
    <t>DIRECTOR (A) EJECUTIVO (A)</t>
  </si>
  <si>
    <t>09649741</t>
  </si>
  <si>
    <t>RODRIGUEZ YAÑEZ ANA SOFIA</t>
  </si>
  <si>
    <t>47303871</t>
  </si>
  <si>
    <t>ROJAS AREVALO ROSITA ALMENDRA</t>
  </si>
  <si>
    <t>19916084</t>
  </si>
  <si>
    <t>ROJAS DAVILA FERNANDO EMILIO</t>
  </si>
  <si>
    <t>CHOFER DE MONTACARGAS(EXCEPTO CONSTRUCCION)</t>
  </si>
  <si>
    <t>71475444</t>
  </si>
  <si>
    <t>ROJAS LOPEZ MARCOS MANUEL</t>
  </si>
  <si>
    <t>16786996</t>
  </si>
  <si>
    <t>ROJAS OLIVOS HEINER ROOSEL</t>
  </si>
  <si>
    <t>44011155</t>
  </si>
  <si>
    <t>ROJAS RICSE RUTH JOMAYRA</t>
  </si>
  <si>
    <t>42583111</t>
  </si>
  <si>
    <t>ROMAN PEREZ ALEX NOE</t>
  </si>
  <si>
    <t>46945817</t>
  </si>
  <si>
    <t>ROMERO ALCANTARA CARLOS HUBERT DANIEL</t>
  </si>
  <si>
    <t>72623298</t>
  </si>
  <si>
    <t>ROMERO ALCAZAR ANTHONY DAVID</t>
  </si>
  <si>
    <t>44232061</t>
  </si>
  <si>
    <t>ROMERO MATA TEOFILO WILLIAM</t>
  </si>
  <si>
    <t>46610827</t>
  </si>
  <si>
    <t>ROMERO REYES VERONICA ISABEL</t>
  </si>
  <si>
    <t>44254038</t>
  </si>
  <si>
    <t>ROMERO TIRADO PEDRO EDGARD</t>
  </si>
  <si>
    <t>47480131</t>
  </si>
  <si>
    <t>RONCAL LEON JORGE LUIS</t>
  </si>
  <si>
    <t>41464424</t>
  </si>
  <si>
    <t>RONCAL MUJICA MONICA CAROLINA</t>
  </si>
  <si>
    <t>28263415</t>
  </si>
  <si>
    <t>RONDINEL BARBOZA AQUILES</t>
  </si>
  <si>
    <t>ESPECIALISTA EN GIROS II</t>
  </si>
  <si>
    <t>46546053</t>
  </si>
  <si>
    <t>ROQUE GAMARRA GENESIS RUTH JENNYFER</t>
  </si>
  <si>
    <t>45958249</t>
  </si>
  <si>
    <t>ROQUE VALLE SOLEDAD MILAGROS</t>
  </si>
  <si>
    <t>07631012</t>
  </si>
  <si>
    <t>ROZAS DOLMOS MANUEL</t>
  </si>
  <si>
    <t>02823351</t>
  </si>
  <si>
    <t>RUFASTO LOZADA BLANCA NORMA</t>
  </si>
  <si>
    <t>26654914</t>
  </si>
  <si>
    <t>RUIZ CHAVEZ RENE</t>
  </si>
  <si>
    <t>44016808</t>
  </si>
  <si>
    <t>RUIZ GUERRERO RUBEN ALFONSO</t>
  </si>
  <si>
    <t>75584509</t>
  </si>
  <si>
    <t>RUIZ PADILLA CHARLES MOISES</t>
  </si>
  <si>
    <t>INGENIERO, MINAS</t>
  </si>
  <si>
    <t>40111081</t>
  </si>
  <si>
    <t>RUIZ RIOS DANNY</t>
  </si>
  <si>
    <t>09863486</t>
  </si>
  <si>
    <t>RUIZ VASQUEZ ERICH GIOVANNI</t>
  </si>
  <si>
    <t>44107968</t>
  </si>
  <si>
    <t>SAAVEDRA CHUMBE CLAUDIA PATRICIA</t>
  </si>
  <si>
    <t>45595967</t>
  </si>
  <si>
    <t>SAAVEDRA GARCIA FLORITA MILLUZKA IRINNE</t>
  </si>
  <si>
    <t>RESPONSABLE DE PROYECTOS-EVALUACION</t>
  </si>
  <si>
    <t>02777112</t>
  </si>
  <si>
    <t>SAAVEDRA GOMEZ VIVIANA</t>
  </si>
  <si>
    <t>42263024</t>
  </si>
  <si>
    <t>SAAVEDRA ORDINOLA TEOBALDO IDEL</t>
  </si>
  <si>
    <t>40534987</t>
  </si>
  <si>
    <t>SAEZ MOLLEHUARA JULIO ERIK</t>
  </si>
  <si>
    <t>45054761</t>
  </si>
  <si>
    <t>SALAS TORRES SANTIAGO FRANCISCO</t>
  </si>
  <si>
    <t>00790355</t>
  </si>
  <si>
    <t>SALAS VALDEZ EDGARD EDUARDO</t>
  </si>
  <si>
    <t>40140117</t>
  </si>
  <si>
    <t>SALDAÑA LOPEZ ERIKA ERCILA</t>
  </si>
  <si>
    <t>73464546</t>
  </si>
  <si>
    <t>SALDIVAR RICALDE MARYLYN</t>
  </si>
  <si>
    <t>41634440</t>
  </si>
  <si>
    <t>SALINAS OMRRAN SUSSAN SALLY</t>
  </si>
  <si>
    <t>41448204</t>
  </si>
  <si>
    <t>SALVADOR CRUZ ROSA KARINA</t>
  </si>
  <si>
    <t>76380427</t>
  </si>
  <si>
    <t>SAMANAMUD CHUMPITAZ SAID ANDRÉS</t>
  </si>
  <si>
    <t>43137693</t>
  </si>
  <si>
    <t>SANCHEZ ABAD JUAN JOSE</t>
  </si>
  <si>
    <t>46051108</t>
  </si>
  <si>
    <t>SANCHEZ ANGULO JHONATAN DAVIS</t>
  </si>
  <si>
    <t>43489586</t>
  </si>
  <si>
    <t>SANCHEZ BAZAN ANIA JOSELINE</t>
  </si>
  <si>
    <t>09673172</t>
  </si>
  <si>
    <t>SANCHEZ DONAYRE WENDY ANGELICA</t>
  </si>
  <si>
    <t>SECRETARIA, BILINGUE</t>
  </si>
  <si>
    <t>RESPONSABLE DE LA COORDINACIÓN FUNCIONAL DE SISTEMAS</t>
  </si>
  <si>
    <t>02864616</t>
  </si>
  <si>
    <t>SANCHEZ ELIAS WILLIAM ALBERTO</t>
  </si>
  <si>
    <t>48086446</t>
  </si>
  <si>
    <t>SANCHEZ FALCON CYNTHIA</t>
  </si>
  <si>
    <t>09884048</t>
  </si>
  <si>
    <t>SANCHEZ HUAMANI EDWIN MICHEL</t>
  </si>
  <si>
    <t>46953202</t>
  </si>
  <si>
    <t>SANCHEZ MEJIA DAVID PAUL</t>
  </si>
  <si>
    <t>70433119</t>
  </si>
  <si>
    <t>SANCHEZ SANCHEZ ROSA VICTORIA</t>
  </si>
  <si>
    <t>40187782</t>
  </si>
  <si>
    <t>SÁNCHEZ SIGÜEÑAS MARGOT LILIANA</t>
  </si>
  <si>
    <t>09633088</t>
  </si>
  <si>
    <t>SANDOVAL ALVAREZ DANNY ANTONIO</t>
  </si>
  <si>
    <t>22509905</t>
  </si>
  <si>
    <t>SANDOVAL RODRIGUEZ MILENA</t>
  </si>
  <si>
    <t>45633255</t>
  </si>
  <si>
    <t>SANGAMA AMASIFUEN MARY GIOVANNA</t>
  </si>
  <si>
    <t>41400088</t>
  </si>
  <si>
    <t>SANGAY RAMIREZ OSWALDO OSCAR</t>
  </si>
  <si>
    <t>46995664</t>
  </si>
  <si>
    <t>SANTAMARIA VELASQUEZ JEAN CARLOS</t>
  </si>
  <si>
    <t>46593833</t>
  </si>
  <si>
    <t>SANTANA AHUANARI CESSY FLOR PATTSY</t>
  </si>
  <si>
    <t>46685348</t>
  </si>
  <si>
    <t>SANTIAGO ÑAUPA YUDENIS</t>
  </si>
  <si>
    <t>DERECHO Y CIENCIAS POLÍTICAS</t>
  </si>
  <si>
    <t>09152391</t>
  </si>
  <si>
    <t>SANTOS LOPEZ ANGELA MIRIAM</t>
  </si>
  <si>
    <t>45252083</t>
  </si>
  <si>
    <t>SANTOS NIETO JUAN MANUEL</t>
  </si>
  <si>
    <t>21569701</t>
  </si>
  <si>
    <t>SARMIENTO HUALLANCA ALDRIN</t>
  </si>
  <si>
    <t>70357988</t>
  </si>
  <si>
    <t>SAUCEDO CULQUICHICON DAVID AMADO</t>
  </si>
  <si>
    <t>48043399</t>
  </si>
  <si>
    <t>SECCA BLANCO FELMAR NIMROD</t>
  </si>
  <si>
    <t>46465905</t>
  </si>
  <si>
    <t>SEDANO PORRAS KARINA CARMEN</t>
  </si>
  <si>
    <t>ADMINISTRADOR, BANCO DE DATOS</t>
  </si>
  <si>
    <t>21454662</t>
  </si>
  <si>
    <t>SEDANO QUINTANILLA LIDIA</t>
  </si>
  <si>
    <t>15748740</t>
  </si>
  <si>
    <t>SEMINARIO PADILLA LILIANA ADALI</t>
  </si>
  <si>
    <t>16679763</t>
  </si>
  <si>
    <t>SENMACHE ELIAS EDWARD JOHONNY</t>
  </si>
  <si>
    <t>47383035</t>
  </si>
  <si>
    <t>SOLIS CHUQUILIN FAREN SMITH</t>
  </si>
  <si>
    <t>46031197</t>
  </si>
  <si>
    <t>SOLIS QUISPE SANTY JUNIOR</t>
  </si>
  <si>
    <t>70748405</t>
  </si>
  <si>
    <t>SORIA JUZGA GIAN CARLOS</t>
  </si>
  <si>
    <t>42780489</t>
  </si>
  <si>
    <t>SORIANO BECERRA MONIC ANALU</t>
  </si>
  <si>
    <t>42460297</t>
  </si>
  <si>
    <t>SOTO VILLANUEVA MIGUEL ARTURO</t>
  </si>
  <si>
    <t>45351384</t>
  </si>
  <si>
    <t>SOTOMAYOR DAVILA HILDA MILAGROS</t>
  </si>
  <si>
    <t>20024107</t>
  </si>
  <si>
    <t>SUAZO CARTAGENA GLORIA JACQUELINE</t>
  </si>
  <si>
    <t>72237370</t>
  </si>
  <si>
    <t>SULLCA CENCIA ANDERLY</t>
  </si>
  <si>
    <t>40394498</t>
  </si>
  <si>
    <t>TAIPE HURTADO HEBERT</t>
  </si>
  <si>
    <t>41825541</t>
  </si>
  <si>
    <t>TANG DEL CASTILLO HENRY</t>
  </si>
  <si>
    <t>42206200</t>
  </si>
  <si>
    <t>TAPIA SAAVEDRA NICK MARTIN</t>
  </si>
  <si>
    <t>42746850</t>
  </si>
  <si>
    <t>TARAZONA CRISTOBAL YERNER CLEYDERMAN</t>
  </si>
  <si>
    <t>47206684</t>
  </si>
  <si>
    <t>TEJEDO CHUQUIPIONDO ERLITA</t>
  </si>
  <si>
    <t>44409911</t>
  </si>
  <si>
    <t>TELLO LLANOS JISHAIM JARED</t>
  </si>
  <si>
    <t>47798357</t>
  </si>
  <si>
    <t>TENIENTE PAUCCAR ADIN JHORDAN</t>
  </si>
  <si>
    <t>70750812</t>
  </si>
  <si>
    <t>TEODOR ORDOÑEZ SHERLY YBETH</t>
  </si>
  <si>
    <t>CIENCIAS DE LA COMUNICACIÓN SOCIAL</t>
  </si>
  <si>
    <t>10227110</t>
  </si>
  <si>
    <t>TEVES TORRES WILLIAM</t>
  </si>
  <si>
    <t>45538764</t>
  </si>
  <si>
    <t>TICONA CRUZ DARIO</t>
  </si>
  <si>
    <t>40834703</t>
  </si>
  <si>
    <t>TICONA PEÑASCO ALEJANDRO YURI</t>
  </si>
  <si>
    <t>ESPECIALISTA EN EVALUACIÓN Y REVISIÓN DE PROYECTOS DE INVERSIÓN PÚBLICA</t>
  </si>
  <si>
    <t>46431451</t>
  </si>
  <si>
    <t>TINCO DOMINGUEZ JENIFER FIORELA</t>
  </si>
  <si>
    <t>48188161</t>
  </si>
  <si>
    <t>TOMAYLLA MOROTE PAMELA</t>
  </si>
  <si>
    <t>45814130</t>
  </si>
  <si>
    <t>TORRES ABANTO GHENLIS OBANDY</t>
  </si>
  <si>
    <t>45016157</t>
  </si>
  <si>
    <t>TORRES ALVAREZ FLOR DE MARIA</t>
  </si>
  <si>
    <t>ESPECIALISTA LOGÍSTICO</t>
  </si>
  <si>
    <t>09782629</t>
  </si>
  <si>
    <t>TORRES BARTOLO GUSTAVO WALTER</t>
  </si>
  <si>
    <t>48171399</t>
  </si>
  <si>
    <t>TORRES HERRERA MILAGROS</t>
  </si>
  <si>
    <t>ESPECIALISTA EN PRESUPUESTO III</t>
  </si>
  <si>
    <t>41030832</t>
  </si>
  <si>
    <t>TORRES LOZANO CESAR AUGUSTO</t>
  </si>
  <si>
    <t>42065116</t>
  </si>
  <si>
    <t>TORRES YUCRA FREDDY JAIME</t>
  </si>
  <si>
    <t>48063873</t>
  </si>
  <si>
    <t>TRAUCO MIXAN MARILIZ</t>
  </si>
  <si>
    <t>44764340</t>
  </si>
  <si>
    <t>TRIVEÑO PORTILLA JOSÉ MIGUEL</t>
  </si>
  <si>
    <t>70182056</t>
  </si>
  <si>
    <t>TRUJILLO RODRIGUEZ LISETH BERENIZ</t>
  </si>
  <si>
    <t>41046679</t>
  </si>
  <si>
    <t>TUFIÑO YNCA KETTY KARINA</t>
  </si>
  <si>
    <t>46680258</t>
  </si>
  <si>
    <t>TUMBAJULCA LOPEZ ELIAS</t>
  </si>
  <si>
    <t>72815314</t>
  </si>
  <si>
    <t>TUPAYACHI VENERO THAISS MADELEINE</t>
  </si>
  <si>
    <t>07873080</t>
  </si>
  <si>
    <t>TUPIA MELENDEZ BERTHA MILAGROS</t>
  </si>
  <si>
    <t>ESPECIALISTA EN PROCESOS</t>
  </si>
  <si>
    <t>02832659</t>
  </si>
  <si>
    <t>URBINA CARNERO HITLER ARMANDO</t>
  </si>
  <si>
    <t>41524974</t>
  </si>
  <si>
    <t>URIARTE CARRASCO ELENA LISBET</t>
  </si>
  <si>
    <t>41462233</t>
  </si>
  <si>
    <t>URIBE CHACON CHRISTIAN PAUL</t>
  </si>
  <si>
    <t>47672314</t>
  </si>
  <si>
    <t>URIOL FLORES KELLY TANIA</t>
  </si>
  <si>
    <t>46755445</t>
  </si>
  <si>
    <t>VALDIVIA ARROYO GERALDINI YASMIN</t>
  </si>
  <si>
    <t>47129443</t>
  </si>
  <si>
    <t>VALDIVIA CARIAT JOSE AUGUSTO</t>
  </si>
  <si>
    <t>25800538</t>
  </si>
  <si>
    <t>VALDIVIA MARQUEZ FERNANDO</t>
  </si>
  <si>
    <t>RESPONSABLE DE LA COORDINACIÓN FUNCIONAL DE RECURSOS HUMANOS</t>
  </si>
  <si>
    <t>07509583</t>
  </si>
  <si>
    <t>VALDIVIA PLASENCIA YENNY ADRIANA</t>
  </si>
  <si>
    <t>22435283</t>
  </si>
  <si>
    <t>VALDIVIESO CUBILLUS YURI SIGFRIDO</t>
  </si>
  <si>
    <t>47633022</t>
  </si>
  <si>
    <t>VALERA ESPINO STEFANY</t>
  </si>
  <si>
    <t>08063797</t>
  </si>
  <si>
    <t>VALERIO ROSALES WALTER DAVID</t>
  </si>
  <si>
    <t>44682582</t>
  </si>
  <si>
    <t>VALLE MARCELO ERVIN LUIS</t>
  </si>
  <si>
    <t>44261210</t>
  </si>
  <si>
    <t>VALLENAS YANQUIRIMACHI MARILIA</t>
  </si>
  <si>
    <t>46010055</t>
  </si>
  <si>
    <t>VARGAS CORDOVA JORGE MARTIN</t>
  </si>
  <si>
    <t>28311668</t>
  </si>
  <si>
    <t>VARGAS GUTIERREZ RENE</t>
  </si>
  <si>
    <t>01343396</t>
  </si>
  <si>
    <t>VARGAS MAMANI RENE ARNALDO</t>
  </si>
  <si>
    <t>01334651</t>
  </si>
  <si>
    <t>VARGAS MIRANDA LICELY TANIA</t>
  </si>
  <si>
    <t>16581909</t>
  </si>
  <si>
    <t>VASQUEZ ACUÑA JORGE ALEXANDER</t>
  </si>
  <si>
    <t>47318458</t>
  </si>
  <si>
    <t>VASQUEZ CHUGNAS WILSON ABRAHAM</t>
  </si>
  <si>
    <t>43242206</t>
  </si>
  <si>
    <t>VASQUEZ DE LA MATTA EDWIN PAUL</t>
  </si>
  <si>
    <t>01046383</t>
  </si>
  <si>
    <t>VASQUEZ FERNANDEZ CLAUDIO</t>
  </si>
  <si>
    <t>42289882</t>
  </si>
  <si>
    <t>VASQUEZ JARITA GLENY GLICETH</t>
  </si>
  <si>
    <t>46835976</t>
  </si>
  <si>
    <t>VASQUEZ JIMENEZ MIGUEL ANGEL</t>
  </si>
  <si>
    <t>75369923</t>
  </si>
  <si>
    <t>VASQUEZ MERLO SHEYLA</t>
  </si>
  <si>
    <t>46128090</t>
  </si>
  <si>
    <t>VASQUEZ PLASENCIA JUAN MARCOS</t>
  </si>
  <si>
    <t>45505041</t>
  </si>
  <si>
    <t>VASQUEZ SILVA SANDY ANDREINA</t>
  </si>
  <si>
    <t>CIENCIAS CONTABLES Y FINANCIERAS</t>
  </si>
  <si>
    <t>43398482</t>
  </si>
  <si>
    <t>VASQUEZ VILCHEZ MARCO ANDREE</t>
  </si>
  <si>
    <t>43260484</t>
  </si>
  <si>
    <t>VEGA FARJE ROSA MARISOL</t>
  </si>
  <si>
    <t>19571203</t>
  </si>
  <si>
    <t>VEGA PINILLOS EDUAR JAMER</t>
  </si>
  <si>
    <t>41839044</t>
  </si>
  <si>
    <t>VELA RODRIGUEZ RAFAEL ENRIQUE</t>
  </si>
  <si>
    <t>INGENIERO FORESTAL</t>
  </si>
  <si>
    <t>01333565</t>
  </si>
  <si>
    <t>VELASQUEZ BRAVO EDGAR</t>
  </si>
  <si>
    <t>ANALISTA LOGÍSTICO</t>
  </si>
  <si>
    <t>71031440</t>
  </si>
  <si>
    <t>VELASQUEZ CABALLERO KEYLA NAYFS</t>
  </si>
  <si>
    <t>ESPECIALISTA EN REDES E INFRAESTRUCTURA TECNOLÓGICA</t>
  </si>
  <si>
    <t>40211488</t>
  </si>
  <si>
    <t>VELASQUEZ FLORES JUAN PABLO</t>
  </si>
  <si>
    <t>TECNICOS ADMINISTRADORES, OTROS</t>
  </si>
  <si>
    <t>42760043</t>
  </si>
  <si>
    <t>VELASQUEZ MORENO RAUL ENRIQUE</t>
  </si>
  <si>
    <t>46164466</t>
  </si>
  <si>
    <t>VENTOSILLA CRUZ NOHELY KAREN</t>
  </si>
  <si>
    <t>70654475</t>
  </si>
  <si>
    <t>VERA CACEDA FABIO ENRIQUE</t>
  </si>
  <si>
    <t>Título de Maestría</t>
  </si>
  <si>
    <t>45768492</t>
  </si>
  <si>
    <t>VERA CARRASCO LESLYE VANESSA</t>
  </si>
  <si>
    <t>16791032</t>
  </si>
  <si>
    <t>VERA GUIMAREY GLADYS MARISA</t>
  </si>
  <si>
    <t>09651152</t>
  </si>
  <si>
    <t>VERA QUISPE CESAR EDUARDO</t>
  </si>
  <si>
    <t>46568094</t>
  </si>
  <si>
    <t>VERAMENDI CHAVEZ LIZETH GIULIANA</t>
  </si>
  <si>
    <t>41948126</t>
  </si>
  <si>
    <t>VERAMENDI VILLACORTA EDGAR RONAL</t>
  </si>
  <si>
    <t>29304270</t>
  </si>
  <si>
    <t>VIGIL VALDIVIA CESAR AUGUSTO</t>
  </si>
  <si>
    <t>26646002</t>
  </si>
  <si>
    <t>VIGO MUÑOZ JULIO CESAR</t>
  </si>
  <si>
    <t>42103210</t>
  </si>
  <si>
    <t>VILAVILA ALVARADO GERALDINE STEFANIE</t>
  </si>
  <si>
    <t>41893704</t>
  </si>
  <si>
    <t>VILLA RICSE DECY SIDIA</t>
  </si>
  <si>
    <t>TECNICO EN TRAMITE DOCUMENTARIO</t>
  </si>
  <si>
    <t>01122395</t>
  </si>
  <si>
    <t>VILLACORTA PINEDO KEYLY</t>
  </si>
  <si>
    <t>20116256</t>
  </si>
  <si>
    <t>VILLACRIZ CONDOR BEATRIZ CRISALIDA</t>
  </si>
  <si>
    <t>48026781</t>
  </si>
  <si>
    <t>VILLANUEVA MOSCOSO DANILO</t>
  </si>
  <si>
    <t>22499147</t>
  </si>
  <si>
    <t>VILLANUEVA VARA PERCY EUCLIDES</t>
  </si>
  <si>
    <t>16716537</t>
  </si>
  <si>
    <t>VILLAREAL YAMUNAQUE EDILBERTO EBERTH</t>
  </si>
  <si>
    <t>41355023</t>
  </si>
  <si>
    <t>VILLARREAL MORALES ELIZABETH AMALIA</t>
  </si>
  <si>
    <t>19875659</t>
  </si>
  <si>
    <t>VILLAVERDE RAFAEL HUGO ABEL</t>
  </si>
  <si>
    <t>10670009</t>
  </si>
  <si>
    <t>VILLEGAS ALARCON FRANCISCO JAVIER</t>
  </si>
  <si>
    <t>40673022</t>
  </si>
  <si>
    <t>VIZCARRA REYNA CHRISTIAN JAIR</t>
  </si>
  <si>
    <t>42093328</t>
  </si>
  <si>
    <t>WARTHON QUINTANILLA RONALD</t>
  </si>
  <si>
    <t>07064043</t>
  </si>
  <si>
    <t>YANCE VILLAVERDE PETER SAU</t>
  </si>
  <si>
    <t>INGENIERIO AGRICOLA</t>
  </si>
  <si>
    <t>23998240</t>
  </si>
  <si>
    <t>YEPEZ PEÑA ANGEL GABRIEL</t>
  </si>
  <si>
    <t>TURISMO</t>
  </si>
  <si>
    <t>74442658</t>
  </si>
  <si>
    <t>YNOÑAN CRUZ YANINA PAULA</t>
  </si>
  <si>
    <t>40602427</t>
  </si>
  <si>
    <t>YOSHIMURA MATSUKI JENNY MERY</t>
  </si>
  <si>
    <t>47538823</t>
  </si>
  <si>
    <t>YUPANQUI RODRIGUEZ YESENIA SARITA</t>
  </si>
  <si>
    <t>42365383</t>
  </si>
  <si>
    <t>ZAMORA ESPARZA CARLOS ALBERTO</t>
  </si>
  <si>
    <t>01318948</t>
  </si>
  <si>
    <t>ZAPANA PARI GILDA MARIANELA</t>
  </si>
  <si>
    <t>43244022</t>
  </si>
  <si>
    <t>ZAPANA ZAPANA MIRIAM DORIS</t>
  </si>
  <si>
    <t>40913405</t>
  </si>
  <si>
    <t>ZARATE MORENO PATRICIA LAURA</t>
  </si>
  <si>
    <t>28317506</t>
  </si>
  <si>
    <t>ZARATE QUICAÑA WILBER</t>
  </si>
  <si>
    <t>44766171</t>
  </si>
  <si>
    <t>ZEVALLOS VALLENAS MAGALY</t>
  </si>
  <si>
    <t>45293042</t>
  </si>
  <si>
    <t>ZORRILLA CANDUELAS GROBER EFRAIN</t>
  </si>
  <si>
    <t>70819110</t>
  </si>
  <si>
    <t>ZUÑIGA ESPINOZA FLAVIO</t>
  </si>
  <si>
    <t>31039830</t>
  </si>
  <si>
    <t>ABOGADOS Y OTROS</t>
  </si>
  <si>
    <t>ECONOMISTA, COMERCIO INTERNACIONAL</t>
  </si>
  <si>
    <t>INGENIERO MECANICO, AGRICULTURA (ING. AGRICOLA)</t>
  </si>
  <si>
    <t>PROFESOR, EDUCACION SUPERIOR/CIENCIAS SOCIALES</t>
  </si>
  <si>
    <t>70474286</t>
  </si>
  <si>
    <t>AREVALO GARCIA GENARO RAFAEL</t>
  </si>
  <si>
    <t>DIRECTOR/A EJECUTIVO/A (E)</t>
  </si>
  <si>
    <t>00</t>
  </si>
  <si>
    <t>32917789</t>
  </si>
  <si>
    <t>LOPEZ PAREDES REYNA ISABEL</t>
  </si>
  <si>
    <t>41502212</t>
  </si>
  <si>
    <t>RIOS VELASQUEZ CHRISTIAN MARTHIN</t>
  </si>
  <si>
    <t xml:space="preserve">ABOGADO </t>
  </si>
  <si>
    <t>ANALISTA EN CAPACITACIÓN Y RENDIMIENTO</t>
  </si>
  <si>
    <t>45915488</t>
  </si>
  <si>
    <t>RUIZ CHUQUIVAL TEOLINDA</t>
  </si>
  <si>
    <t>43904264</t>
  </si>
  <si>
    <t>SANCHEZ MENDEZ FREDDY CESAR</t>
  </si>
  <si>
    <t>007: PROGRAMA PARA EL MEJORAMIENTO Y AMPLIACIÓN DE LOS SERVICIOS DEL CENTRO DE EMPLEO "FORTALECE PERU"</t>
  </si>
  <si>
    <t>ROOC B / RO</t>
  </si>
  <si>
    <t>OTROS  - PROYECTO BID</t>
  </si>
  <si>
    <t>DIRECTOR EJECUTIVO</t>
  </si>
  <si>
    <t>VIZCARRA KUSIEN ADOLFO EMILIO (1)</t>
  </si>
  <si>
    <t xml:space="preserve">INGENIERO DE SISTEMAS DE INFORMACIÓN </t>
  </si>
  <si>
    <t>ASISTENTE DIRECCION EJECUTIVA</t>
  </si>
  <si>
    <t>TORRES  CHERO  MALENA</t>
  </si>
  <si>
    <t xml:space="preserve">TECNICO </t>
  </si>
  <si>
    <t>JEFE DE LA UNIDAD DE ASESORIA JURIDICA</t>
  </si>
  <si>
    <t>COBEÑAS CASTILLO CARLOS ENRIQUE</t>
  </si>
  <si>
    <t>ESPECIALISTA EN COMUNICACIONES</t>
  </si>
  <si>
    <t>BERNAOLA PERALTA KAREN CARLA</t>
  </si>
  <si>
    <t xml:space="preserve">LICENCIADA EN CIENCIAS DE LA COMUNICACIÓN </t>
  </si>
  <si>
    <t>JEFE DE LA UNIDAD DE PLANIFICACION, PRESUPUESTO Y GESTION DE INVERSIONES</t>
  </si>
  <si>
    <t>08248919</t>
  </si>
  <si>
    <t>RENGIFO LINGAN ROSA ISABEL</t>
  </si>
  <si>
    <t>ESPECIALISTA EN PLANIFICACIÓN Y PRESUPUESTO</t>
  </si>
  <si>
    <t>CAYO PERALES MARTIN ANDRES</t>
  </si>
  <si>
    <t xml:space="preserve">CONTADOR PUBLICO </t>
  </si>
  <si>
    <t>ESPECIALISTA EN GESTION DE INVERSIONES Y MEJORA CONTINUA</t>
  </si>
  <si>
    <t>LOZANO PULLA MARISOL</t>
  </si>
  <si>
    <t>JEFE DE LA UNIDAD DE ADMINISTRACION Y FINANZAS</t>
  </si>
  <si>
    <t>FIGUEROA ZABALAGA JACKELIN CANDY</t>
  </si>
  <si>
    <t xml:space="preserve">LICENCIADO EN ADMINISTRACION </t>
  </si>
  <si>
    <t>ESPECIALISTA FINANCIERO Y CONTABLE</t>
  </si>
  <si>
    <t xml:space="preserve">CACCIRE MADRID VANESSA GRAZZINI </t>
  </si>
  <si>
    <t>09864282</t>
  </si>
  <si>
    <t>HUAROTE PORRO VICTOR</t>
  </si>
  <si>
    <t>TESORERA</t>
  </si>
  <si>
    <t>09534479</t>
  </si>
  <si>
    <t>MUNIVE PASCUAL LETICIA</t>
  </si>
  <si>
    <t xml:space="preserve">ESPECIALISTA EN SISTEMAS Y TECNOLOGIA DE LA INFORMACIÓN </t>
  </si>
  <si>
    <t>VASQUEZ RUBIO  ALDAIR ALBENIS</t>
  </si>
  <si>
    <t>CIENCIAS INFORMATICA Y SISTEMAS</t>
  </si>
  <si>
    <t>ESPECIALISTA ADQUISICIONES</t>
  </si>
  <si>
    <t>CARRANZA PINILLOS CLAUDIA OTILIA DEL ROCIO</t>
  </si>
  <si>
    <t>07628897</t>
  </si>
  <si>
    <t>BARRANTES VIZURRAGA DANNIZA GENOVEVA</t>
  </si>
  <si>
    <t xml:space="preserve">LICENCIADA EN ADMINISTRACION </t>
  </si>
  <si>
    <t>MONTOYA ARIAS DENISSE MARYLIN</t>
  </si>
  <si>
    <t xml:space="preserve">LICENCIADA EN TURISMO Y HOTELERIA </t>
  </si>
  <si>
    <t>ESPECIALISTA EN GESTION DOCUMENTAL</t>
  </si>
  <si>
    <t>GONZALES VALVERDE JOSE ALBERTO</t>
  </si>
  <si>
    <t>HISTORIA</t>
  </si>
  <si>
    <t>JEFA DE LA UNIDAD DE ARTICULACION TECNICA</t>
  </si>
  <si>
    <t>VALVERDE CENTURION BRIGITTE BERENICCE</t>
  </si>
  <si>
    <t>ADMINISTRACION DE NEGOCIOS GLOBALES</t>
  </si>
  <si>
    <t>ESPECIALISTA EN SEGUIMIENTO Y CUMPLIMIENTO</t>
  </si>
  <si>
    <t>FLORES VILA BETTY ANTONIA</t>
  </si>
  <si>
    <t>ESPECIALISTA EN MEDIDAS DE INTEGRIDAD Y LUCHA CONTRA LA CORRUPCIÓN</t>
  </si>
  <si>
    <t>ROJAS CORDOVA CARMEN VALVINA</t>
  </si>
  <si>
    <t>COORDINADOR DE ENLACE</t>
  </si>
  <si>
    <t>SCHABAUER ROJAS ERIKA</t>
  </si>
  <si>
    <t xml:space="preserve">ADMINISTRACION </t>
  </si>
  <si>
    <t xml:space="preserve">ANALISTA DE PROYECTO </t>
  </si>
  <si>
    <t xml:space="preserve">ALEXANDRA AJALCRIÑA GRIMALDO </t>
  </si>
  <si>
    <t xml:space="preserve">INGENIERIA INDUSTRIAL Y COMERCIAL </t>
  </si>
  <si>
    <t>N</t>
  </si>
  <si>
    <t>1510 - SUNAFIL</t>
  </si>
  <si>
    <t>RO</t>
  </si>
  <si>
    <t>ANALISTA EN REMUNERACIONES</t>
  </si>
  <si>
    <t>00112262</t>
  </si>
  <si>
    <t>CANALES PEREZ, JULIO ANTONIO</t>
  </si>
  <si>
    <t>TITULO UNIVERSITARIO</t>
  </si>
  <si>
    <t>ESPECIALISTA LEGAL I</t>
  </si>
  <si>
    <t>00255426</t>
  </si>
  <si>
    <t>PARDO BODERO, YIMSOP NED</t>
  </si>
  <si>
    <t>00324303</t>
  </si>
  <si>
    <t xml:space="preserve">OLAYA CRUZ, ERMINDO </t>
  </si>
  <si>
    <t xml:space="preserve"> ADMINISTRACIÓN </t>
  </si>
  <si>
    <t>TÍTULO TÉCNICO SUPERIOR</t>
  </si>
  <si>
    <t>INTENDENTE REGIONAL</t>
  </si>
  <si>
    <t>00400666</t>
  </si>
  <si>
    <t>SOTELO CALDERON, ANTONIO RIQUELME</t>
  </si>
  <si>
    <t>TÍTULO UNIVERSITARIO</t>
  </si>
  <si>
    <t xml:space="preserve">SUB INTENDENTE DE ACTUACIÓN INSPECTIVA </t>
  </si>
  <si>
    <t>00485307</t>
  </si>
  <si>
    <t>CORONADO PEREZ, JOSE LUIS</t>
  </si>
  <si>
    <t>SUB INTENDENTE DE RESOLUCIÓN</t>
  </si>
  <si>
    <t>00489287</t>
  </si>
  <si>
    <t>ALCALA BLANCO, GUILLERMO ENRIQUE</t>
  </si>
  <si>
    <t>00499651</t>
  </si>
  <si>
    <t>GUILLERMO FLORES, FANNY ABIGAIL</t>
  </si>
  <si>
    <t>RDR</t>
  </si>
  <si>
    <t>00506676</t>
  </si>
  <si>
    <t>PILCO MAMANI, CHOUDID BANI</t>
  </si>
  <si>
    <t>ABOGADO/ INGENIERÍA ELECTRÓNICA</t>
  </si>
  <si>
    <t>NOTIFICADOR MOTORIZADO</t>
  </si>
  <si>
    <t>01309781</t>
  </si>
  <si>
    <t>CORNEJO CALVO, RAMIRO DIDI</t>
  </si>
  <si>
    <t>ASISTENTE ADMINISTRATIVO LEGAL</t>
  </si>
  <si>
    <t>01318371</t>
  </si>
  <si>
    <t>SALDAÑA CALDERON, ROBERTO CARLOS</t>
  </si>
  <si>
    <t>COORDINADOR DE INVERSIONES</t>
  </si>
  <si>
    <t>01332822</t>
  </si>
  <si>
    <t>TORRES CABRERA, ELOY</t>
  </si>
  <si>
    <t>INGENIERÍA INDUSTRIAL</t>
  </si>
  <si>
    <t>GRADO DE MAGÍSTER EN GESTION EMPRESARIAL</t>
  </si>
  <si>
    <t>ESPECIALISTA LEGAL II</t>
  </si>
  <si>
    <t>02372883</t>
  </si>
  <si>
    <t xml:space="preserve">HURTADO HUANCA SERGIO </t>
  </si>
  <si>
    <t xml:space="preserve"> CIENCIAS JURIDICAS Y POLITICAS </t>
  </si>
  <si>
    <t>02439303</t>
  </si>
  <si>
    <t>CONTRERAS VARGAS, IVONNE FILOMENA</t>
  </si>
  <si>
    <t>SUB INTENDENTE DE ACTUACIÓN INSPECTIVA</t>
  </si>
  <si>
    <t>02825451</t>
  </si>
  <si>
    <t xml:space="preserve">PAIMA GONZALES, JUAN MANUEL </t>
  </si>
  <si>
    <t xml:space="preserve"> INGENIERÍA DE MINAS </t>
  </si>
  <si>
    <t>02851261</t>
  </si>
  <si>
    <t>OLAYA RAMOS, JORGE EDUARDO</t>
  </si>
  <si>
    <t>EGRESADO DE MAESTRÍA EN DERECHO CIVIL Y COMERCIAL</t>
  </si>
  <si>
    <t>SUB INTENDENTA DE RESOLUCION</t>
  </si>
  <si>
    <t>02861835</t>
  </si>
  <si>
    <t>VICTORIA GARCIA, ZOILA MARIA</t>
  </si>
  <si>
    <t>02862455</t>
  </si>
  <si>
    <t xml:space="preserve">VALDIVIEZO GARCES, BRUNO </t>
  </si>
  <si>
    <t xml:space="preserve">CIENCIAS ADMINISTRATIVAS </t>
  </si>
  <si>
    <t>02865695</t>
  </si>
  <si>
    <t xml:space="preserve">LOPEZ HURTADO, JUAN CARLOS </t>
  </si>
  <si>
    <t>02897841</t>
  </si>
  <si>
    <t>OLIVARES QUEZADA, RAUL FERNANDO</t>
  </si>
  <si>
    <t>03489586</t>
  </si>
  <si>
    <t>RAMIREZ NIÑO, OMARA SUSANA</t>
  </si>
  <si>
    <t>SUB INTENDENTE DE ACTUACION INSPECTIVA</t>
  </si>
  <si>
    <t>03499827</t>
  </si>
  <si>
    <t>ESTRADA MACALUPU, CLEOTILDE</t>
  </si>
  <si>
    <t>MAGÍSTER EN GESTIÓN PÚBLICA</t>
  </si>
  <si>
    <t>03692215</t>
  </si>
  <si>
    <t>MAZA CHAVEZ, ELIZA NOEMI</t>
  </si>
  <si>
    <t>GRADO DE MAGÍSTER EN DERECHO TRIBUTARIO Y LABORAL</t>
  </si>
  <si>
    <t>04068043</t>
  </si>
  <si>
    <t>FRIAS SOTO,  LUIS ALDO</t>
  </si>
  <si>
    <t>04408053</t>
  </si>
  <si>
    <t>MAMANI ROMERO, GUIDO ROMEL</t>
  </si>
  <si>
    <t>DOCTOR EN CIENCIAS EMPRESARIALES</t>
  </si>
  <si>
    <t>04411611</t>
  </si>
  <si>
    <t>LOAYZA OLVEA, AURORA YAQUELINE</t>
  </si>
  <si>
    <t>04431308</t>
  </si>
  <si>
    <t xml:space="preserve">CUELA LAURA, MARIO ARTURO </t>
  </si>
  <si>
    <t>04651450</t>
  </si>
  <si>
    <t xml:space="preserve">VALVERDE CORNEJO, KAREN OLIVIA </t>
  </si>
  <si>
    <t xml:space="preserve">NOTIFICADOR MOTORIZADO  </t>
  </si>
  <si>
    <t>05229634</t>
  </si>
  <si>
    <t xml:space="preserve">PEREZ ANGULO, LUIS ENRIQUE </t>
  </si>
  <si>
    <t>05347615</t>
  </si>
  <si>
    <t>ROVALINO VASQUEZ, JILL ZULEIKA</t>
  </si>
  <si>
    <t>EGRESADO DE MAESTRÍA EN DERECHO DE LOS NEGOCIOS</t>
  </si>
  <si>
    <t>05348586</t>
  </si>
  <si>
    <t>VASQUEZ VALERA, KARIN</t>
  </si>
  <si>
    <t>EGRESADO TÉCNICO BÁSICO</t>
  </si>
  <si>
    <t>SUB INTENDENTE DE RESOLUCION</t>
  </si>
  <si>
    <t>05370222</t>
  </si>
  <si>
    <t>BOULLOSA RUIZ, CHRISTIAN ALFREDO</t>
  </si>
  <si>
    <t>1. CONTADOR PÚBLICO
2. ABOGADO</t>
  </si>
  <si>
    <t>05378604</t>
  </si>
  <si>
    <t>SARAVIA DE LEMOS, HILDA</t>
  </si>
  <si>
    <t>GRADO DE MAGÍSTER EN DERECHO CIVIL Y COMERCIAL</t>
  </si>
  <si>
    <t>05390551</t>
  </si>
  <si>
    <t>VASQUEZ BANEO, JUAN CARLOS</t>
  </si>
  <si>
    <t xml:space="preserve">LICENCIADO EN ADMINISTRACIÓN </t>
  </si>
  <si>
    <t>MAESTRÍA EN INGENIERIA INDUSTRIAL CON MENCIÓN EN SEGURIDAD E HIGIENE OCUPACIONAL</t>
  </si>
  <si>
    <t>ESPECIALISTA EN ECONOMÍA</t>
  </si>
  <si>
    <t>05412547</t>
  </si>
  <si>
    <t>RAMIREZ VELA, OSWALDO</t>
  </si>
  <si>
    <t>ECONOMÍA</t>
  </si>
  <si>
    <t>ESPECIALISTA SENIOR EN CONTRATACIONES PUBLICAS</t>
  </si>
  <si>
    <t>06022042</t>
  </si>
  <si>
    <t>PAREDES LOYOLA, JORGE LUIS</t>
  </si>
  <si>
    <t>MUNGUIA CAMARENA, FRANCISCO JAVIER</t>
  </si>
  <si>
    <t>06252732</t>
  </si>
  <si>
    <t>CHANGANAQUI SALDAÑA, JULIA HELENA</t>
  </si>
  <si>
    <t>EGRESADO DE MAESTRÍA EN DERECHO CIVIL</t>
  </si>
  <si>
    <t>ESPECIALISTA EN MODERNIZACIÓN Y GESTIÓN POR PROCESOS</t>
  </si>
  <si>
    <t>06564667</t>
  </si>
  <si>
    <t>LINARES TRILLO, EDITH ZENOBIA</t>
  </si>
  <si>
    <t>EGRESADO DE MAESTRÍA EN GESTIÓN DE ALTA DIRECCIÓN</t>
  </si>
  <si>
    <t>06662301</t>
  </si>
  <si>
    <t>OBREGON GONZALES, JULIO CESAR</t>
  </si>
  <si>
    <t>06681956</t>
  </si>
  <si>
    <t>ESPINOZA ACOSTA, EDUARDO FERNANDO</t>
  </si>
  <si>
    <t>06701560</t>
  </si>
  <si>
    <t xml:space="preserve">GRANADOS WESTPHALEN, JOSE MIGUEL </t>
  </si>
  <si>
    <t>06760244</t>
  </si>
  <si>
    <t>VALDIVIESO HERRERA, ERASMO ROBERTO</t>
  </si>
  <si>
    <t>06766115</t>
  </si>
  <si>
    <t>PONTE RINCON, MARLENE SARA</t>
  </si>
  <si>
    <t>COORDINADORA</t>
  </si>
  <si>
    <t>06802347</t>
  </si>
  <si>
    <t>LEON RIVERA, SONIA MILY</t>
  </si>
  <si>
    <t>06850440</t>
  </si>
  <si>
    <t>VALER RAMOS, CAROLINA LUCY</t>
  </si>
  <si>
    <t>07011226</t>
  </si>
  <si>
    <t>ALVAREZ RAMIREZ DE URRUTIA, MARTHA LILY</t>
  </si>
  <si>
    <t>07047930</t>
  </si>
  <si>
    <t>MONTES LOPEZ, JOSE LUIS</t>
  </si>
  <si>
    <t>07344094</t>
  </si>
  <si>
    <t>JUAREZ SUASNABAR, JOHNNY WILLIAMS</t>
  </si>
  <si>
    <t>EGRESADO DE MAESTRÍA EN GESTIÓN PÚBLICA</t>
  </si>
  <si>
    <t>07413080</t>
  </si>
  <si>
    <t>JAVIER BRAÑEZ, HIPOLITO CARLOS</t>
  </si>
  <si>
    <t>07421227</t>
  </si>
  <si>
    <t>MEDINA HARO, IVAN MELECIO</t>
  </si>
  <si>
    <t>07453858</t>
  </si>
  <si>
    <t xml:space="preserve">RAMIREZ TRUJILLO, MARIA PATRICIA </t>
  </si>
  <si>
    <t>07499321</t>
  </si>
  <si>
    <t xml:space="preserve">MERCADO HUANUCO, JOSE YSRAEL </t>
  </si>
  <si>
    <t xml:space="preserve"> CIENCIAS DE LA COMUNICACIÓN </t>
  </si>
  <si>
    <t>BACHILLER UNIVERSITARIO</t>
  </si>
  <si>
    <t>07500838</t>
  </si>
  <si>
    <t>HUARAC QUISPE, SALOME GIOVANA</t>
  </si>
  <si>
    <t>07522446</t>
  </si>
  <si>
    <t>RETAMOSE LOPEZ, MARIANELLA DESIREE</t>
  </si>
  <si>
    <t>ASISTENTE DE CAPACITACIÓN</t>
  </si>
  <si>
    <t>07603302</t>
  </si>
  <si>
    <t>BENITES MONTES, MERCEDES FATIMA</t>
  </si>
  <si>
    <t xml:space="preserve">EDUCACIÓN </t>
  </si>
  <si>
    <t>BACHILLER UNIVERSITARIO
GRADO DE MAESTRA EN ADMINISTRACIÓN DE LA EDUCACIÓN
GRADO DE MAESTRA EN GESTIÓN PÚBLICA</t>
  </si>
  <si>
    <t>07627195</t>
  </si>
  <si>
    <t>SALAS PIÑARRETA, JAVIER ORLANDO</t>
  </si>
  <si>
    <t>EGRESADO DE MAESTRÍA EN DERECHO PROCESAL</t>
  </si>
  <si>
    <t>07868651</t>
  </si>
  <si>
    <t>BALLESTEROS ROMAN, LENIN ROUSSEAU</t>
  </si>
  <si>
    <t>MÉDICO OCUPACIONAL</t>
  </si>
  <si>
    <t>07874552</t>
  </si>
  <si>
    <t>KAU KAU, LILY</t>
  </si>
  <si>
    <t>MÉDICO CIRUJANO</t>
  </si>
  <si>
    <t>07876877</t>
  </si>
  <si>
    <t>FAJARDO VILLANUEVA, ARMANDO ALBERTO</t>
  </si>
  <si>
    <t>PERIODISTA AUDIOVISUAL</t>
  </si>
  <si>
    <t>07922828</t>
  </si>
  <si>
    <t xml:space="preserve">PADILLA TORRES, MANUEL GERMÁN </t>
  </si>
  <si>
    <t xml:space="preserve"> PERIODISMO </t>
  </si>
  <si>
    <t>08155206</t>
  </si>
  <si>
    <t xml:space="preserve">PILCO HORNA, LESLIE KAROLD </t>
  </si>
  <si>
    <t>ASISTENTE COMUNICADOR I</t>
  </si>
  <si>
    <t>08167610</t>
  </si>
  <si>
    <t xml:space="preserve">LEON UGARTE, CARLOS JAVIER </t>
  </si>
  <si>
    <t>PERIODISMO</t>
  </si>
  <si>
    <t>EGRESADO TECNICO SUPERIOR</t>
  </si>
  <si>
    <t>08197263</t>
  </si>
  <si>
    <t>TORRES ATAIPOMA, ALFREDO AMERICO</t>
  </si>
  <si>
    <t>PROCURADOR PUBLICO</t>
  </si>
  <si>
    <t>08325568</t>
  </si>
  <si>
    <t>ESPINOZA DELGADO, HAROLD ANTONIO</t>
  </si>
  <si>
    <t>GRADO DE MAESTRO EN GESTIÓN PÚBLICA</t>
  </si>
  <si>
    <t>08408658</t>
  </si>
  <si>
    <t>SEDANO SINCHE, MARCO ANTONIO</t>
  </si>
  <si>
    <t>08480349</t>
  </si>
  <si>
    <t>PASTOR MESTANZA, JOSE LUIS</t>
  </si>
  <si>
    <t>EGRESADO DE MAESTRÍA EN GESTIÓN DE POLÍTICAS
PÚBLICAS</t>
  </si>
  <si>
    <t>08525402</t>
  </si>
  <si>
    <t xml:space="preserve">VALENCIA AGUIRRE, JULIO ANGEL </t>
  </si>
  <si>
    <t>08574662</t>
  </si>
  <si>
    <t>ALVA SANCHEZ, ANA ELIZABETH</t>
  </si>
  <si>
    <t>08605694</t>
  </si>
  <si>
    <t>MONCADA PANTA, RUPERTO CARLOS</t>
  </si>
  <si>
    <t>08640985</t>
  </si>
  <si>
    <t>BERNEDO ALVARADO, JORGE GUIDO</t>
  </si>
  <si>
    <t>EGRESADO INSTITUTO PEDAGÓGICO</t>
  </si>
  <si>
    <t>08747715</t>
  </si>
  <si>
    <t xml:space="preserve">POCOHUANCA LLACSA, CARLOS MARTIN </t>
  </si>
  <si>
    <t>INGENIERÍA DE SISTEMAS E INFORMÁTICA</t>
  </si>
  <si>
    <t>08779020</t>
  </si>
  <si>
    <t>PRADO PRADO, PEDRO ENRIQUE</t>
  </si>
  <si>
    <t>08783293</t>
  </si>
  <si>
    <t xml:space="preserve">CUETO ESPINOZA, JOSE LUIS </t>
  </si>
  <si>
    <t>08797329</t>
  </si>
  <si>
    <t xml:space="preserve">ARRASCO MORENO, CARLOS </t>
  </si>
  <si>
    <t>ASESOR I</t>
  </si>
  <si>
    <t>CAVALIE CABRERA, PAUL CARLOS ELIAS</t>
  </si>
  <si>
    <t>08864570</t>
  </si>
  <si>
    <t>POMA BAUTISTA, FELIPE</t>
  </si>
  <si>
    <t>ASISTENTE EN AUDITORIA</t>
  </si>
  <si>
    <t>08889652</t>
  </si>
  <si>
    <t>ALBARRACIN PALACIOS, MARISOL GUADALUPE</t>
  </si>
  <si>
    <t>09041311</t>
  </si>
  <si>
    <t>GUEVARA MURILLO, CARMEN DALILA</t>
  </si>
  <si>
    <t>09053743</t>
  </si>
  <si>
    <t>JESUS VITANCIO, JOSE HUGO</t>
  </si>
  <si>
    <t>09145339</t>
  </si>
  <si>
    <t>AUSEJO GUTIERREZ, LUIS HERLESS</t>
  </si>
  <si>
    <t>AUXILIAR DE ARCHIVO</t>
  </si>
  <si>
    <t>09374954</t>
  </si>
  <si>
    <t>FAJARDO SILVERA, EDWARD FRANKLIM</t>
  </si>
  <si>
    <t>ADMINISTRACIÓN DE NEGOCIOS</t>
  </si>
  <si>
    <t>09388222</t>
  </si>
  <si>
    <t>TORRES CORDERO,  LUIS ENRIQUE PABLO</t>
  </si>
  <si>
    <t>09412939</t>
  </si>
  <si>
    <t>BRICEÑO VELA, GLADIS</t>
  </si>
  <si>
    <t>09422591</t>
  </si>
  <si>
    <t>ASTOHUAYHUA LOAYZA, DAVID</t>
  </si>
  <si>
    <t>COORDINADOR DE PRESUPUESTO</t>
  </si>
  <si>
    <t>09428856</t>
  </si>
  <si>
    <t>QUISPE COLLADO, CELSO TEODOSIO</t>
  </si>
  <si>
    <t>BACHILLER - EGRESADO DE MAESTRÍA EN GESTIÓN PÚBLICA</t>
  </si>
  <si>
    <t>09435927</t>
  </si>
  <si>
    <t>RODRIGUEZ GALINDO, NILDA ROXANA</t>
  </si>
  <si>
    <t>09490480</t>
  </si>
  <si>
    <t xml:space="preserve">JUNCHAYA PANTOJA, JOSE ABILIO </t>
  </si>
  <si>
    <t>ESPECIALISTA EN PRESUPUESTO II</t>
  </si>
  <si>
    <t>09549571</t>
  </si>
  <si>
    <t>JAUREGUI INGA, IVAN LUDGARDO</t>
  </si>
  <si>
    <t>09582398</t>
  </si>
  <si>
    <t>PEREZ HUAMANI, OSCAR FIDEL</t>
  </si>
  <si>
    <t>09620527</t>
  </si>
  <si>
    <t>CAQUI DE LOS RIOS, CARLOS ELI</t>
  </si>
  <si>
    <t>EGRESADO DE MAESTRÍA EN DERECHO CONSTITUCIONAL Y DERECHOS HUMANOS</t>
  </si>
  <si>
    <t>COORDINADOR DE PREVENCIÓN Y ASESORÍA</t>
  </si>
  <si>
    <t>09628708</t>
  </si>
  <si>
    <t>ROGGERONI CARDENAS, VANESSA SUSSAN</t>
  </si>
  <si>
    <t>09655214</t>
  </si>
  <si>
    <t>MORI CHICHIPE, GERSON</t>
  </si>
  <si>
    <t>09670331</t>
  </si>
  <si>
    <t>GONZALES MARCHENA, ROSA ELENA</t>
  </si>
  <si>
    <t xml:space="preserve">CONTABILIDAD </t>
  </si>
  <si>
    <t>SUPERVISOR DE COMISION DE AUDITORIA</t>
  </si>
  <si>
    <t>09706446</t>
  </si>
  <si>
    <t>CHINCHAYAN ROMAN, JUAN JOSE</t>
  </si>
  <si>
    <t>GRADO DE MAESTRO EN DERECHO NOTARIAL Y REGISTRAL</t>
  </si>
  <si>
    <t>09742279</t>
  </si>
  <si>
    <t>BORDA AIQUIPA, SANTOS</t>
  </si>
  <si>
    <t>09783739</t>
  </si>
  <si>
    <t>UGARTE SALAZAR, ALFONSO</t>
  </si>
  <si>
    <t>09793886</t>
  </si>
  <si>
    <t>FLORES PORTUGAL, IVAN EDWIN</t>
  </si>
  <si>
    <t>09800551</t>
  </si>
  <si>
    <t>FUSTAMANTE IRIGOIN, GUILLERMO ENRIQUE</t>
  </si>
  <si>
    <t>ASISTENTE DE NOTIFICACIONES Y ARCHIVO</t>
  </si>
  <si>
    <t>09821734</t>
  </si>
  <si>
    <t>ROJAS CUMPA, DUBERLY WILFREDO</t>
  </si>
  <si>
    <t>ESTUDIANTE UNIVERSITARIO</t>
  </si>
  <si>
    <t>09823921</t>
  </si>
  <si>
    <t>GUERRERO CUEVAS, TATIANA JULISSA</t>
  </si>
  <si>
    <t xml:space="preserve">ABOGADO / DERECHO DEL TRABAJO Y DE LA SEGURIDAD SOCIAL </t>
  </si>
  <si>
    <t>COORDINADOR DE GESTIÓN Y EVALUACIÓN</t>
  </si>
  <si>
    <t>09832772</t>
  </si>
  <si>
    <t>HUAPAYA BARAHONA, MARIA DEL ROSARIO</t>
  </si>
  <si>
    <t>ESTADÍSTICA</t>
  </si>
  <si>
    <t>ESPECIALISTA EN GESTIÓN OPERATIVA</t>
  </si>
  <si>
    <t>09891416</t>
  </si>
  <si>
    <t>CASTRO DEL AGUILA, RAUL CESAR</t>
  </si>
  <si>
    <t>09900792</t>
  </si>
  <si>
    <t xml:space="preserve">MARTINEZ HERRERA, PABLO ARTEMIO </t>
  </si>
  <si>
    <t>09901451</t>
  </si>
  <si>
    <t>QUISPE MARQUINA, BEATRIZ</t>
  </si>
  <si>
    <t>09902609</t>
  </si>
  <si>
    <t>CARHUAMACA PEREZ, LEONEL GEOVANNI</t>
  </si>
  <si>
    <t>09929612</t>
  </si>
  <si>
    <t xml:space="preserve">ROBLES REYNA, JORGE ELIAS </t>
  </si>
  <si>
    <t>09946375</t>
  </si>
  <si>
    <t>GUTARRA VILCHEZ, RAFAEL DANIEL</t>
  </si>
  <si>
    <t>09949542</t>
  </si>
  <si>
    <t>JUAREZ QUISPE, AXEL VICTOR</t>
  </si>
  <si>
    <t>EGRESADO DE MAESTRÍA EN DERECHO DE LA EMPRESA</t>
  </si>
  <si>
    <t>09959593</t>
  </si>
  <si>
    <t>SUAREZ GUARDIA, ISABEL</t>
  </si>
  <si>
    <t>ESPECALISTA EN ECONOMÍA</t>
  </si>
  <si>
    <t>09974020</t>
  </si>
  <si>
    <t>ALVARADO FLORES, JOSE ANTONIO</t>
  </si>
  <si>
    <t>INGENIERÍA ESTADISTICA E INFORMATICA</t>
  </si>
  <si>
    <t>EGRESADO DE MAESTRÍA EN ECONOMIA CON MENCION EN GESTION PUBLICA</t>
  </si>
  <si>
    <t>ANALISTA EN CONTABILIDAD Y CONTROL PREVIO</t>
  </si>
  <si>
    <t>09982434</t>
  </si>
  <si>
    <t>GUIZADO MENDOZA, SERIVET</t>
  </si>
  <si>
    <t>ANALISTA EN INTELIGENCIA DE NEGOCIOS</t>
  </si>
  <si>
    <t>09988780</t>
  </si>
  <si>
    <t xml:space="preserve">GUERRA FARFAN, JESUS ANTONIO </t>
  </si>
  <si>
    <t xml:space="preserve"> INGENIERÍA DE SISTEMAS </t>
  </si>
  <si>
    <t>GRADO DE MAESTRO EN INGENIERÍA DE SISTEMAS</t>
  </si>
  <si>
    <t>10086779</t>
  </si>
  <si>
    <t>FLORES PALMA, FANNY JEANETTE</t>
  </si>
  <si>
    <t>10109614</t>
  </si>
  <si>
    <t>GARRO DE LA PEÑA, ROCIO JESUS</t>
  </si>
  <si>
    <t>ESPECIALISTA LEGAL SENIOR</t>
  </si>
  <si>
    <t>10137156</t>
  </si>
  <si>
    <t>BLAS ZAFRA, EDWIN ALEXANDER</t>
  </si>
  <si>
    <t>EGRESADO DE MAESTRÍA EN DERECHO PENAL</t>
  </si>
  <si>
    <t>ESPECIALISTA EN EJECUCIÓN CONTRACTUAL I</t>
  </si>
  <si>
    <t>10181898</t>
  </si>
  <si>
    <t>IBAÑEZ HUAMAN, MERCEDES LEONOR</t>
  </si>
  <si>
    <t>10206523</t>
  </si>
  <si>
    <t xml:space="preserve">CAMPOS MARTÍNEZ, MARIBEL </t>
  </si>
  <si>
    <t>ESPECIALISTA EN INFORMÁTICA Y PROGRAMACIÓN DE INSPECCIONES</t>
  </si>
  <si>
    <t>10228752</t>
  </si>
  <si>
    <t>DURAND FLORES, JESSICA AMPARO</t>
  </si>
  <si>
    <t xml:space="preserve">INGENIERÍA DE SISTEMAS </t>
  </si>
  <si>
    <t>10246714</t>
  </si>
  <si>
    <t>CUBA CATALAN, OTTO FAVIO</t>
  </si>
  <si>
    <t>10266299</t>
  </si>
  <si>
    <t xml:space="preserve">MUNGUIA ESTRELLA, LOURDES DEL PILAR </t>
  </si>
  <si>
    <t>ABOGADA LABORALISTA</t>
  </si>
  <si>
    <t>10273379</t>
  </si>
  <si>
    <t>UGARTE MARCOS, ANTONIA</t>
  </si>
  <si>
    <t>10279910</t>
  </si>
  <si>
    <t>ARIZAGA BAZURTO, DAVID ALBERTO</t>
  </si>
  <si>
    <t>EGRESADO DE MAESTRÍA EN GERENCIA SOCIAL</t>
  </si>
  <si>
    <t>10302888</t>
  </si>
  <si>
    <t xml:space="preserve">CHAVEZ FARACH, CESAR ORLANDO </t>
  </si>
  <si>
    <t>10335958</t>
  </si>
  <si>
    <t>PERALTA INFANTE, YANCEY ABELINO</t>
  </si>
  <si>
    <t>10421010</t>
  </si>
  <si>
    <t>QUISPE CHUCHON, EDGAR NESTOR</t>
  </si>
  <si>
    <t xml:space="preserve">SUB INTENDENTE DE ACTUACION INSPECTIVA </t>
  </si>
  <si>
    <t>10429632</t>
  </si>
  <si>
    <t>CARRASCO SILVA, CESAR EMILIO</t>
  </si>
  <si>
    <t>GRADO DE MAESTRÍA EN GESTIÓN PÚBLICA</t>
  </si>
  <si>
    <t>COORDINADORA DE EQUIPO FUNCIONJAL</t>
  </si>
  <si>
    <t>10499313</t>
  </si>
  <si>
    <t xml:space="preserve">MOSQUEIRA NEIRA, ANIBE </t>
  </si>
  <si>
    <t xml:space="preserve"> ARCHIVISTICA Y GESTION DOCUMENTAL </t>
  </si>
  <si>
    <t>10593243</t>
  </si>
  <si>
    <t xml:space="preserve">ESPINOZA TERRONES, VIOLETAS </t>
  </si>
  <si>
    <t>ESPECIALISTA EN GESTIÓN DE VIÁTICOS Y RENDICIÓN DE CUENTAS</t>
  </si>
  <si>
    <t>10611248</t>
  </si>
  <si>
    <t>VELASQUEZ PELAEZ, ANDERSON JESUS</t>
  </si>
  <si>
    <t xml:space="preserve">CIENCIAS ECONÓMICAS </t>
  </si>
  <si>
    <t>SUPERVISOR DEL SISTEMA INSPECTIVO</t>
  </si>
  <si>
    <t>10624707</t>
  </si>
  <si>
    <t>CISNEROS CISNEROS, MIGUEL ANGEL</t>
  </si>
  <si>
    <t>10638503</t>
  </si>
  <si>
    <t xml:space="preserve">NUÑEZ EDUARDO, ROSA EVELYN </t>
  </si>
  <si>
    <t xml:space="preserve">ESPECIALISTA EN PLANEAMIENTO </t>
  </si>
  <si>
    <t>10645120</t>
  </si>
  <si>
    <t>TARANCO CANALES, ALBERTO ALBINO</t>
  </si>
  <si>
    <t xml:space="preserve">INGENIERÍA ECONÓMICA </t>
  </si>
  <si>
    <t>MAGÍSTER EN ADMINISTRACIÓN  ESTRATEGICAS  DE EMPRESAS</t>
  </si>
  <si>
    <t>10675124</t>
  </si>
  <si>
    <t>CAHUARI LEON, MARIA CRISTINA</t>
  </si>
  <si>
    <t>10684889</t>
  </si>
  <si>
    <t>YUPANQUI PACHECO, ROSALYNN MILUSKA</t>
  </si>
  <si>
    <t>SUB INTENDENTE ADMINISTRATIVO</t>
  </si>
  <si>
    <t>10740718</t>
  </si>
  <si>
    <t>ORELLANA GUILLEN, NELLY JEANETTE</t>
  </si>
  <si>
    <t>10784345</t>
  </si>
  <si>
    <t>MEJIA ESPEJO, MARIA DE LOURDES</t>
  </si>
  <si>
    <t xml:space="preserve">ADMINISTRACIÓN DE NEGOCIOS CON MENCIÓN EN FINANZAS </t>
  </si>
  <si>
    <t>VERIFICADOR DE MAPA DE INSPECCION</t>
  </si>
  <si>
    <t>10796405</t>
  </si>
  <si>
    <t xml:space="preserve">ACOSTA VERGARAY, ROBERTO </t>
  </si>
  <si>
    <t>ESPECIALISTA EN INVESTIGACIÓN ESTRATÉGICA Y ESTADÍSTICA</t>
  </si>
  <si>
    <t>10818829</t>
  </si>
  <si>
    <t>GILES CASTAÑEDA, MARIO RAUL</t>
  </si>
  <si>
    <t xml:space="preserve"> INVESTIGACIÓN OPERATIVA</t>
  </si>
  <si>
    <t>MAGISTER EN ADMINISTRACION ESTRATEGICA DE EMPRESAS</t>
  </si>
  <si>
    <t>10875353</t>
  </si>
  <si>
    <t>CORREA CARDENAS, DAVID</t>
  </si>
  <si>
    <t>15726703</t>
  </si>
  <si>
    <t>CASTILLO LAZARO, FREDY RAUL</t>
  </si>
  <si>
    <t>15730541</t>
  </si>
  <si>
    <t>BARRERA ZAMUDIO, CLARA MARCELA</t>
  </si>
  <si>
    <t>ESPECIALISTA EN PREVENCIÓN Y FISCALIZACIÓN LABORAL</t>
  </si>
  <si>
    <t>15764250</t>
  </si>
  <si>
    <t>CHUDAN ROSALES, JAHNSI LISETTE</t>
  </si>
  <si>
    <t>TECNICO EN CONTABILIDAD</t>
  </si>
  <si>
    <t>16140665</t>
  </si>
  <si>
    <t>ENRIQUEZ CLEMENTE, SUSANA ALICIA</t>
  </si>
  <si>
    <t>EGRESADO TÉCNICO SUPERIOR</t>
  </si>
  <si>
    <t>16418709</t>
  </si>
  <si>
    <t>FERNANDEZ FIESTAS, FRIDA MARCELINA</t>
  </si>
  <si>
    <t>EDUCACIÓN / ABOGADO</t>
  </si>
  <si>
    <t>GRADO DE MAESTRA EN DERECHO
CON MENCION EN CIVIL Y COMERCIAL</t>
  </si>
  <si>
    <t>16690772</t>
  </si>
  <si>
    <t>ROJAS LLUMPO, SEGUNDO WILMER</t>
  </si>
  <si>
    <t>ESPECIALISTA EN COBRANZA</t>
  </si>
  <si>
    <t>16772915</t>
  </si>
  <si>
    <t>BARDALES ZAMORA, EDGAR</t>
  </si>
  <si>
    <t>ANALISTA EN ESTADISTICA</t>
  </si>
  <si>
    <t>17632498</t>
  </si>
  <si>
    <t>GONZALES GONZALES, WILMER</t>
  </si>
  <si>
    <t>GRADE DE MAESTRIA EN GESTIÓN PÚBLICA</t>
  </si>
  <si>
    <t>17850197</t>
  </si>
  <si>
    <t xml:space="preserve">DIAZ AVALOS, CARLOS WILLIAM </t>
  </si>
  <si>
    <t>18078742</t>
  </si>
  <si>
    <t>AVALOS CHACON, ARMANDO</t>
  </si>
  <si>
    <t>18108180</t>
  </si>
  <si>
    <t>DIAZ SANTISTEBAN, VICTOR EDUARDO</t>
  </si>
  <si>
    <t>18115734</t>
  </si>
  <si>
    <t>SANCHEZ VELARDE, JOHNNY RUDY</t>
  </si>
  <si>
    <t>18178857</t>
  </si>
  <si>
    <t xml:space="preserve">MARTINEZ CASTRO, FRANCISCO ENRIQUE </t>
  </si>
  <si>
    <t>18199222</t>
  </si>
  <si>
    <t>MURGAS SOLORZANO, HERNAN ALFREDO</t>
  </si>
  <si>
    <t>18856044</t>
  </si>
  <si>
    <t>RISCO DAVILA, CESAR VALDEMAR</t>
  </si>
  <si>
    <t>19186130</t>
  </si>
  <si>
    <t>PITTA PEREYRA, LUIS JORGE</t>
  </si>
  <si>
    <t>19248375</t>
  </si>
  <si>
    <t>COSTILLA FLORES, SELENE ROXANA</t>
  </si>
  <si>
    <t>PROFESIONAL DE TESORERÍA</t>
  </si>
  <si>
    <t>20009980</t>
  </si>
  <si>
    <t>YUPANQUI ZENTENO, ROSANNA DIANA</t>
  </si>
  <si>
    <t xml:space="preserve">CONTABILIDAD / ADMINISTRACIÓN </t>
  </si>
  <si>
    <t>GRADO DE MAESTRO EN POLITICA FISCAL Y TRIBUTACION</t>
  </si>
  <si>
    <t>20031956</t>
  </si>
  <si>
    <t>ROMERO GILVONIO, DULA MODESTA</t>
  </si>
  <si>
    <t>20079994</t>
  </si>
  <si>
    <t>ROJAS DOMINGUEZ, MILAGROS JUDITH</t>
  </si>
  <si>
    <t>GRADO DE MAGÍSTER EN DERECHO CONSTITUCIONAL</t>
  </si>
  <si>
    <t>20088701</t>
  </si>
  <si>
    <t>MEDRANO RODRIGUEZ, PEDRO MARTIN</t>
  </si>
  <si>
    <t xml:space="preserve">SUB INTENDENTE DE RESOLUCIÓN </t>
  </si>
  <si>
    <t>20103880</t>
  </si>
  <si>
    <t>GAMARRA JEREMIAS, MARCO ALFREDO</t>
  </si>
  <si>
    <t>20115928</t>
  </si>
  <si>
    <t>LLANTOY BAÑOS, FERNANDO</t>
  </si>
  <si>
    <t>21288155</t>
  </si>
  <si>
    <t>COLQUICHAGUA TUMIALAN, MARIN ALEJANDRO</t>
  </si>
  <si>
    <t>EGRESADO DE MAESTRÍA EN DERECHO CONSTITUCIONAL , Y DERECHO CIVIL Y COMERCIAL</t>
  </si>
  <si>
    <t>21400133</t>
  </si>
  <si>
    <t>MORON HERNANDEZ, CARMEN ILIANA</t>
  </si>
  <si>
    <t>ESPECIALISTA DE PREVENCIÓN Y ASESORÍA</t>
  </si>
  <si>
    <t>21874842</t>
  </si>
  <si>
    <t>GUERRA SALGUERO, JORGE LUIS</t>
  </si>
  <si>
    <t>EGRESADO DE MAESTRÍA EN COMUNICACIÓN PARA EL DESARROLLO</t>
  </si>
  <si>
    <t>22196903</t>
  </si>
  <si>
    <t>MONTOYA ZORRILLA, LUZ DEL ROSARIO</t>
  </si>
  <si>
    <t>22318887</t>
  </si>
  <si>
    <t>GRADOS RAMOS, JOSE ANTONIO</t>
  </si>
  <si>
    <t>22403546</t>
  </si>
  <si>
    <t>FIGUEREDO CHOGAS, ERNESTO</t>
  </si>
  <si>
    <t>22425372</t>
  </si>
  <si>
    <t>ESPINOZA CAÑOLI, ENA ARMIDA</t>
  </si>
  <si>
    <t>MAESTRO EN DERECHO, CON MENCIÓN EN CIENCIAS PENALES</t>
  </si>
  <si>
    <t>22486155</t>
  </si>
  <si>
    <t>MORALES FLORES, FREDY AUGUSTO</t>
  </si>
  <si>
    <t>MAESTRÍA EN GESTIÓN PÚBLICA</t>
  </si>
  <si>
    <t>22513506</t>
  </si>
  <si>
    <t>LUCIANO AGUIRRE, GINO ALEXANDER</t>
  </si>
  <si>
    <t>CIENCIAS ADMINISTRATIVAS / TURISMO Y HOTELERIA</t>
  </si>
  <si>
    <t>ASISTENTE LEGAL PARA SERVICIO DE ATENCION AL CLIENTE</t>
  </si>
  <si>
    <t>22513825</t>
  </si>
  <si>
    <t>PIMENTEL CAVALIE, NANCY CECILIA</t>
  </si>
  <si>
    <t>ESPECIALISTA EN CONTRATACIONES DE BIENES Y SERVICIOS POR MONTOS IGUALES O INFERIORES A 8 UIT I</t>
  </si>
  <si>
    <t>22515515</t>
  </si>
  <si>
    <t xml:space="preserve">MELGAREJO VIDAL, YENY SHEYLA </t>
  </si>
  <si>
    <t xml:space="preserve">CIENCIAS CONTABLES Y FINANCIERAS </t>
  </si>
  <si>
    <t>22517601</t>
  </si>
  <si>
    <t>AGUIRRE PINEDO, MAGALI ESTELA</t>
  </si>
  <si>
    <t>22520173</t>
  </si>
  <si>
    <t>VENTURA DOMINGUEZ, BEATRIZ</t>
  </si>
  <si>
    <t>22527379</t>
  </si>
  <si>
    <t xml:space="preserve">DIAZ TAMARA, MILAGROS ZOILA </t>
  </si>
  <si>
    <t>SUB INTENDENTE DE RESOLUCIÓN 4</t>
  </si>
  <si>
    <t>23894099</t>
  </si>
  <si>
    <t>VILLA ZAMBRANO, MARIA ELIANA</t>
  </si>
  <si>
    <t>23947668</t>
  </si>
  <si>
    <t>INOCENCIO PEREZ, LEONCIO HECTOR</t>
  </si>
  <si>
    <t>EGRESADO DE MAESTRÍA EN DERECHO EMPRESARIAL</t>
  </si>
  <si>
    <t>23985196</t>
  </si>
  <si>
    <t>JARA CARRION, KATIA DELIA</t>
  </si>
  <si>
    <t>23998761</t>
  </si>
  <si>
    <t>LADRON DE GUEVARA BOZA, CHRISTIAN MANUEL</t>
  </si>
  <si>
    <t>24719011</t>
  </si>
  <si>
    <t>PALOMINO GONZALES, DENNIS JAVIER</t>
  </si>
  <si>
    <t>COORDINADORA DE PREVENCIÓN Y ASESORÍA</t>
  </si>
  <si>
    <t>25571446</t>
  </si>
  <si>
    <t xml:space="preserve">LLANCARI MACHUCA,  MARIA ELENA </t>
  </si>
  <si>
    <t xml:space="preserve">CIENCIAS DE LA COMUNICACIÓN 
EDUCACIÓN </t>
  </si>
  <si>
    <t>25679567</t>
  </si>
  <si>
    <t>SALINAS MAGUIÑO, MILAGRITOS ROSA</t>
  </si>
  <si>
    <t>25715297</t>
  </si>
  <si>
    <t xml:space="preserve">BETANCOURT PEREZ, JULISSA ELIZABETH </t>
  </si>
  <si>
    <t>25734427</t>
  </si>
  <si>
    <t>ZOLEZZI IBARCENA, JOSE LUIS</t>
  </si>
  <si>
    <t>25740337</t>
  </si>
  <si>
    <t>MENA HIDALGO, JUAN MANUEL</t>
  </si>
  <si>
    <t>25742530</t>
  </si>
  <si>
    <t xml:space="preserve">RAMIREZ CURAY, OSWALDO </t>
  </si>
  <si>
    <t>25754594</t>
  </si>
  <si>
    <t xml:space="preserve">LEVANO PEREZ, TARYN KORY </t>
  </si>
  <si>
    <t>COMPUTACIÓN E INFORMÁTICA</t>
  </si>
  <si>
    <t>25763668</t>
  </si>
  <si>
    <t>DEL CARMEN FRANCIA, SILVIA ISABEL</t>
  </si>
  <si>
    <t>25790234</t>
  </si>
  <si>
    <t xml:space="preserve">JUAREZ TOLEDO, IVAN MAGNO </t>
  </si>
  <si>
    <t>25857526</t>
  </si>
  <si>
    <t xml:space="preserve">CAMASCA TORRES, MELISSA CANDY </t>
  </si>
  <si>
    <t>26646052</t>
  </si>
  <si>
    <t>HOYOS ESTELA, JULIO ALFONSO</t>
  </si>
  <si>
    <t>26685529</t>
  </si>
  <si>
    <t>INFANTE SOTO, NELSON ALBERTO</t>
  </si>
  <si>
    <t>28286021</t>
  </si>
  <si>
    <t>BARRERA LIZANA, FELIMON</t>
  </si>
  <si>
    <t>28291785</t>
  </si>
  <si>
    <t>FALCONI ROMANI, ABDUL</t>
  </si>
  <si>
    <t>MAESTRO EN GERENCIA SOCIAL Y RECURSOS HUMANOS</t>
  </si>
  <si>
    <t>28295258</t>
  </si>
  <si>
    <t>ZARATE CORNEJO, JOSE</t>
  </si>
  <si>
    <t>29362993</t>
  </si>
  <si>
    <t xml:space="preserve">VALDIVIA PAREDES, LUIS BERTIN </t>
  </si>
  <si>
    <t>29399256</t>
  </si>
  <si>
    <t xml:space="preserve">ZAMATA TORRES, CARLOS LIZANDRO </t>
  </si>
  <si>
    <t>VERIFICADOR DE MAPA DE INSPECCIONES</t>
  </si>
  <si>
    <t>29714346</t>
  </si>
  <si>
    <t>SALAS MATICORENA, CLAUDIA CRISTINA</t>
  </si>
  <si>
    <t>GRADO DE MAGISTER EN GESTIÓN PÚBLICA</t>
  </si>
  <si>
    <t>ESPECIALISTA ESTADÍSTICO DE INTELIGENCIA INSPECTIVA</t>
  </si>
  <si>
    <t>29719300</t>
  </si>
  <si>
    <t>LOPEZ ARGOTE, FRANK JOHN</t>
  </si>
  <si>
    <t>GRADO DE MAESTRÍA EN DIRECCIÓN DE TECNOLOGÍAS DE INFORMACIÓN</t>
  </si>
  <si>
    <t>COORDINADOR REGIONAL DE INSPECCIÓN DEL TRABAJO</t>
  </si>
  <si>
    <t>31671566</t>
  </si>
  <si>
    <t>CLEMENTE RODRIGUEZ, VALERIANA LUZ</t>
  </si>
  <si>
    <t>32041205</t>
  </si>
  <si>
    <t>LOLI DIAZ, TOMAS EUGENIO</t>
  </si>
  <si>
    <t>SUPERVISOR DE COBRANZAS</t>
  </si>
  <si>
    <t>32405129</t>
  </si>
  <si>
    <t>POMA SALAZAR, CECILIA CAROLA</t>
  </si>
  <si>
    <t>LOPEZ PAREDES, REYNA ISABEL</t>
  </si>
  <si>
    <t>32919334</t>
  </si>
  <si>
    <t>QUIÑONES NEGRETE, YELKA TERESA</t>
  </si>
  <si>
    <t>32968675</t>
  </si>
  <si>
    <t xml:space="preserve">ACOSTA VELASQUEZ, OSCAR WALTER </t>
  </si>
  <si>
    <t>32970285</t>
  </si>
  <si>
    <t xml:space="preserve">PEREZ SALINAS, FELICITA INES </t>
  </si>
  <si>
    <t>33263847</t>
  </si>
  <si>
    <t xml:space="preserve">ASMAT BELTRAN, MIRNA LUZ </t>
  </si>
  <si>
    <t>AUXILIAR EN SERVICIOS GENERALES</t>
  </si>
  <si>
    <t>40027985</t>
  </si>
  <si>
    <t xml:space="preserve">CRISANTO GARAY, JUAN CARLOS </t>
  </si>
  <si>
    <t>40046248</t>
  </si>
  <si>
    <t xml:space="preserve">JAVE LUYO, CARLOS RICARDO </t>
  </si>
  <si>
    <t>40056744</t>
  </si>
  <si>
    <t>ZAPATA RUMICHE, ROLANDO</t>
  </si>
  <si>
    <t>40086465</t>
  </si>
  <si>
    <t>GUTIERREZ CEPEDA, RUBY PAOLA</t>
  </si>
  <si>
    <t>40113004</t>
  </si>
  <si>
    <t>PORTILLA MIRANDA, DOMENICA ESMERALDA</t>
  </si>
  <si>
    <t>40125867</t>
  </si>
  <si>
    <t>AQUINO COLACHAGUA, KARIN ELENA</t>
  </si>
  <si>
    <t>COORDINADOR EN MODERNIZACIÓN DE LA GESTIÓN PÚBLICA</t>
  </si>
  <si>
    <t>40139491</t>
  </si>
  <si>
    <t xml:space="preserve">VIDELA ANAYA, VLADIMIR </t>
  </si>
  <si>
    <t>40157055</t>
  </si>
  <si>
    <t xml:space="preserve">SANCHEZ ARROYO, ELIZABETH DENNISE </t>
  </si>
  <si>
    <t>40181825</t>
  </si>
  <si>
    <t>REATEGUI VELEZ, FLOR MILAGRITOS</t>
  </si>
  <si>
    <t>40189491</t>
  </si>
  <si>
    <t xml:space="preserve">AREVALO OLIVARES, ROSARIO ELIZABETH </t>
  </si>
  <si>
    <t>ANALISTA DE TESORERÍA</t>
  </si>
  <si>
    <t>40192443</t>
  </si>
  <si>
    <t xml:space="preserve">PINO LAURA, KARINA DEL PILAR </t>
  </si>
  <si>
    <t>40209339</t>
  </si>
  <si>
    <t>CARRANZA RODRIGUEZ, LAURA LINED</t>
  </si>
  <si>
    <t>QUIÑONES INFANTE, SERGIO ARTURO</t>
  </si>
  <si>
    <t>GRADO DE MAGÍSTER EN DERECHO DEL TRABAJO Y DE LA SEGURIDAD SOCIAL</t>
  </si>
  <si>
    <t>ESPECIALISTA EN ARCHIVO Y GESTIÓN DOCUMENTAL</t>
  </si>
  <si>
    <t>40240036</t>
  </si>
  <si>
    <t>SIGÜENCIAS ROMERO, LORENA SUSANA</t>
  </si>
  <si>
    <t>EGRESADO DE MAESTRÍA EN HISTORIA</t>
  </si>
  <si>
    <t>40241473</t>
  </si>
  <si>
    <t>CASTILLO ROBLES, MARIA DE LOS ANGELES</t>
  </si>
  <si>
    <t>TÍTULO UNIVERSITARIO / EGRESADO DE MAESTRÍA EN DERECHO</t>
  </si>
  <si>
    <t>40248907</t>
  </si>
  <si>
    <t xml:space="preserve">PEÑAFIEL REYES, JORGE ANTONIO </t>
  </si>
  <si>
    <t>40255862</t>
  </si>
  <si>
    <t xml:space="preserve">MILLA MIRANDA, YARINA ISABEL </t>
  </si>
  <si>
    <t>ESPECIALISTA EN CONTROL PATRIMONIAL Y ALMACÉN</t>
  </si>
  <si>
    <t>40256245</t>
  </si>
  <si>
    <t>CARBAJAL FANOLA, DENNIS RANDU</t>
  </si>
  <si>
    <t>40265277</t>
  </si>
  <si>
    <t>REYES KONFU, OSCAR ALBERTO</t>
  </si>
  <si>
    <t>AUXILIAR ADMINISTRATIVO II</t>
  </si>
  <si>
    <t>40279066</t>
  </si>
  <si>
    <t>CUENCA FLORES, DAVID EDUARDO</t>
  </si>
  <si>
    <t>40284810</t>
  </si>
  <si>
    <t xml:space="preserve">SUAREZ MAURICIO, HENRY OMAR </t>
  </si>
  <si>
    <t>40300136</t>
  </si>
  <si>
    <t>BUOLANGER AGUIRRE, GEORGE ALEXIS</t>
  </si>
  <si>
    <t>40315982</t>
  </si>
  <si>
    <t xml:space="preserve">SICHEZ VALLADARES, MILAGROS JESUS </t>
  </si>
  <si>
    <t>ESPECIALISTA EN CAPACITACION</t>
  </si>
  <si>
    <t>40370775</t>
  </si>
  <si>
    <t>CASTILLO DAVILA, ALEXANDER HERNAN</t>
  </si>
  <si>
    <t>MAGÍSTER EN ADMINISTRACIÓN DE EMPRESAS</t>
  </si>
  <si>
    <t>40378103</t>
  </si>
  <si>
    <t>HURTADO PANDURO, ROBERT WALTER</t>
  </si>
  <si>
    <t>40385206</t>
  </si>
  <si>
    <t>RAMOS AGUILAR, MOISES ALEXANDER</t>
  </si>
  <si>
    <t>40393539</t>
  </si>
  <si>
    <t xml:space="preserve">ALVA CASTILLO, FRANKLIN ALBERTO </t>
  </si>
  <si>
    <t>40394234</t>
  </si>
  <si>
    <t>DUEÑAS ENRIQUEZ, MILTON GODOFREDO</t>
  </si>
  <si>
    <t>ESPECIALISTA EN CONTROL PREVIO</t>
  </si>
  <si>
    <t>40405322</t>
  </si>
  <si>
    <t>BELLIDO MALLQUI, VIVIANA</t>
  </si>
  <si>
    <t>GRADO DE MAGÍSTER EN GESTIÓN PÚBLICA</t>
  </si>
  <si>
    <t>40413781</t>
  </si>
  <si>
    <t>LUIS PACCO, ARQUIMEDES MHILTOM</t>
  </si>
  <si>
    <t>40477525</t>
  </si>
  <si>
    <t>POMA VERIA, MERCEDES RENE</t>
  </si>
  <si>
    <t>NO REGISTRA</t>
  </si>
  <si>
    <t>40478705</t>
  </si>
  <si>
    <t>GONZALES PALOMINO, JUAN CARLOS</t>
  </si>
  <si>
    <t>40489176</t>
  </si>
  <si>
    <t>CHAVEZ RIOS, EDITH JACKELINE</t>
  </si>
  <si>
    <t>GRADO DE MAESTRIA EN GESTIÓN PÚBLICA</t>
  </si>
  <si>
    <t>40491736</t>
  </si>
  <si>
    <t xml:space="preserve">VERA COCA, LUIS ANGEL </t>
  </si>
  <si>
    <t>40507251</t>
  </si>
  <si>
    <t>VIZCARRA LIPA, CAROLINA SHIRLEY</t>
  </si>
  <si>
    <t>40508055</t>
  </si>
  <si>
    <t xml:space="preserve">PEREZ ZEGARRA, RICARDO ENRIQUE </t>
  </si>
  <si>
    <t>ASISTENTE EN CONTRATACIONES DEL ESTADO</t>
  </si>
  <si>
    <t>40524410</t>
  </si>
  <si>
    <t>QUINTANILLA MARQUEZ, MARIA ELENA</t>
  </si>
  <si>
    <t>40529522</t>
  </si>
  <si>
    <t>VARGAS CHIPAYO, PERCY ANTONIO</t>
  </si>
  <si>
    <t>ESPECIALISTA EN MODERNIZACIÓN Y CONTROL INTERNO</t>
  </si>
  <si>
    <t>40540171</t>
  </si>
  <si>
    <t>GUZMAN ALEJOS, ANGELLA IVONNE</t>
  </si>
  <si>
    <t>INGENIERÍA PESQUERA</t>
  </si>
  <si>
    <t>EGRESADA DE MAESTRÍA EN GESTIÓN PÚBLICA</t>
  </si>
  <si>
    <t>40551155</t>
  </si>
  <si>
    <t>CHAVEZ RAMIREZ, MARYENEREY LUZ IRENE</t>
  </si>
  <si>
    <t>40570682</t>
  </si>
  <si>
    <t>PACO MACHACA, LAURA</t>
  </si>
  <si>
    <t>COORDINADOR DE SISTEMA DE INFORMACIÓN</t>
  </si>
  <si>
    <t>40573844</t>
  </si>
  <si>
    <t>AGUILAR LUGO, KARINA YULIANA</t>
  </si>
  <si>
    <t>INGENIERÍA DE SISTEMAS Y COMPUTACIÓN</t>
  </si>
  <si>
    <t>GRADO DE MAESTRÍA EN DIRECCION
DE SISTEMAS Y TECNOLOGIAS DE LA
INFORMACION</t>
  </si>
  <si>
    <t>ADMINISTRADOR DE REDES</t>
  </si>
  <si>
    <t>40574900</t>
  </si>
  <si>
    <t>PARDO SANCHEZ, MIGUEL ANGEL</t>
  </si>
  <si>
    <t>40597246</t>
  </si>
  <si>
    <t>WONG URIBE, MAYLIN JASSIRA</t>
  </si>
  <si>
    <t>SUB INTENDENTA DE ACTUACION INSPECTIVA</t>
  </si>
  <si>
    <t>40600222</t>
  </si>
  <si>
    <t>BRAÑES BELTRAN, PATTY NADIA</t>
  </si>
  <si>
    <t>EGRESADA DE MAESTRÍA EN DERECHO DEL TRABAJO Y SEGURIDADAD SOCIAL</t>
  </si>
  <si>
    <t>40608704</t>
  </si>
  <si>
    <t xml:space="preserve">BARRIOS NUÑEZ, ANA MARIA </t>
  </si>
  <si>
    <t>40625140</t>
  </si>
  <si>
    <t>QUISPE ZAPATA, ALFREDO OSCAR</t>
  </si>
  <si>
    <t>40627148</t>
  </si>
  <si>
    <t>CONTRERAS VIDAL, CAROL JANINA</t>
  </si>
  <si>
    <t>40663219</t>
  </si>
  <si>
    <t>LANDA PULACHE, KARIN DENISSE</t>
  </si>
  <si>
    <t>EGRESADO DE MAESTRÍA EN DERECHO LABORAL Y TRIBUTARIO</t>
  </si>
  <si>
    <t>SECRETARIO</t>
  </si>
  <si>
    <t>40670218</t>
  </si>
  <si>
    <t>RAMIREZ RODRIGUEZ, JORGE ARMANDO</t>
  </si>
  <si>
    <t>INGENIERÍA DE SISTEMAS</t>
  </si>
  <si>
    <t>40707734</t>
  </si>
  <si>
    <t>INCHI MONTES, DAVID ISRAEL</t>
  </si>
  <si>
    <t>40733068</t>
  </si>
  <si>
    <t>RAMOS GONZALES, SANDRO HARDY</t>
  </si>
  <si>
    <t>40736882</t>
  </si>
  <si>
    <t>ROSAS SALVADOR, MARLENE ELIZABETH</t>
  </si>
  <si>
    <t>40756252</t>
  </si>
  <si>
    <t>GUERRERO DIOSES, NAYVI ISABEL</t>
  </si>
  <si>
    <t xml:space="preserve">ESPECIALISTA LEGAL </t>
  </si>
  <si>
    <t>40759216</t>
  </si>
  <si>
    <t>MEZA TORRES, JANETH MAGALY</t>
  </si>
  <si>
    <t>40779306</t>
  </si>
  <si>
    <t xml:space="preserve">BOJORQUEZ RAMIREZ, ERICK DAVID </t>
  </si>
  <si>
    <t>40789868</t>
  </si>
  <si>
    <t>AGUILAR MERINO, RUDY PERCY</t>
  </si>
  <si>
    <t>40810290</t>
  </si>
  <si>
    <t>MEJIA ESCALANTE, JUANA</t>
  </si>
  <si>
    <t>40847629</t>
  </si>
  <si>
    <t xml:space="preserve">CARBAJAL PONCE, NICOL </t>
  </si>
  <si>
    <t>40855882</t>
  </si>
  <si>
    <t>ANGULO VELARDE OSCAR MANUEL</t>
  </si>
  <si>
    <t xml:space="preserve">ASISTENTE LEGAL PARA SERVICIOS DE ATENCIÓN AL CIUDADANO </t>
  </si>
  <si>
    <t>40926538</t>
  </si>
  <si>
    <t>ALARCON BARBOZA, YENY ELIZABETH</t>
  </si>
  <si>
    <t>40946922</t>
  </si>
  <si>
    <t>RIVERA PINTO, CHRISTIAN ALBERTO</t>
  </si>
  <si>
    <t xml:space="preserve">INGENIERÍA INDUSTRIAL </t>
  </si>
  <si>
    <t>40971239</t>
  </si>
  <si>
    <t>EGOAVIL MENDOZA, RICHARD</t>
  </si>
  <si>
    <t>40989308</t>
  </si>
  <si>
    <t>VARGAS CHAFLOQUE, VANESSA VICTORIA</t>
  </si>
  <si>
    <t>40990846</t>
  </si>
  <si>
    <t>ASTETE ROJAS, KELLY ANALI</t>
  </si>
  <si>
    <t>40994718</t>
  </si>
  <si>
    <t>GUTIERREZ VILCA, ROXANA</t>
  </si>
  <si>
    <t>40995830</t>
  </si>
  <si>
    <t>ARRECE JAMANCA, EVELYN KARINA</t>
  </si>
  <si>
    <t>41005609</t>
  </si>
  <si>
    <t>MENDOZA AQUIJE, HECTOR GUSTAVO</t>
  </si>
  <si>
    <t xml:space="preserve">DERECHO </t>
  </si>
  <si>
    <t>41008779</t>
  </si>
  <si>
    <t>CARPIO RUEDA, ZENAIDA</t>
  </si>
  <si>
    <t>41011050</t>
  </si>
  <si>
    <t>BENZAQUEN MACEDO, ERIK</t>
  </si>
  <si>
    <t>ASESOR JURIDICO</t>
  </si>
  <si>
    <t>41020163</t>
  </si>
  <si>
    <t>BERMEJO CASTILLO, RONALD EDUARDO</t>
  </si>
  <si>
    <t>41051868</t>
  </si>
  <si>
    <t>HUAMANCHUMO SANDOVAL, LUIS JESUS</t>
  </si>
  <si>
    <t>COORDINADOR DE GESTION DE PROYECTOS, PLANEAMIENTO Y ESTADISTICA</t>
  </si>
  <si>
    <t>41054090</t>
  </si>
  <si>
    <t>COLLACHAGUA PEREZ, DANIEL HUGO</t>
  </si>
  <si>
    <t>INGENIERÍA DE SISTEMAS Y COMPUTO</t>
  </si>
  <si>
    <t>ESPECIALISTA EN COMUNICACIÓN DIGITAL</t>
  </si>
  <si>
    <t>41055901</t>
  </si>
  <si>
    <t xml:space="preserve">MENDOZA MELCHOR, LAURA ISABEL </t>
  </si>
  <si>
    <t>41103443</t>
  </si>
  <si>
    <t>HUERTO NAUPAY, JUAN ROLANDO</t>
  </si>
  <si>
    <t>41103810</t>
  </si>
  <si>
    <t>LUNA JALLORANA, ADOLFO JIMMY</t>
  </si>
  <si>
    <t>AUDITOR GUBERNAMENTAL</t>
  </si>
  <si>
    <t>41127198</t>
  </si>
  <si>
    <t>MORAN NUREÑA, JESSICA MARTINA</t>
  </si>
  <si>
    <t>41128886</t>
  </si>
  <si>
    <t>LOAIZA PEÑA, EMERSON WILLIAMS</t>
  </si>
  <si>
    <t>41144953</t>
  </si>
  <si>
    <t>GONZALO RODRIGUEZ, NERY EVELYN</t>
  </si>
  <si>
    <t>41148278</t>
  </si>
  <si>
    <t xml:space="preserve">LUQUE BONIFACIO, DARWIN  </t>
  </si>
  <si>
    <t>MECANICA AUTOMOTRIZ</t>
  </si>
  <si>
    <t>41172341</t>
  </si>
  <si>
    <t>CASTILLO FIESTAS, NAIR ONDINA ANTONIETA</t>
  </si>
  <si>
    <t>41179094</t>
  </si>
  <si>
    <t>ARRIARAN NUÑEZ, RAMIRO HERNAN</t>
  </si>
  <si>
    <t>EGRESADO DE MAESTRÍA EN DERECHO
CONSTITUCIONAL Y
DERECHOS HUMANOS</t>
  </si>
  <si>
    <t>41180142</t>
  </si>
  <si>
    <t>ALARCON DIAZ, ALVARO SEGUNDO</t>
  </si>
  <si>
    <t>41194907</t>
  </si>
  <si>
    <t>ARRIETA GAMBOA, MANUEL FERNANDO</t>
  </si>
  <si>
    <t>ESTUDIANTE TÉCNICO SUPERIOR</t>
  </si>
  <si>
    <t>41205298</t>
  </si>
  <si>
    <t>ESCOBAR SARMIENTO, ERIK</t>
  </si>
  <si>
    <t>41224009</t>
  </si>
  <si>
    <t>CUMPA ZARPAN, MILCKY LIZBETH</t>
  </si>
  <si>
    <t>41230655</t>
  </si>
  <si>
    <t>MORENO ESPINOZA, JUAN ELIAS</t>
  </si>
  <si>
    <t>41272601</t>
  </si>
  <si>
    <t>CERQUIN CORTEZ, MARIA JUANA</t>
  </si>
  <si>
    <t>41276103</t>
  </si>
  <si>
    <t>MARAVI YLLANES, PAOLA KARINA</t>
  </si>
  <si>
    <t>ESPECIALISTA EN CONTRATACIONES DEL ESTADO II</t>
  </si>
  <si>
    <t>41314912</t>
  </si>
  <si>
    <t>HUARCA HUERTA, MERY MARGOT</t>
  </si>
  <si>
    <t>41326540</t>
  </si>
  <si>
    <t>CASTRO ACARAPI, MIGUEL ANGEL</t>
  </si>
  <si>
    <t>41349532</t>
  </si>
  <si>
    <t>DAVILA SAAVEDRA, MAX ERICK</t>
  </si>
  <si>
    <t>ESPECIALISTA EN PLANILLAS</t>
  </si>
  <si>
    <t>41356515</t>
  </si>
  <si>
    <t>SANCHEZ JUAREZ, MIGUEL AUGUSTO</t>
  </si>
  <si>
    <t>41363437</t>
  </si>
  <si>
    <t>KOJACHI PEREZ, KAREN LIZBETH</t>
  </si>
  <si>
    <t>41366513</t>
  </si>
  <si>
    <t xml:space="preserve">ELIAS BAZURTO, ABEL PAOLO </t>
  </si>
  <si>
    <t>SECRETARIA TÉCNICA</t>
  </si>
  <si>
    <t>41368853</t>
  </si>
  <si>
    <t>YAURI PALOMINO, DORIS MILAGROS</t>
  </si>
  <si>
    <t>41382208</t>
  </si>
  <si>
    <t>ARROYO PEREZ, JAIME DANIEL</t>
  </si>
  <si>
    <t>41410392</t>
  </si>
  <si>
    <t xml:space="preserve">LIMAYLLA BARZOLA, JUDITH NELLY </t>
  </si>
  <si>
    <t>41410746</t>
  </si>
  <si>
    <t>HEMERYTH CHARPENTIER, VIVIANA VANESSA</t>
  </si>
  <si>
    <t>41411297</t>
  </si>
  <si>
    <t>LOPEZ LAVALLE FRANCO, JHONNY WILLIAM</t>
  </si>
  <si>
    <t>41418812</t>
  </si>
  <si>
    <t>ESPINO CALDERON, CLAUDIA ESTHER</t>
  </si>
  <si>
    <t>41452029</t>
  </si>
  <si>
    <t xml:space="preserve">GAMARRA GAMARRA, KARLA </t>
  </si>
  <si>
    <t xml:space="preserve">CIENCIAS SOCIALES ESPECIALIDAD HISTORIA </t>
  </si>
  <si>
    <t>41471901</t>
  </si>
  <si>
    <t>CESPEDES CORDOVA, MARGARITA</t>
  </si>
  <si>
    <t>41472852</t>
  </si>
  <si>
    <t>FLORES MUÑOZ, JEAN FRANCOISE</t>
  </si>
  <si>
    <t>ASISTENTE LEGAL PARA SERVICIOS DE ATENCIÓN AL CIUDADANO</t>
  </si>
  <si>
    <t>41490073</t>
  </si>
  <si>
    <t>ZEGARRA CARY, ISRAEL ANTONIO</t>
  </si>
  <si>
    <t>41490743</t>
  </si>
  <si>
    <t>FLORES VALERIO, DANIEL EDGARDO</t>
  </si>
  <si>
    <t>ABOGADO ESPECIALISTA EN DERECHO LABORAL</t>
  </si>
  <si>
    <t>41495314</t>
  </si>
  <si>
    <t xml:space="preserve">GAYOSO GAMBOA, GIANCARLO </t>
  </si>
  <si>
    <t>SEGUNDA ESPECIALIDAD EN DERECHO DEL TRABAJO Y DE LA SEGURIDAD SOCIAL</t>
  </si>
  <si>
    <t>41500126</t>
  </si>
  <si>
    <t xml:space="preserve">LOPEZ GOMERO, LILI ROXANA </t>
  </si>
  <si>
    <t>41504963</t>
  </si>
  <si>
    <t xml:space="preserve">VERA GOMEZ JOEL HERNAN </t>
  </si>
  <si>
    <t>41513866</t>
  </si>
  <si>
    <t>ARENAS RIOS, BERNARD SIVORE</t>
  </si>
  <si>
    <t>41526912</t>
  </si>
  <si>
    <t>MIRO QUESADA PINTO, RENZO BERLY</t>
  </si>
  <si>
    <t>41534592</t>
  </si>
  <si>
    <t>ROMERO CHAVEZ, MARIA ORFELINDA</t>
  </si>
  <si>
    <t>41557698</t>
  </si>
  <si>
    <t>ROJAS MAURICIO, LUTTY LEYDON</t>
  </si>
  <si>
    <t>ENCARGADO DE ARCHIVO</t>
  </si>
  <si>
    <t>41599306</t>
  </si>
  <si>
    <t xml:space="preserve">BERNABEL SUYO, MIGUEL </t>
  </si>
  <si>
    <t>41610052</t>
  </si>
  <si>
    <t xml:space="preserve">ESPINOZA SURICHAQUI, MIGUEL ANGEL </t>
  </si>
  <si>
    <t>41613669</t>
  </si>
  <si>
    <t>VALDEZ ANTEZANA, NIEVE ARALY</t>
  </si>
  <si>
    <t>EGRESADA DE MAESTRÍA EN GESTION AMBIENTAL Y DESARROLLO SOSTENIBLE</t>
  </si>
  <si>
    <t>41630944</t>
  </si>
  <si>
    <t>QUINTANILLA GUILLEN, JOHN EDWARD</t>
  </si>
  <si>
    <t>ANALISTA DE COMUNICACIONES</t>
  </si>
  <si>
    <t>41632223</t>
  </si>
  <si>
    <t>CALLE DAVILA, MIRTHA ZENOBIA</t>
  </si>
  <si>
    <t>41635490</t>
  </si>
  <si>
    <t>HERRERA ABAD, CARLOS ALBERTO</t>
  </si>
  <si>
    <t>41650409</t>
  </si>
  <si>
    <t>CABRERA CASTRO, EDISON NOE</t>
  </si>
  <si>
    <t>41710510</t>
  </si>
  <si>
    <t>TENORIO JIMENEZ, MILAGROS JOHANA</t>
  </si>
  <si>
    <t>41728997</t>
  </si>
  <si>
    <t>LEANDRO SIERRALTA, NORIA</t>
  </si>
  <si>
    <t>41749395</t>
  </si>
  <si>
    <t>SOTO GUILLERMO, OSCAR PAUL</t>
  </si>
  <si>
    <t>EGRESADO DE MAESTRÍA EN GESTIÓN PÚBLICA Y DESARROLLO LOCAL</t>
  </si>
  <si>
    <t>41752334</t>
  </si>
  <si>
    <t xml:space="preserve">AGUILAR ROSARIO ALEX DAVID </t>
  </si>
  <si>
    <t>41772524</t>
  </si>
  <si>
    <t xml:space="preserve">YONSON RAMIREZ, DAN POOL MARTIN </t>
  </si>
  <si>
    <t>41774844</t>
  </si>
  <si>
    <t>REYES CHUQUIRUNA, WILLIAMS SANTIAGO</t>
  </si>
  <si>
    <t>41782242</t>
  </si>
  <si>
    <t>VERGARA VILLALBA, GABRIEL ALEJANDRO</t>
  </si>
  <si>
    <t>ANALISTA LEGAL Y DE ACCIONES PREVIAS</t>
  </si>
  <si>
    <t>41786818</t>
  </si>
  <si>
    <t>VALENZUELA SILVA, CINTHIA VALENTINA</t>
  </si>
  <si>
    <t>ABOGADO ESPECIALISTA EN GESTIÓN PÚBLICA</t>
  </si>
  <si>
    <t>41800642</t>
  </si>
  <si>
    <t xml:space="preserve">RAMOS HINOJOSA, JAIRO OSCAR </t>
  </si>
  <si>
    <t>ESPECIALISTA EN SERVICIO SOCIAL</t>
  </si>
  <si>
    <t>41804703</t>
  </si>
  <si>
    <t>QUISPE DIONICIO, JESSICA SHIRLEY</t>
  </si>
  <si>
    <t>41807624</t>
  </si>
  <si>
    <t>ANGEL NIÑO, LINDER PERCY</t>
  </si>
  <si>
    <t>41827772</t>
  </si>
  <si>
    <t>MANCO BAILON, OMAR GIANCARLO</t>
  </si>
  <si>
    <t>41841643</t>
  </si>
  <si>
    <t>JORGE PILLPE, JEANETTE IVONNE</t>
  </si>
  <si>
    <t>41851276</t>
  </si>
  <si>
    <t>TALA ROMERO, GLORIA PATRICIA</t>
  </si>
  <si>
    <t>ESPECIALISTA CONTABLE</t>
  </si>
  <si>
    <t>41855546</t>
  </si>
  <si>
    <t>MENDOZA REGALADO, DELIA ROSARIO</t>
  </si>
  <si>
    <t>41878025</t>
  </si>
  <si>
    <t>PALOMINO CARDENAS, SILVER NEREO</t>
  </si>
  <si>
    <t>GESTOR ADMINISTRATIVO</t>
  </si>
  <si>
    <t>41946262</t>
  </si>
  <si>
    <t>CHEVEZ MURGA, JULIO CESAR</t>
  </si>
  <si>
    <t>41947898</t>
  </si>
  <si>
    <t>ROMERO FRANCO, GUISELA</t>
  </si>
  <si>
    <t>41963610</t>
  </si>
  <si>
    <t>SOLANO GALVEZ, MARYA DAYANA</t>
  </si>
  <si>
    <t>41987739</t>
  </si>
  <si>
    <t>CARREÑO URDAY, ROCIO MERCEDES</t>
  </si>
  <si>
    <t xml:space="preserve">TITULO UNIVERSITARIO </t>
  </si>
  <si>
    <t>41996609</t>
  </si>
  <si>
    <t>AYLAS ROMERO, LUIS ALBERTO</t>
  </si>
  <si>
    <t>INGENIERÍA DE SISTEMAS, COMPUTO Y TELECOMUNICACIONES</t>
  </si>
  <si>
    <t>42008316</t>
  </si>
  <si>
    <t>CHAUCA MEZA, SAMUEL DAVID</t>
  </si>
  <si>
    <t>42011178</t>
  </si>
  <si>
    <t>GARCIA RIVERA, CARLOS ALFREDO</t>
  </si>
  <si>
    <t>42017616</t>
  </si>
  <si>
    <t>PALOMINO FRIAS, SANTIAGO</t>
  </si>
  <si>
    <t>NOTIFICADOR MOTIRIZADO</t>
  </si>
  <si>
    <t>42028233</t>
  </si>
  <si>
    <t>SUMA CALCINA, DANIEL VICENTE</t>
  </si>
  <si>
    <t>42031920</t>
  </si>
  <si>
    <t>VALDIVIA CHACALTANA, VIVIANNA GIANNINA</t>
  </si>
  <si>
    <t xml:space="preserve">GESTOR ADMINISTRATIVO </t>
  </si>
  <si>
    <t>42043651</t>
  </si>
  <si>
    <t>JARA GARCIA, CHRISTIAM EDWIN</t>
  </si>
  <si>
    <t>VERIFICADOR DE MAPA DE INSPECCIÓN</t>
  </si>
  <si>
    <t>42050683</t>
  </si>
  <si>
    <t>GELDRES RAMOS, VANESSA FLORINDA</t>
  </si>
  <si>
    <t>42065257</t>
  </si>
  <si>
    <t>RIVERA VARGAS, CUSI</t>
  </si>
  <si>
    <t>42071728</t>
  </si>
  <si>
    <t>SIFUENTES HUAPAYA, ROSA BETTY</t>
  </si>
  <si>
    <t>42078160</t>
  </si>
  <si>
    <t>TOLENTINO PONTE, MARIA JAQUELINE</t>
  </si>
  <si>
    <t>42082725</t>
  </si>
  <si>
    <t>CABALLERO SALINAS, DIANA MEDALYT</t>
  </si>
  <si>
    <t>42125688</t>
  </si>
  <si>
    <t>LOPEZ HUAMANI, MANUEL</t>
  </si>
  <si>
    <t>42128175</t>
  </si>
  <si>
    <t>CRUZ ARQQUE, RUBEN</t>
  </si>
  <si>
    <t>42154325</t>
  </si>
  <si>
    <t>CARLOS VALDIVIA, CLARA REYNA</t>
  </si>
  <si>
    <t>42167744</t>
  </si>
  <si>
    <t>ROJAS ALTAMIRANO, CARLOS</t>
  </si>
  <si>
    <t xml:space="preserve">NOTIFICADOR MOTORIZADO </t>
  </si>
  <si>
    <t>42180979</t>
  </si>
  <si>
    <t xml:space="preserve">ROJAS ARTEAGA, GILBERTO TINO </t>
  </si>
  <si>
    <t>42182886</t>
  </si>
  <si>
    <t xml:space="preserve">CORDOVA APARICIO, ADRIANA SILVANA </t>
  </si>
  <si>
    <t>42184123</t>
  </si>
  <si>
    <t>TAMAYO OLIVAS, SALLY VERONICA</t>
  </si>
  <si>
    <t>42187746</t>
  </si>
  <si>
    <t>SALDIVAR MUÑOZ, JORGE ALFREDO</t>
  </si>
  <si>
    <t>42188487</t>
  </si>
  <si>
    <t>VIDALON GALVEZ, GIANCARLO</t>
  </si>
  <si>
    <t>42204741</t>
  </si>
  <si>
    <t>PEREZ VASQUEZ, VITO</t>
  </si>
  <si>
    <t xml:space="preserve">CIENCIAS CONTABLES </t>
  </si>
  <si>
    <t>42223689</t>
  </si>
  <si>
    <t>RODRIGUEZ BALDEON, GERALDINE GLADYS</t>
  </si>
  <si>
    <t>42228250</t>
  </si>
  <si>
    <t>BENITES JIMENEZ, KARIN JAMIL</t>
  </si>
  <si>
    <t>42231709</t>
  </si>
  <si>
    <t xml:space="preserve">ZEVALLOS LOPEZ, CARLOS ENRIQUE </t>
  </si>
  <si>
    <t>42231776</t>
  </si>
  <si>
    <t xml:space="preserve">VILLAR PEREZ, ALAN FELIX </t>
  </si>
  <si>
    <t xml:space="preserve">CIENCIAS JURIDICAS Y POLITICAS </t>
  </si>
  <si>
    <t>CONDORI CATUNTA, DAVID JOSUE</t>
  </si>
  <si>
    <t>GRADO DE MAESTRO EN CIENCIAS (MAGISTER SCIENTIAE) CON MENCION EN GESTION EMPRESARIAL</t>
  </si>
  <si>
    <t>42247273</t>
  </si>
  <si>
    <t xml:space="preserve">GOICOCHEA SANTIAGO, MIRELLA PAMELA </t>
  </si>
  <si>
    <t>INTEGRADOR CONTABLE</t>
  </si>
  <si>
    <t>42266805</t>
  </si>
  <si>
    <t>ARCONDO SURCO, XIMENA</t>
  </si>
  <si>
    <t>ESPECIALISTA EN SEGURIDAD INFORMÁTICA</t>
  </si>
  <si>
    <t>42290022</t>
  </si>
  <si>
    <t>ESPINOZA CORDOVA, VICTOR FREDDY</t>
  </si>
  <si>
    <t>INGENIERÍA ELECTRÓNICA</t>
  </si>
  <si>
    <t>42293126</t>
  </si>
  <si>
    <t>DAGNINO VARAS, FERNANDO ERNESTO</t>
  </si>
  <si>
    <t>42296652</t>
  </si>
  <si>
    <t xml:space="preserve">HUACO VILCA, LEINA LUCIA </t>
  </si>
  <si>
    <t>TÍTULO DE MÁSTER UNIVERSITARIO EN ESTUDIOS DE LA UNIÓN EUROPEA</t>
  </si>
  <si>
    <t>42335751</t>
  </si>
  <si>
    <t>ROJAS ASTUYAURI, ROBERTO JAIME</t>
  </si>
  <si>
    <t>42336386</t>
  </si>
  <si>
    <t>OSORIO VELASQUEZ, KARLA ESTRELLA</t>
  </si>
  <si>
    <t>42336981</t>
  </si>
  <si>
    <t>POMA CHUQUIPIONDO, JACKIE JUDITH</t>
  </si>
  <si>
    <t>42343560</t>
  </si>
  <si>
    <t>LOPEZ MELGAR, FLENYN</t>
  </si>
  <si>
    <t>42352062</t>
  </si>
  <si>
    <t>HORNA RIOS, STEPHANIE</t>
  </si>
  <si>
    <t>42366669</t>
  </si>
  <si>
    <t>TARAZONA PRINCIPE, JHONATAN JAMES</t>
  </si>
  <si>
    <t>42374978</t>
  </si>
  <si>
    <t>ESPINO TENORIO, MERLY</t>
  </si>
  <si>
    <t>TECNICO INFORMATICO</t>
  </si>
  <si>
    <t>42375143</t>
  </si>
  <si>
    <t>LUNA VALVERDE, GUILLERMO ALAN</t>
  </si>
  <si>
    <t>42409989</t>
  </si>
  <si>
    <t>GIRALDO MARIN, JOHNATAN JESUS</t>
  </si>
  <si>
    <t>MECANICA DE MANTENIMIENTO</t>
  </si>
  <si>
    <t>42437271</t>
  </si>
  <si>
    <t>ROJAS VIDAL, JUAN FRANCISCO</t>
  </si>
  <si>
    <t>42438084</t>
  </si>
  <si>
    <t>ZEBALLOS DELGADO, ANA RUTH</t>
  </si>
  <si>
    <t>42452037</t>
  </si>
  <si>
    <t>LUNA JALLORANA, EDISON MIGUEL</t>
  </si>
  <si>
    <t>42478167</t>
  </si>
  <si>
    <t>ROSAS, EDUARDO JOHAN</t>
  </si>
  <si>
    <t>ANALISTA ADMINISTRATIVO DE TESORERÍA</t>
  </si>
  <si>
    <t>42487526</t>
  </si>
  <si>
    <t>DE LA CRUZ CATAÑO, RUTH CANDELARIA</t>
  </si>
  <si>
    <t>42503849</t>
  </si>
  <si>
    <t xml:space="preserve">APAZA CORIPUNA, MILAGROS YANINA </t>
  </si>
  <si>
    <t>42509366</t>
  </si>
  <si>
    <t xml:space="preserve">HARO ZUÑIGA, CRISTIAN RICARDO </t>
  </si>
  <si>
    <t>42518872</t>
  </si>
  <si>
    <t xml:space="preserve">MORAN ACARO, KAREN JIANINA </t>
  </si>
  <si>
    <t>42549460</t>
  </si>
  <si>
    <t>ARCE CALDERON, SARAH MARILU</t>
  </si>
  <si>
    <t>42558966</t>
  </si>
  <si>
    <t>SANTA CRUZ RAMOS, HERNAN RICARDO</t>
  </si>
  <si>
    <t>42573398</t>
  </si>
  <si>
    <t>MARROQUIN SOTIL, VLADIMIR GERMAN</t>
  </si>
  <si>
    <t>42583625</t>
  </si>
  <si>
    <t>GAMBOA SILVA, MIGUEL ANGEL</t>
  </si>
  <si>
    <t xml:space="preserve">CIENCIAS ECONOMICAS - MENCION EN ADMINISTRACIÓN </t>
  </si>
  <si>
    <t>42585557</t>
  </si>
  <si>
    <t xml:space="preserve">BLAS CHIZA, ALEXANDER HERBERT </t>
  </si>
  <si>
    <t>42613773</t>
  </si>
  <si>
    <t>JULCA JULCA, GENARO MARCIAL</t>
  </si>
  <si>
    <t>42643654</t>
  </si>
  <si>
    <t>BABILONIA PEREZ, RAMON</t>
  </si>
  <si>
    <t>42649923</t>
  </si>
  <si>
    <t>ARDILES LUPACA, JUDITH MERCEDES</t>
  </si>
  <si>
    <t>42676355</t>
  </si>
  <si>
    <t>ALARCON COLONIO, ROSA MARIA</t>
  </si>
  <si>
    <t>GESTIÓN</t>
  </si>
  <si>
    <t>42694676</t>
  </si>
  <si>
    <t xml:space="preserve">APARICIO NIZAMA, JESUS MANUEL </t>
  </si>
  <si>
    <t>LICENCIADO EN PSICOLOGIA CON MENCION EN PSICOLOGIA SOCIAL</t>
  </si>
  <si>
    <t>42710998</t>
  </si>
  <si>
    <t>PUMA ZANGA, GUILLERMO AUGUSTO</t>
  </si>
  <si>
    <t>42715726</t>
  </si>
  <si>
    <t>LUNA RODRIGUEZ, TATIANA LIZ</t>
  </si>
  <si>
    <t>ESTUDIOS INCONCLUSOS EN DERECHO DEL TRABAJO Y DE LA SEGURIDAD SOCIAL</t>
  </si>
  <si>
    <t>42719462</t>
  </si>
  <si>
    <t>TANTA CIRILO, MARIA LOURDES</t>
  </si>
  <si>
    <t>42741023</t>
  </si>
  <si>
    <t xml:space="preserve">ALCANTARA ZEGARRA, NATALIA RUTH </t>
  </si>
  <si>
    <t>42749015</t>
  </si>
  <si>
    <t xml:space="preserve">CHAYÑA RAMIREZ, FRANKLIN ABDIAS </t>
  </si>
  <si>
    <t>42759696</t>
  </si>
  <si>
    <t xml:space="preserve">MENDOZA QUIROZ, ERIKA MAGALI </t>
  </si>
  <si>
    <t>42766545</t>
  </si>
  <si>
    <t>TAMBINI MONGE, RUTH NATALIA</t>
  </si>
  <si>
    <t>GRADO DE MAESTRO EN DERECHO EMPRESARIAL</t>
  </si>
  <si>
    <t>42774552</t>
  </si>
  <si>
    <t xml:space="preserve">VELASQUEZ PIZARRO, LUIS ALEXANDER </t>
  </si>
  <si>
    <t>42796476</t>
  </si>
  <si>
    <t>ALVARO CACHI, JORGE OSWALDO</t>
  </si>
  <si>
    <t>42801413</t>
  </si>
  <si>
    <t>VASQUEZ PUMARICRA, ARTURO ALFREDO</t>
  </si>
  <si>
    <t>42810258</t>
  </si>
  <si>
    <t xml:space="preserve">CASTILLO FARIAS, MICHEL CRISTIANS </t>
  </si>
  <si>
    <t>ASISTENTE PROGRAMADOR</t>
  </si>
  <si>
    <t>42820362</t>
  </si>
  <si>
    <t>AQUINO SILVA, HAYDEE</t>
  </si>
  <si>
    <t>42829481</t>
  </si>
  <si>
    <t xml:space="preserve">LAZO LOLI, MARIA TERESA </t>
  </si>
  <si>
    <t>42837764</t>
  </si>
  <si>
    <t>QUISPE MAMANI, ROSA</t>
  </si>
  <si>
    <t>TÍTULO TÉCNICO</t>
  </si>
  <si>
    <t>42840344</t>
  </si>
  <si>
    <t xml:space="preserve">MALCA PEREZ, SHIRLEY </t>
  </si>
  <si>
    <t>42843000</t>
  </si>
  <si>
    <t xml:space="preserve">TELLO MORAN, ROSMERY MARIA </t>
  </si>
  <si>
    <t>COORDINADORA DE PREVENCIÓN, PROMOCIÓN Y DIFUSIÓN</t>
  </si>
  <si>
    <t>42844441</t>
  </si>
  <si>
    <t>ARBAIZA MEZA, CAROLINA MARIA</t>
  </si>
  <si>
    <t>42852091</t>
  </si>
  <si>
    <t>SUCSE CAMPOS, YEIMY DEL PILAR</t>
  </si>
  <si>
    <t>42882938</t>
  </si>
  <si>
    <t>PINEDO REATEGUI, ANGELA VALERIA</t>
  </si>
  <si>
    <t>42888875</t>
  </si>
  <si>
    <t>NUÑEZ PANTOJA, WILLIAM FERNANDO</t>
  </si>
  <si>
    <t>42890241</t>
  </si>
  <si>
    <t>DE LAMA LAURA, MANUEL GONZALO</t>
  </si>
  <si>
    <t>42923156</t>
  </si>
  <si>
    <t>TRUJILLO TEJADA, JUAN CARLOS</t>
  </si>
  <si>
    <t>COORDINADOR DE COOPERACION TECNICA Y ASUNTOS INTERNACIONALES</t>
  </si>
  <si>
    <t>42940371</t>
  </si>
  <si>
    <t>PONCE DELGADO, JUAN CARLOS</t>
  </si>
  <si>
    <t>42943239</t>
  </si>
  <si>
    <t>RIOJA RIOS, MARLLORY</t>
  </si>
  <si>
    <t>CONTABILIDAD /
ADMINISTRACIÓN PÚBLICA</t>
  </si>
  <si>
    <t>42943557</t>
  </si>
  <si>
    <t>CORREA CASTILLO, LUIS MARTIN</t>
  </si>
  <si>
    <t>42949426</t>
  </si>
  <si>
    <t xml:space="preserve">LOZANO PINILLOS, JACKELINE SOLEDAD </t>
  </si>
  <si>
    <t>1. CONTADOR PÚBLICO, 2. BACHILLER EN DERECHO</t>
  </si>
  <si>
    <t>42972151</t>
  </si>
  <si>
    <t xml:space="preserve">VILLAR INGA KARIN TATIANA </t>
  </si>
  <si>
    <t>42972601</t>
  </si>
  <si>
    <t>RUIZ PEREZ, PEDRO JOSE ZACARIAS</t>
  </si>
  <si>
    <t>42980526</t>
  </si>
  <si>
    <t>GALLEGOS CHU, KARLA KATIUSKA</t>
  </si>
  <si>
    <t>42995585</t>
  </si>
  <si>
    <t xml:space="preserve">DIAZ FLORES, GIOVANNA </t>
  </si>
  <si>
    <t>42999578</t>
  </si>
  <si>
    <t>SILVERA LEON, WILLY DAVES</t>
  </si>
  <si>
    <t>43002189</t>
  </si>
  <si>
    <t>ROSALES ARTICA, LUIS ALBERTO</t>
  </si>
  <si>
    <t>43024824</t>
  </si>
  <si>
    <t>COAGUILA ALEJO, LEONARDO JUNIOR</t>
  </si>
  <si>
    <t>43044072</t>
  </si>
  <si>
    <t>SANCHEZ HERAN,  MARIELA VANESSA</t>
  </si>
  <si>
    <t>ANALISTA DE PROGRAMACION Y CONTROL</t>
  </si>
  <si>
    <t>43062686</t>
  </si>
  <si>
    <t xml:space="preserve">CACERES VENTURA, HENRY ALFREDO </t>
  </si>
  <si>
    <t>43073234</t>
  </si>
  <si>
    <t>QUISPE BECERRIL, JUAN EDWARD</t>
  </si>
  <si>
    <t>43077142</t>
  </si>
  <si>
    <t>BARTUREN LLATAS, CRISTINA ARACELY</t>
  </si>
  <si>
    <t>43081359</t>
  </si>
  <si>
    <t>RUMAY FLORES, CARLOS EDUARDO</t>
  </si>
  <si>
    <t>43086384</t>
  </si>
  <si>
    <t>LUNA TORRES, DARWIN ALEXIS</t>
  </si>
  <si>
    <t>INGENIERÍA FORESTAL Y DEL MEDIO AMBIENTE</t>
  </si>
  <si>
    <t>EGRESADO DE MAESTRÍA EN  SEGURIDAD INDUSTRIAL Y PROTECCIÓN AMBIENTAL</t>
  </si>
  <si>
    <t>43093278</t>
  </si>
  <si>
    <t>GORRITI ROMERO, KATIA ELENA</t>
  </si>
  <si>
    <t>AUXILIAR DE OFICINA</t>
  </si>
  <si>
    <t>43123784</t>
  </si>
  <si>
    <t>UMASI LLAIQUE, GUADALUPE</t>
  </si>
  <si>
    <t>43125869</t>
  </si>
  <si>
    <t>MA SAN GOMEZ, SADA LIGIA ELENA</t>
  </si>
  <si>
    <t>AUXILIAR  COACTIVO</t>
  </si>
  <si>
    <t>43148892</t>
  </si>
  <si>
    <t>ROSAS GANDULLIA, DAVID PAUL</t>
  </si>
  <si>
    <t>43153093</t>
  </si>
  <si>
    <t xml:space="preserve">RAMOS DIAZ, DWIGHT GRIMANIEL </t>
  </si>
  <si>
    <t>43187320</t>
  </si>
  <si>
    <t>APARCANA GUILLEN, CARLOS ALEXANDER</t>
  </si>
  <si>
    <t>ASISTENTE LEGAL PARA SERVICIO DE ATENCIÓN AL CIUDADANO</t>
  </si>
  <si>
    <t>43190757</t>
  </si>
  <si>
    <t>FERRE RODRIGUEZ, BERTHA MARIA</t>
  </si>
  <si>
    <t>43191810</t>
  </si>
  <si>
    <t>SEGOVIA MOYA, YESSENIA</t>
  </si>
  <si>
    <t>43191897</t>
  </si>
  <si>
    <t>GONZALES ROMUALDO, FIORELA YANINA</t>
  </si>
  <si>
    <t>43197185</t>
  </si>
  <si>
    <t>PALACIOS TORRES, ELMER OVED</t>
  </si>
  <si>
    <t>43206267</t>
  </si>
  <si>
    <t>QUINTANILLA ROSALES, MAGALY ALICIA</t>
  </si>
  <si>
    <t>43208621</t>
  </si>
  <si>
    <t>NUÑEZ SALAZAR, CARLOS JOSE</t>
  </si>
  <si>
    <t>EGRESADO UNIVERSITARIO</t>
  </si>
  <si>
    <t>43225029</t>
  </si>
  <si>
    <t>TORRES DIAZ, JORGE CARLOS</t>
  </si>
  <si>
    <t>43232334</t>
  </si>
  <si>
    <t>PAIMA SAENZ, SERGIO JOEL</t>
  </si>
  <si>
    <t>43237811</t>
  </si>
  <si>
    <t>AGUERO TAMAYO, GABRIEL OSCAR</t>
  </si>
  <si>
    <t>RETIRADO DE LA PNP</t>
  </si>
  <si>
    <t>43251117</t>
  </si>
  <si>
    <t>GARRIDO AYRE, RICHARD ANDRES</t>
  </si>
  <si>
    <t>43258927</t>
  </si>
  <si>
    <t>SILVA VILLEGAS, JAIME ALEXANDER</t>
  </si>
  <si>
    <t>43283049</t>
  </si>
  <si>
    <t xml:space="preserve">BARRAZUETA VILLASANTE, DERLY </t>
  </si>
  <si>
    <t>43288671</t>
  </si>
  <si>
    <t>TORRES AGUILAR, NOEMI MADELEYDE</t>
  </si>
  <si>
    <t>43292610</t>
  </si>
  <si>
    <t>TEJERO MONTERO, MONICA CAROLINA</t>
  </si>
  <si>
    <t>EGRESADO UNIVERSITARIO EN DERECHO DE LA EMPRESA</t>
  </si>
  <si>
    <t>43371391</t>
  </si>
  <si>
    <t>ARZUBIALDE ZAMALLOA, ALEX BOOZ</t>
  </si>
  <si>
    <t>43371739</t>
  </si>
  <si>
    <t>CARPIO ALMONTE, JAMIRA MARIBEL</t>
  </si>
  <si>
    <t>43425899</t>
  </si>
  <si>
    <t>LUJAN SEGURA, SANDRA BEATRIZ</t>
  </si>
  <si>
    <t>43426685</t>
  </si>
  <si>
    <t>AÑAZCO NUNJAR, ORLANDO FRANCISCO</t>
  </si>
  <si>
    <t>BACHILLER UNIVERSITARIO/
GRADO DE MAGISTER EN ADMINISTRACION</t>
  </si>
  <si>
    <t xml:space="preserve">AUXILIAR ADMINISTRATIVO </t>
  </si>
  <si>
    <t>43429846</t>
  </si>
  <si>
    <t>BRAVO QUISPE, JENNY GABRIELA</t>
  </si>
  <si>
    <t>43433046</t>
  </si>
  <si>
    <t>CALDAS JIMENEZ, FREDDY DAGOBERTO</t>
  </si>
  <si>
    <t>LICENCIADO EN ADMINISTRACIÓN CON MENCIÓN EN ADMINISTRACIÓN DE EMPRESAS</t>
  </si>
  <si>
    <t>43442484</t>
  </si>
  <si>
    <t>DEL CARPIO CUENTAS, CRISTEL VANESSA</t>
  </si>
  <si>
    <t>43479349</t>
  </si>
  <si>
    <t xml:space="preserve">GARCIA CHAVEZ, KARINA ROSA </t>
  </si>
  <si>
    <t>43496235</t>
  </si>
  <si>
    <t>VARGAS GUTIERREZ, YURI GERMAN</t>
  </si>
  <si>
    <t>ASISTENTE DE ATENCIÓN AL CIUDADANO</t>
  </si>
  <si>
    <t>43507662</t>
  </si>
  <si>
    <t>CONCHA AYQUIPA, ROCIO MARIA</t>
  </si>
  <si>
    <t>43529007</t>
  </si>
  <si>
    <t xml:space="preserve">TAFUR HUAMAN, ERLITH </t>
  </si>
  <si>
    <t>COORDINADOR DE FASE INSTRUCTORA</t>
  </si>
  <si>
    <t>43536771</t>
  </si>
  <si>
    <t>ENRIQUEZ DUEÑAS, CRETA</t>
  </si>
  <si>
    <t>EGRESADA DE LAS MAESTRÍAS EN CIENCIAS PENALES Y  DERECHO DEL TRABAJO Y DE LA SEGURIDAD SOCIAL</t>
  </si>
  <si>
    <t>COORDINADOR DE PLANEAMIENTO ESTRATÉGICO</t>
  </si>
  <si>
    <t>43554539</t>
  </si>
  <si>
    <t>QUISPE DUEÑAS, JOSE MANUEL</t>
  </si>
  <si>
    <t>INGENIERO DE SISTEMAS Y COMPUTACIÓN</t>
  </si>
  <si>
    <t>43559846</t>
  </si>
  <si>
    <t xml:space="preserve">YZAGUIRRE RETES, JORGE PIERRE </t>
  </si>
  <si>
    <t>COORDINADOR DE PREVENCION Y ASESORIA</t>
  </si>
  <si>
    <t>43560264</t>
  </si>
  <si>
    <t xml:space="preserve">MESTANZA CACERES, CAROL EVELYN </t>
  </si>
  <si>
    <t>GRADO DE MAESTRA EN CIENCIAS ECONOMICAS</t>
  </si>
  <si>
    <t>43572992</t>
  </si>
  <si>
    <t>ALEJO PAJUELO, ANA ELIZABETH</t>
  </si>
  <si>
    <t>43580244</t>
  </si>
  <si>
    <t>AGUILAR GUEVARA, CHELCI LICCETH</t>
  </si>
  <si>
    <t>EGRESADO DE MAESTRÍA CON MENCIÓN EN DERECHO CIVIL Y COMERCIAL</t>
  </si>
  <si>
    <t>43608907</t>
  </si>
  <si>
    <t>DIAZ ZARATE, SILVIA ISABEL</t>
  </si>
  <si>
    <t>43631982</t>
  </si>
  <si>
    <t>PAREDES GARAVITO, ANDREA ALEJANDRA</t>
  </si>
  <si>
    <t>43634387</t>
  </si>
  <si>
    <t>RAMIREZ TRINIDAD, IRIS LIZ</t>
  </si>
  <si>
    <t>43671586</t>
  </si>
  <si>
    <t>COTERA RIMARI, MARIBEL CAROL</t>
  </si>
  <si>
    <t>43672175</t>
  </si>
  <si>
    <t xml:space="preserve">ARISMENDIZ GUERRERO, DUSTIN JESUS </t>
  </si>
  <si>
    <t xml:space="preserve">ADMINISTRACIÓN Y MARKETING </t>
  </si>
  <si>
    <t>43678269</t>
  </si>
  <si>
    <t>QUEREVALU PAIVA, LIESEL NAITH</t>
  </si>
  <si>
    <t>43694874</t>
  </si>
  <si>
    <t>PAZ HUAMANI, CRISTHIAN</t>
  </si>
  <si>
    <t>- ABOGADO
- CONTADOR PÚBLICO</t>
  </si>
  <si>
    <t>MAESTRO EN EDUCACIÓN CON MENCION EN DOCENCIA UNIVERSITARIA E INVESTIGACION PEDAGÓGICA</t>
  </si>
  <si>
    <t>43703325</t>
  </si>
  <si>
    <t>CUM PEÑA, MARYURI TERESA</t>
  </si>
  <si>
    <t xml:space="preserve"> - ABOGADO
- CONTABILIDAD</t>
  </si>
  <si>
    <t>43727815</t>
  </si>
  <si>
    <t>SOTA ARRIOLA, GIANCARLO</t>
  </si>
  <si>
    <t>TITULO PROFESIONAL</t>
  </si>
  <si>
    <t>43728149</t>
  </si>
  <si>
    <t xml:space="preserve">POSADA GARCIA, JHON JESUS </t>
  </si>
  <si>
    <t>TECONOLOGÍA PESQUERA</t>
  </si>
  <si>
    <t>43729586</t>
  </si>
  <si>
    <t>BARRAGAN BONILLA, RODRIGO</t>
  </si>
  <si>
    <t>43749204</t>
  </si>
  <si>
    <t xml:space="preserve">HUAMAN NARVAEZ, MOISES ISRAEL </t>
  </si>
  <si>
    <t xml:space="preserve">ADMINISTRACIÓN Y NEGOCIOS INTERNACIONALES </t>
  </si>
  <si>
    <t>43749408</t>
  </si>
  <si>
    <t xml:space="preserve">CASO ROJAS, CHRISTIAN ALEXANDER </t>
  </si>
  <si>
    <t>43750628</t>
  </si>
  <si>
    <t>BERROCAL CUETO, GEORGE</t>
  </si>
  <si>
    <t>43785549</t>
  </si>
  <si>
    <t>LOZANO CULQUI, LUIS GUILLERMO</t>
  </si>
  <si>
    <t>43802105</t>
  </si>
  <si>
    <t>JIMENEZ VASQUEZ, MONICA PATRICIA</t>
  </si>
  <si>
    <t>43817404</t>
  </si>
  <si>
    <t>CALCIN BORDA, YSABEL KAREN</t>
  </si>
  <si>
    <t>ESPECIALISTA EN ESTADISTICA</t>
  </si>
  <si>
    <t>43824549</t>
  </si>
  <si>
    <t>CHICCHON MANSILLA, HAROLD</t>
  </si>
  <si>
    <t>43826095</t>
  </si>
  <si>
    <t xml:space="preserve">CARRILLO VALVERDE, SANDY BEATRIZ </t>
  </si>
  <si>
    <t>43850889</t>
  </si>
  <si>
    <t>CHAVEZ GUERRA, ERIKA ALICIA</t>
  </si>
  <si>
    <t>43875545</t>
  </si>
  <si>
    <t xml:space="preserve">MOSQUERA SULCA, CRISTHIAN DENIS </t>
  </si>
  <si>
    <t>43890243</t>
  </si>
  <si>
    <t>ZARATE MORENO, CHRISTIAN SAUL</t>
  </si>
  <si>
    <t>COORDINADORA LEGAL</t>
  </si>
  <si>
    <t>43898218</t>
  </si>
  <si>
    <t>RAMOS JIMENEZ, GUILYANNA HAMERY</t>
  </si>
  <si>
    <t>43953279</t>
  </si>
  <si>
    <t xml:space="preserve">PONCE QUISPE, JOSE REYNALDO </t>
  </si>
  <si>
    <t xml:space="preserve">ABOGADO / DERECHO DEL TRABAJO Y DE LA SEGURIDAD SOCIAL </t>
  </si>
  <si>
    <t>43960949</t>
  </si>
  <si>
    <t>HUAMAN TITO, HIANNY KAREN</t>
  </si>
  <si>
    <t>SUPERVISOR DE VERIFICADORES</t>
  </si>
  <si>
    <t>43970625</t>
  </si>
  <si>
    <t>QUISPE SALAZAR, JHOANNA</t>
  </si>
  <si>
    <t>43981268</t>
  </si>
  <si>
    <t>OLIVA SILVA, JENI MILAGROS</t>
  </si>
  <si>
    <t>ADMINISTRACIÓN BANCARIA</t>
  </si>
  <si>
    <t>44022375</t>
  </si>
  <si>
    <t>VILLANUEVA GONZALEZ, SANDRO NERIO</t>
  </si>
  <si>
    <t>GRADO DE MAGÍSTER EN ADMINISTRACIÓN DE NEGOCIOS</t>
  </si>
  <si>
    <t>44055704</t>
  </si>
  <si>
    <t>GUTIERREZ ROSADO, ERIKA JAKELINE</t>
  </si>
  <si>
    <t>44059217</t>
  </si>
  <si>
    <t>OÑA SOSA, LUZ ELENA</t>
  </si>
  <si>
    <t>44083902</t>
  </si>
  <si>
    <t>SANTIAGO CHAVEZ, ANAIS</t>
  </si>
  <si>
    <t>GRADO DE MAGÍSTER EN DERECHO PROCESAL</t>
  </si>
  <si>
    <t>44084889</t>
  </si>
  <si>
    <t>RAMIREZ SUAREZ, EDUARDO MANUEL</t>
  </si>
  <si>
    <t>44135192</t>
  </si>
  <si>
    <t>RIOS SAURINO,DIANA CAROLINA</t>
  </si>
  <si>
    <t>APOYO ADMINISTRATIVO II</t>
  </si>
  <si>
    <t>44144431</t>
  </si>
  <si>
    <t>RODRIGUEZ RAMIREZ, BRUCE KARLOS</t>
  </si>
  <si>
    <t>44173792</t>
  </si>
  <si>
    <t xml:space="preserve">MARIÑO PAJUELO, ANGEL JUNIOR </t>
  </si>
  <si>
    <t>44188215</t>
  </si>
  <si>
    <t>PASQUEL COTRINA, SILVIA ANGELICA</t>
  </si>
  <si>
    <t>TECNICO EN CAPACITACION</t>
  </si>
  <si>
    <t>44228127</t>
  </si>
  <si>
    <t>BERNUY ARROYO, GABRIELA ALEJANDRA</t>
  </si>
  <si>
    <t>COMUNICACIÓN</t>
  </si>
  <si>
    <t>44302276</t>
  </si>
  <si>
    <t xml:space="preserve">PALACIOS GIRAO, SHEYLA DENISSE </t>
  </si>
  <si>
    <t>44332873</t>
  </si>
  <si>
    <t>CASTRO RODRIGUEZ, DEISSY KATHERINE</t>
  </si>
  <si>
    <t>44353240</t>
  </si>
  <si>
    <t xml:space="preserve">MIRANDA MARAZA, BRESCIA BRENDA </t>
  </si>
  <si>
    <t>44359160</t>
  </si>
  <si>
    <t>TALLEDO LEON, OFELIA CASSANDRA</t>
  </si>
  <si>
    <t>44369922</t>
  </si>
  <si>
    <t>MUÑOZ ROLIN, SILVIA JULISSA</t>
  </si>
  <si>
    <t>44372369</t>
  </si>
  <si>
    <t>CHURATA MOLLEHUANCA, BEATRIZ</t>
  </si>
  <si>
    <t>EGRESADA DE MAESTRÍA EN DERECHO ADMINISTRATIVO Y GERENCIA PÚBLICA</t>
  </si>
  <si>
    <t>44388640</t>
  </si>
  <si>
    <t>QUISPE PEREZ, GLORIA MARCELA</t>
  </si>
  <si>
    <t>ESPECIALISTA EN GESTIÓN ADMINISTRATIVA</t>
  </si>
  <si>
    <t>44407589</t>
  </si>
  <si>
    <t>MORI TORRES, LUCILA LILIANA</t>
  </si>
  <si>
    <t>44420172</t>
  </si>
  <si>
    <t>LUNA VALDIVIEZO, KATYA JACQUELINE</t>
  </si>
  <si>
    <t>44457860</t>
  </si>
  <si>
    <t>PEREZ QUISPE, ERICK OSCAR</t>
  </si>
  <si>
    <t>44460529</t>
  </si>
  <si>
    <t>GARCIA PINTO, ALAN BRUCE MARIO</t>
  </si>
  <si>
    <t>44474656</t>
  </si>
  <si>
    <t xml:space="preserve">VASQUEZ ALTAMIRANO, MARIA ALICIA  </t>
  </si>
  <si>
    <t>44475635</t>
  </si>
  <si>
    <t>CORNEJO MORILLO, EDWIN MANUEL</t>
  </si>
  <si>
    <t>44477592</t>
  </si>
  <si>
    <t>PAJILLA VILLANUEVA, CYNTHIA NATALI</t>
  </si>
  <si>
    <t>44481739</t>
  </si>
  <si>
    <t>FLORES HUAMANI, JHON DEIVES</t>
  </si>
  <si>
    <t>44491164</t>
  </si>
  <si>
    <t>GONZALES BARRIAL, ANDY ROBERT</t>
  </si>
  <si>
    <t>44492681</t>
  </si>
  <si>
    <t>SUAREZ LOPEZ, JOHANA PAMELA</t>
  </si>
  <si>
    <t>44499106</t>
  </si>
  <si>
    <t>VALLEJOS PEREZ, ANGELA FIORELLA</t>
  </si>
  <si>
    <t>ANALISTA EN CONTROL PREVIO</t>
  </si>
  <si>
    <t>44507515</t>
  </si>
  <si>
    <t>CHOQUEHUANCA CALCINA, ROSMERY</t>
  </si>
  <si>
    <t>EGRESADO DE MAESTRÍA EN ADMINISTRACIÓN CON
MENCION EN GERENCIA
DE ESTADO Y
ADMINISTRACIÓN PÚBLICA</t>
  </si>
  <si>
    <t>ESPECIALISTA EN PLANIFICACIÓN Y ORGANIZACIÓN DE RECURSOS HUMANOS</t>
  </si>
  <si>
    <t>44517597</t>
  </si>
  <si>
    <t xml:space="preserve">CALLE PESANTES, WILLIAM ENRIQUE </t>
  </si>
  <si>
    <t>44518577</t>
  </si>
  <si>
    <t>GARGATE GARCIA, EVELIN MARCOS</t>
  </si>
  <si>
    <t>44521073</t>
  </si>
  <si>
    <t>CONCHE TORRES, MAGALY</t>
  </si>
  <si>
    <t>44543341</t>
  </si>
  <si>
    <t>ARMIJO HERRERA, JAVIER</t>
  </si>
  <si>
    <t>44545380</t>
  </si>
  <si>
    <t>HERRADA GARCIA, MANUEL ALEXANDER</t>
  </si>
  <si>
    <t>44565484</t>
  </si>
  <si>
    <t>AQUINO ASENCIOS, EDELMIRA SAMANTHA</t>
  </si>
  <si>
    <t>GRADO DE MAESTRÍA EN DERECHO CONSTITUCIONAL Y ADMINISTRATIVO</t>
  </si>
  <si>
    <t>44591256</t>
  </si>
  <si>
    <t>LOZANO AVILEZ, CARLOS JONATAN</t>
  </si>
  <si>
    <t>44601311</t>
  </si>
  <si>
    <t xml:space="preserve">LEIVA LOZANO, CARLOS MIGUEL </t>
  </si>
  <si>
    <t>ANALISTA EN BIENESTAR SOCIAL</t>
  </si>
  <si>
    <t>44602271</t>
  </si>
  <si>
    <t xml:space="preserve">FLORES FERREYRA, CLAUDIA VERONICA </t>
  </si>
  <si>
    <t>PSICOLOGÍA</t>
  </si>
  <si>
    <t>GRADO DE MAESTRÍA EN ORGANIZACIÓN Y DIRECCIÓN DE PERSONAS</t>
  </si>
  <si>
    <t>44617260</t>
  </si>
  <si>
    <t>DIEZ CANSECO CASTILLO, ESTEFANIA MURIEL</t>
  </si>
  <si>
    <t>44632446</t>
  </si>
  <si>
    <t>MACEDA SILVA, ANTHONY CRISTOPHER LUIS</t>
  </si>
  <si>
    <t>44646061</t>
  </si>
  <si>
    <t>MALDONADO SOSA, GISELLE GERALDINE</t>
  </si>
  <si>
    <t>44655463</t>
  </si>
  <si>
    <t>CORREA LEIVA, LIDIA ELIZABETH</t>
  </si>
  <si>
    <t>44656442</t>
  </si>
  <si>
    <t>CORONADO HUAMAN, JORGE ALBERTO</t>
  </si>
  <si>
    <t>44660589</t>
  </si>
  <si>
    <t>VASQUEZ HUARI, GERMAN SANTOS</t>
  </si>
  <si>
    <t>44678202</t>
  </si>
  <si>
    <t>CHANG LOPEZ, JORGE ENRIQUE</t>
  </si>
  <si>
    <t>44721923</t>
  </si>
  <si>
    <t>ARAUJO BRAVO, ESTHER ALICIA</t>
  </si>
  <si>
    <t>TÍTULO UNIVERSITARIO
EGRESADO DE MAESTRÍA EN DERECHO CIVIL</t>
  </si>
  <si>
    <t>44721951</t>
  </si>
  <si>
    <t>PALAO JUANICO, ADOLFO ANDRE</t>
  </si>
  <si>
    <t>TÍTULO UNIVERSITARIO
EGRESADO DE MAESTRÍA EN DERECHO REGISTRAL Y NOTARIAL</t>
  </si>
  <si>
    <t>ANALISTA DE CONTROL PATRIMONIAL</t>
  </si>
  <si>
    <t>44732573</t>
  </si>
  <si>
    <t>VALENCIA MARTINEZ, GIANFRANCO ALEXIS</t>
  </si>
  <si>
    <t>44740131</t>
  </si>
  <si>
    <t>RUIZ MORA, ANNER DAVID</t>
  </si>
  <si>
    <t>44742883</t>
  </si>
  <si>
    <t>ENCISO HUAMAN, CARLOS HUMBERTO</t>
  </si>
  <si>
    <t>44756535</t>
  </si>
  <si>
    <t>ROJAS PEREIRA, JOEL SALOMON</t>
  </si>
  <si>
    <t>EGRESADO DE MAESTRIA EN GESTION PUBLICA</t>
  </si>
  <si>
    <t>44768057</t>
  </si>
  <si>
    <t>RENGIFO RAMOS, CHURCHILL RODOLFO</t>
  </si>
  <si>
    <t>44776707</t>
  </si>
  <si>
    <t>GARCIA MONTALBAN, MARIBEL</t>
  </si>
  <si>
    <t>44792317</t>
  </si>
  <si>
    <t>COAQUIRA QUISPE, ELSA</t>
  </si>
  <si>
    <t>44798029</t>
  </si>
  <si>
    <t>CASTRO ZAVALA, MIGUEL ANGEL</t>
  </si>
  <si>
    <t>44801536</t>
  </si>
  <si>
    <t xml:space="preserve">TALAVERA JIMENEZ, STEFANIA ALEJANDRA </t>
  </si>
  <si>
    <t>44804808</t>
  </si>
  <si>
    <t>DE LA CRUZ LAZON, JUAN JOSE</t>
  </si>
  <si>
    <t>44821920</t>
  </si>
  <si>
    <t>SOSA DE LA CRUZ, MIREYA ANGIE</t>
  </si>
  <si>
    <t>44850430</t>
  </si>
  <si>
    <t>HUAMANI DELGADO, ANGIE YAJAIRA</t>
  </si>
  <si>
    <t>44870825</t>
  </si>
  <si>
    <t xml:space="preserve">ORELLANA VALDEZ, JUAN CARLOS </t>
  </si>
  <si>
    <t>44872513</t>
  </si>
  <si>
    <t xml:space="preserve">CAHUANA MENDOZA, MARCO ANTONIO </t>
  </si>
  <si>
    <t>ESPECIALISTA EN CONTRATACIONES DEL ESTADO I</t>
  </si>
  <si>
    <t>44873495</t>
  </si>
  <si>
    <t>ALOR ASTETE, JOSE LUIS</t>
  </si>
  <si>
    <t>CONTADOR (A)</t>
  </si>
  <si>
    <t>44905788</t>
  </si>
  <si>
    <t>HIDALGO TERAN, ESMERALDA JESSENIA</t>
  </si>
  <si>
    <t>44907671</t>
  </si>
  <si>
    <t>MENDOZA GARCIA, EDWIN ADRIAN</t>
  </si>
  <si>
    <t>44907752</t>
  </si>
  <si>
    <t>CAPUÑAY TINEO, MILAGROS GEOVANA</t>
  </si>
  <si>
    <t>44914640</t>
  </si>
  <si>
    <t>CHUMPITAZI GUTIERREZ, GIANCARLO</t>
  </si>
  <si>
    <t>44927936</t>
  </si>
  <si>
    <t>PINEDO HERNANDEZ, MIGUEL ANGEL</t>
  </si>
  <si>
    <t>44969528</t>
  </si>
  <si>
    <t>RIOS ATOCHE,  JULIO ABEL</t>
  </si>
  <si>
    <t>44988073</t>
  </si>
  <si>
    <t>CORDOVA GUERRERO, FRANCISCA EUGENIA</t>
  </si>
  <si>
    <t>45006541</t>
  </si>
  <si>
    <t>RUIZ CUEVA, WILLIAN JONATHAN</t>
  </si>
  <si>
    <t>45026725</t>
  </si>
  <si>
    <t>KAMEL SACCSARA, VIANCA DINA</t>
  </si>
  <si>
    <t>45038064</t>
  </si>
  <si>
    <t>DE LA CRUZ HERNANDEZ, MARIA YAMINA</t>
  </si>
  <si>
    <t>45039130</t>
  </si>
  <si>
    <t>CHUMBES TOLEDO, MANUEL</t>
  </si>
  <si>
    <t>EGRESADO DE MAESTRÍA EN DERECHO CONSTITUCIONAL Y ADMINISTRATIVO</t>
  </si>
  <si>
    <t xml:space="preserve">ESPECIALISTA DE PREVENCIÓN Y ASESORÍA </t>
  </si>
  <si>
    <t>45043176</t>
  </si>
  <si>
    <t xml:space="preserve">ARMAS MENDOZA, GREESLYE JOHANNA DE LOS ANGELES </t>
  </si>
  <si>
    <t xml:space="preserve">CIENCIAS DE LA COMUNICACIÓN / ADMINISTRACIÓN </t>
  </si>
  <si>
    <t>45073014</t>
  </si>
  <si>
    <t>BUTRON QUILCA, LIZZETH TULA</t>
  </si>
  <si>
    <t>45085304</t>
  </si>
  <si>
    <t xml:space="preserve">CAVA GONZALES, ELVIS ROSENDO MANUEL </t>
  </si>
  <si>
    <t>45103247</t>
  </si>
  <si>
    <t>CAMAN NUÑEZ,  VANESSA MARLENI</t>
  </si>
  <si>
    <t>45103717</t>
  </si>
  <si>
    <t>HUAYHUA GIBAJA, MAXIMILIANA</t>
  </si>
  <si>
    <t>45110108</t>
  </si>
  <si>
    <t>SOTO CAJACURI, CESAR ANGEL</t>
  </si>
  <si>
    <t>45149158</t>
  </si>
  <si>
    <t>ROJAS HONORIO, RUTH JENNIFER</t>
  </si>
  <si>
    <t>EGRESADA DE MAESTRÍA EN DERECHO CIVÍL Y COMERCIAL</t>
  </si>
  <si>
    <t>45194127</t>
  </si>
  <si>
    <t>MATOS PEREZ, JOSE MICHEL</t>
  </si>
  <si>
    <t>45205754</t>
  </si>
  <si>
    <t>ESPINOZA CABELLO, VIRGINIA DEISY</t>
  </si>
  <si>
    <t>45220761</t>
  </si>
  <si>
    <t>TOLEDO SANCHEZ, YURI LUPE</t>
  </si>
  <si>
    <t>45238670</t>
  </si>
  <si>
    <t>PILLCO HUARACHI, DINA ANITA</t>
  </si>
  <si>
    <t>ASISTENTE LEGAL PARA SERVICIOS DE ATENCION AL CUIDADANO</t>
  </si>
  <si>
    <t>45241934</t>
  </si>
  <si>
    <t>ARBULU PEÑA, DAVID RICARDO</t>
  </si>
  <si>
    <t>45249461</t>
  </si>
  <si>
    <t>SANCHEZ RODRIGUEZ, LISBETH NELLY</t>
  </si>
  <si>
    <t>EGRESADO DE MAESTRIA EN DERECHO EMPRESARIAL</t>
  </si>
  <si>
    <t xml:space="preserve">ESPECIALISTA LEGAL II </t>
  </si>
  <si>
    <t>45250361</t>
  </si>
  <si>
    <t>MORALES NARRO, JONATHAN ARMANDO</t>
  </si>
  <si>
    <t>MAESTRÍA EN DERECHO, MENCIÓN: DERECHO CIVIL Y COMERCIAL</t>
  </si>
  <si>
    <t>45263149</t>
  </si>
  <si>
    <t>BARRETO SILVA, ROSITA MARYURI</t>
  </si>
  <si>
    <t>45290169</t>
  </si>
  <si>
    <t>ESTEVES CAMUS, CARLOS ALBERTO</t>
  </si>
  <si>
    <t>45295154</t>
  </si>
  <si>
    <t>SANCHEZ VILELA, ORLAND JUNIOR</t>
  </si>
  <si>
    <t>45306563</t>
  </si>
  <si>
    <t xml:space="preserve">LOPEZ CORDOVA, PATZY SADITH </t>
  </si>
  <si>
    <t>45318056</t>
  </si>
  <si>
    <t xml:space="preserve">FERNANDEZ SAAVEDRA, MARCO ANTONIO </t>
  </si>
  <si>
    <t>45349782</t>
  </si>
  <si>
    <t xml:space="preserve">CHE SISNIEGAS LESLY MALENA </t>
  </si>
  <si>
    <t>45368290</t>
  </si>
  <si>
    <t>VILCA RETAMOZO, ANA MARIA</t>
  </si>
  <si>
    <t>45422696</t>
  </si>
  <si>
    <t xml:space="preserve">VIDAL VILCHEZ, VIANCA VANESSA </t>
  </si>
  <si>
    <t>45433468</t>
  </si>
  <si>
    <t>CORAL SANTILLAN, JORGE DAVID</t>
  </si>
  <si>
    <t>45435600</t>
  </si>
  <si>
    <t>CONDORI MACHA, MIRIAM</t>
  </si>
  <si>
    <t>45439145</t>
  </si>
  <si>
    <t>RUFASTO BALLENA, JORGE WALTER</t>
  </si>
  <si>
    <t>45447311</t>
  </si>
  <si>
    <t>CHIPA BENITES, EMMY LIZBETH</t>
  </si>
  <si>
    <t>EGRESADO DE MAESTRÍA EN GESTIÓN PÚBLICA Y DESARROLLO EMPRESARIAL</t>
  </si>
  <si>
    <t>45461670</t>
  </si>
  <si>
    <t>PEREZ CHAVEZ, ALFREDO</t>
  </si>
  <si>
    <t>ESPECIALISTA EN SISTEMAS DE INFORMACIÓN</t>
  </si>
  <si>
    <t>45477582</t>
  </si>
  <si>
    <t>PARIONA MILLA, JOANA SULAMITA</t>
  </si>
  <si>
    <t>45479363</t>
  </si>
  <si>
    <t>MILLONES CASTILLO, KARINA MILAGROS</t>
  </si>
  <si>
    <t>45496994</t>
  </si>
  <si>
    <t xml:space="preserve">CASTAÑEDA OLACHEA, MARIA SARA </t>
  </si>
  <si>
    <t>45497696</t>
  </si>
  <si>
    <t xml:space="preserve">MENDOZA PACCO, PAUL WILLIAM </t>
  </si>
  <si>
    <t>SUB INTENDENTE DE RESOLUCIÓN 5</t>
  </si>
  <si>
    <t>45503890</t>
  </si>
  <si>
    <t>SOLANO GONZALEZ, FREDDY JOSE MARIA</t>
  </si>
  <si>
    <t>45534960</t>
  </si>
  <si>
    <t xml:space="preserve">SILVA PEREZ, ROSITA VICTORIA </t>
  </si>
  <si>
    <t>CIENCIAS POLITICAS CON MENCION EN DERECHO EMPRESARIAL</t>
  </si>
  <si>
    <t>45538851</t>
  </si>
  <si>
    <t>HUAHUALUQUE MAMANI, ANDREA</t>
  </si>
  <si>
    <t>45543055</t>
  </si>
  <si>
    <t>VEGA MARCHINARES, TANIA</t>
  </si>
  <si>
    <t>TÍTULO UNIVERSITARIO / EGRESADO DE MAESTRÍA EN CIENCIAS PENALES</t>
  </si>
  <si>
    <t>45603028</t>
  </si>
  <si>
    <t>ALVA GARCIA, KATHERIN MILAGROS</t>
  </si>
  <si>
    <t>45630916</t>
  </si>
  <si>
    <t>HUAMAN CAMONES, SUSAN INES</t>
  </si>
  <si>
    <t>45657257</t>
  </si>
  <si>
    <t xml:space="preserve">SUAREZ BELTRAN, MARIA KELLY </t>
  </si>
  <si>
    <t>45658170</t>
  </si>
  <si>
    <t>JUNCHAYA DONAYRE, YESSICA LISBET</t>
  </si>
  <si>
    <t>ANALISTA EN GESTIÓN ADMINISTRATIVA</t>
  </si>
  <si>
    <t>45661466</t>
  </si>
  <si>
    <t>COLMENARES TELLO, JHONATAN WILMER</t>
  </si>
  <si>
    <t>45663394</t>
  </si>
  <si>
    <t>VERGARA GARCIA, NORMA LUCIA</t>
  </si>
  <si>
    <t>45664544</t>
  </si>
  <si>
    <t>SACO CHIPANA, CARLOS EDUARDO</t>
  </si>
  <si>
    <t>45692227</t>
  </si>
  <si>
    <t>ALTAMIRANO RODRIGUEZ, HELEN LESLY</t>
  </si>
  <si>
    <t>GRADO DE MAESTRÍA EN SUPPLY CHAIN MANAGEMENT</t>
  </si>
  <si>
    <t>45696831</t>
  </si>
  <si>
    <t>MARCHAN FLORES, ALEJANDRO MOISES</t>
  </si>
  <si>
    <t>45705049</t>
  </si>
  <si>
    <t xml:space="preserve">COTRADO QUISPE EDWIN ADERLY  </t>
  </si>
  <si>
    <t xml:space="preserve">CIENCIAS 
MENCION: ECONOMÍA AGRARIA </t>
  </si>
  <si>
    <t>ANALISTA EN GESTIÓN OPERATIVA</t>
  </si>
  <si>
    <t>45707973</t>
  </si>
  <si>
    <t xml:space="preserve">ARBILDO RODRIGUEZ, ROY ALI </t>
  </si>
  <si>
    <t>45741692</t>
  </si>
  <si>
    <t>TORRES PERDOMO, JUAN CARLOS</t>
  </si>
  <si>
    <t>45741915</t>
  </si>
  <si>
    <t>BERNA SEMBRERA, ESAUL</t>
  </si>
  <si>
    <t>45779447</t>
  </si>
  <si>
    <t>SERRANO HERNANDEZ, RONALD MIGUEL</t>
  </si>
  <si>
    <t>ESPECIALISTA EN PROCEDIMIENTO ADMINISTRATIVO DISCIPLINARIO</t>
  </si>
  <si>
    <t>45796464</t>
  </si>
  <si>
    <t>PINEDA ARRIOLA, ANA LIZBETH</t>
  </si>
  <si>
    <t>45813008</t>
  </si>
  <si>
    <t xml:space="preserve">PAREDES CORREA, SHEYLA SANDY </t>
  </si>
  <si>
    <t>45821929</t>
  </si>
  <si>
    <t>CRUZADO CARRION, MILAGRITOS ELIZABETH</t>
  </si>
  <si>
    <t>EGRESADO DE MAESTRÍA EN AUDITORIA</t>
  </si>
  <si>
    <t>45840230</t>
  </si>
  <si>
    <t>VELASQUEZ CONDOR, INES ROXANA</t>
  </si>
  <si>
    <t>45843154</t>
  </si>
  <si>
    <t>RONQUILLO NUÑEZ, MARIELA SONIA</t>
  </si>
  <si>
    <t>ASISTENTE DE ATENCION AL CIUDADANO</t>
  </si>
  <si>
    <t>45844574</t>
  </si>
  <si>
    <t>QUISPE CCORA, MARGOT YOVANA</t>
  </si>
  <si>
    <t>- DERECHO
- PSICOLOGIA HUMANA</t>
  </si>
  <si>
    <t>45871278</t>
  </si>
  <si>
    <t>FERNANDEZ APOLINARIO, YASSIRA</t>
  </si>
  <si>
    <t>ESPECIALISTA EN SEGUIMIENTO Y MONITOREO</t>
  </si>
  <si>
    <t>45889277</t>
  </si>
  <si>
    <t>ROJAS GALVEZ, ROSANGELA</t>
  </si>
  <si>
    <t>45898074</t>
  </si>
  <si>
    <t>ECHEVARRIA CASAS, KARLA EMILIA</t>
  </si>
  <si>
    <t>45905244</t>
  </si>
  <si>
    <t>SANTE MACURI, GERALDINE RAIZA</t>
  </si>
  <si>
    <t>45919528</t>
  </si>
  <si>
    <t>GALDO FARFAN, CARMEN</t>
  </si>
  <si>
    <t>45928073</t>
  </si>
  <si>
    <t>BENITES ANTON, GRECIA JAZMIN</t>
  </si>
  <si>
    <t>45930045</t>
  </si>
  <si>
    <t>LOZANO HURTADO, JAN CRISTHIAN</t>
  </si>
  <si>
    <t>45946176</t>
  </si>
  <si>
    <t>CORREA SILVA, BILLS ANDERSSON</t>
  </si>
  <si>
    <t>DIAZ CONDORI, YURY BETSABETH</t>
  </si>
  <si>
    <t>EGRESADO EN GESTIÓN Y POLÍTICAS PÚBLICAS</t>
  </si>
  <si>
    <t xml:space="preserve">ASISTENTE ADMINISTRATIVO II </t>
  </si>
  <si>
    <t>45971424</t>
  </si>
  <si>
    <t xml:space="preserve">TARAZONA PRINCIPE, ALEXANDER JESUS </t>
  </si>
  <si>
    <t>ESPECIALISTA EN PRESUPUESTO I</t>
  </si>
  <si>
    <t>45986212</t>
  </si>
  <si>
    <t>CELIS REYES, LORENA MARIELLA</t>
  </si>
  <si>
    <t>TURISMO Y HOTELERIA</t>
  </si>
  <si>
    <t>45994617</t>
  </si>
  <si>
    <t>DELGADO ARISTA, CAROLINA MARIA</t>
  </si>
  <si>
    <t>46005331</t>
  </si>
  <si>
    <t>CUNO CHOQUE, YESSICA</t>
  </si>
  <si>
    <t>46009271</t>
  </si>
  <si>
    <t>PRADO GONZALES, CATALINA</t>
  </si>
  <si>
    <t>46064807</t>
  </si>
  <si>
    <t>ROJAS RIOS, GLORIA ISABEL</t>
  </si>
  <si>
    <t>46071550</t>
  </si>
  <si>
    <t>MAZA LITANO, ANAHI LIZBETH</t>
  </si>
  <si>
    <t>ESPECIALISTA DE DE SEGURIDAD Y SALUD EN EL TRABAJO</t>
  </si>
  <si>
    <t>46074636</t>
  </si>
  <si>
    <t>CHUQUILLANQUI SERNAQUE, MELISSA MILAGROS</t>
  </si>
  <si>
    <t>46091253</t>
  </si>
  <si>
    <t>OSORIO TELLEZ, CSHIANG DELSI</t>
  </si>
  <si>
    <t>46096669</t>
  </si>
  <si>
    <t>ECHEVARRIA QUIJANDRIA, CARLA ALEJANDRA</t>
  </si>
  <si>
    <t>46096761</t>
  </si>
  <si>
    <t xml:space="preserve">PALACIOS LEON, ROCIO TANIA </t>
  </si>
  <si>
    <t>46109317</t>
  </si>
  <si>
    <t xml:space="preserve">CHIRINOS VENTURA, YESENIA PAMELA  </t>
  </si>
  <si>
    <t xml:space="preserve">CIENCIAS ADMINISTRATIVAS Y GESTIÓN DE EMPRESAS </t>
  </si>
  <si>
    <t>46110446</t>
  </si>
  <si>
    <t>JAEN QUIZA, DINA ISABEL</t>
  </si>
  <si>
    <t>46119029</t>
  </si>
  <si>
    <t>GOICOCHEA DIAZ, LENNY VARINIA</t>
  </si>
  <si>
    <t>46146075</t>
  </si>
  <si>
    <t>LIZARES AYALA, MILAGROS FIORELLA</t>
  </si>
  <si>
    <t>46159091</t>
  </si>
  <si>
    <t xml:space="preserve">ESCOBAR VELASCO, DANIEL MARTIN </t>
  </si>
  <si>
    <t>46162616</t>
  </si>
  <si>
    <t>BAIQUE HIDALGO, LUIS MIGUEL</t>
  </si>
  <si>
    <t>46224134</t>
  </si>
  <si>
    <t>DEL AGUILA RODRIGUEZ, SARITA JESUS</t>
  </si>
  <si>
    <t>46238598</t>
  </si>
  <si>
    <t>SOLIS HERNANDEZ, ANGELA RUTH</t>
  </si>
  <si>
    <t>46242974</t>
  </si>
  <si>
    <t>HUAROC LAURA, HEBERTH JAVIER</t>
  </si>
  <si>
    <t>46244984</t>
  </si>
  <si>
    <t>MARMOLEJO CUADROS, PAMELA</t>
  </si>
  <si>
    <t>EGRESADO DE MAESTRÍA EN DERECHO EN CIENCIAS PENALES</t>
  </si>
  <si>
    <t>46252215</t>
  </si>
  <si>
    <t>CRUZADO TIMOTEO, ELIZABETH MERCEDES</t>
  </si>
  <si>
    <t>46256542</t>
  </si>
  <si>
    <t>ARAUCO LEZAMA, DIEGO FRANCISCO</t>
  </si>
  <si>
    <t>46267702</t>
  </si>
  <si>
    <t>SANCHEZ URIARTE, CRISTHIAN JHAIR</t>
  </si>
  <si>
    <t>GRADO DE MAGÍSTER EN GESTION DEL TALENTO HUMANO</t>
  </si>
  <si>
    <t>46274341</t>
  </si>
  <si>
    <t xml:space="preserve">JULCA MONTALVAN, RONALD OMAR </t>
  </si>
  <si>
    <t>46291329</t>
  </si>
  <si>
    <t>GARCIA TIRADO, KARINA VICTORIA</t>
  </si>
  <si>
    <t>46304993</t>
  </si>
  <si>
    <t xml:space="preserve">ALVARADO CELIZ, PAULITA DEL ROSARIO </t>
  </si>
  <si>
    <t>46349696</t>
  </si>
  <si>
    <t xml:space="preserve">MORILLO ARTEAGA, RONALD LUIS </t>
  </si>
  <si>
    <t>CONTABILIDAD Y FINANZAS</t>
  </si>
  <si>
    <t>46376984</t>
  </si>
  <si>
    <t>MALARIN FLORES, SHEILA GIOVANNA</t>
  </si>
  <si>
    <t>46383025</t>
  </si>
  <si>
    <t xml:space="preserve">PINEDO TORRES, PATRICK NEIL </t>
  </si>
  <si>
    <t>46391070</t>
  </si>
  <si>
    <t>BASTIDAS PALACIOS, VLADIMIR</t>
  </si>
  <si>
    <t>46398874</t>
  </si>
  <si>
    <t>TOLENTINO VIDAL, VELY ROSMELY LUCILA</t>
  </si>
  <si>
    <t>46419406</t>
  </si>
  <si>
    <t>CCAHUACHIA TINTAYA, ALEXSANDRA MILAGROS</t>
  </si>
  <si>
    <t>46422167</t>
  </si>
  <si>
    <t>QUISPE LA TORRE, CRISSLIN REIDA</t>
  </si>
  <si>
    <t>46429476</t>
  </si>
  <si>
    <t>ORELLANA SANCHEZ, ENRIQUE MARTIN</t>
  </si>
  <si>
    <t>46452736</t>
  </si>
  <si>
    <t>ESPINOZA RUIZ, JORGE LUIS</t>
  </si>
  <si>
    <t>46471923</t>
  </si>
  <si>
    <t>CUNYA PEREZ, JHONATAN</t>
  </si>
  <si>
    <t>46483979</t>
  </si>
  <si>
    <t>CASTILLO DE LA CRUZ, LINDA MELODY</t>
  </si>
  <si>
    <t>46509925</t>
  </si>
  <si>
    <t>RUEDA INJO, FABIOLA DEL PILAR</t>
  </si>
  <si>
    <t>46583512</t>
  </si>
  <si>
    <t>BERMUDEZ FLORES, MILAGROS MARIA</t>
  </si>
  <si>
    <t>MAGÍSTER EN DERECHO</t>
  </si>
  <si>
    <t>46590813</t>
  </si>
  <si>
    <t>GARCIA ALVAREZ, INGRETH</t>
  </si>
  <si>
    <t>46602545</t>
  </si>
  <si>
    <t>CARDENAS VASQUEZ, ASTRID URSULA</t>
  </si>
  <si>
    <t>46605170</t>
  </si>
  <si>
    <t>ABARCA GUEVARA, LUIS VLADIMIR</t>
  </si>
  <si>
    <t>46605899</t>
  </si>
  <si>
    <t xml:space="preserve">RIVERA BURGOS, JUAN </t>
  </si>
  <si>
    <t>46607194</t>
  </si>
  <si>
    <t>NUÑEZ ROMERO, LUZKELLY VICTORIA</t>
  </si>
  <si>
    <t>46611669</t>
  </si>
  <si>
    <t>DIAZ COSTILLA, SILVIA PATRICIA</t>
  </si>
  <si>
    <t>46626925</t>
  </si>
  <si>
    <t>DE LA CRUZ PIMENTEL, KENIA LUZ</t>
  </si>
  <si>
    <t>ESPECIALISTA LEGAL SENIOR DE RECURSOS HUMANOS</t>
  </si>
  <si>
    <t>46628168</t>
  </si>
  <si>
    <t xml:space="preserve">AGUILAR DE LA CRUZ, ROBHER ALEXIS </t>
  </si>
  <si>
    <t>46631010</t>
  </si>
  <si>
    <t>MERCADO MURGUIA, MILDRED MILVIA</t>
  </si>
  <si>
    <t>- GRADO DE MAGÍSTER/MAESTRO
- EGRESADO (A) DE MAESTRÍA</t>
  </si>
  <si>
    <t>46670454</t>
  </si>
  <si>
    <t>REY SANCHEZ APAZA, LUIS MARINO</t>
  </si>
  <si>
    <t>46685509</t>
  </si>
  <si>
    <t>CALLAO VASQUEZ, MILAGROS DEL PILAR</t>
  </si>
  <si>
    <t>46694786</t>
  </si>
  <si>
    <t>PINGUS MUÑOZ, LIDIO JHANS</t>
  </si>
  <si>
    <t>46697897</t>
  </si>
  <si>
    <t>STUART FALCONI, EDDA MARILIA</t>
  </si>
  <si>
    <t>46721570</t>
  </si>
  <si>
    <t>TOVAR SULCA, BRYANT</t>
  </si>
  <si>
    <t>46741411</t>
  </si>
  <si>
    <t>CONDORI BORDA, JULIA BRIGIDA</t>
  </si>
  <si>
    <t>TECNICO LEGAL II</t>
  </si>
  <si>
    <t>46757497</t>
  </si>
  <si>
    <t xml:space="preserve">ZEVALLOS DAVILA DE ZEGARRA, MARIELA DAMARIZ </t>
  </si>
  <si>
    <t>46758046</t>
  </si>
  <si>
    <t>LOPEZ TOMAYLLA, MELANY YOSELYN</t>
  </si>
  <si>
    <t>46761688</t>
  </si>
  <si>
    <t xml:space="preserve">CHACALLA ROMERO, WENDY JUDICKSA </t>
  </si>
  <si>
    <t>46762374</t>
  </si>
  <si>
    <t>VILCAPOMA CHAMBERGO, KARINA</t>
  </si>
  <si>
    <t>ANALISTA PROGRAMADOR DE SISTEMAS DE INFORMACION</t>
  </si>
  <si>
    <t>46763932</t>
  </si>
  <si>
    <t>GAVIDIA MAMANI, SAMUEL</t>
  </si>
  <si>
    <t>AUXILIAR EN PROGRAMACION</t>
  </si>
  <si>
    <t>COORDINADOR DE PREVENCION Y ASESORIA - MOQUEGUA</t>
  </si>
  <si>
    <t>46768944</t>
  </si>
  <si>
    <t>VIZCARRA RIOS, CINDY CATHERINE</t>
  </si>
  <si>
    <t xml:space="preserve"> CIENCIAS DE LA COMUNICACION / 
BACHILLER EN DERECHO</t>
  </si>
  <si>
    <t>GRADO DE MAESTRA EN GESTIÓN PÚBLICA</t>
  </si>
  <si>
    <t>46775785</t>
  </si>
  <si>
    <t>HUALLPA LEON, SANTOS</t>
  </si>
  <si>
    <t>46778277</t>
  </si>
  <si>
    <t xml:space="preserve">DE LA CRUZ URBINA, KAREN ELIZABETH </t>
  </si>
  <si>
    <t>46783160</t>
  </si>
  <si>
    <t>LIZANA NORABUENA, ORLANDO JAVIER</t>
  </si>
  <si>
    <t>REDES Y COMUNICACIONES</t>
  </si>
  <si>
    <t>46788399</t>
  </si>
  <si>
    <t>ORTEGA BAUTISTA, ELIZABETH LUZ</t>
  </si>
  <si>
    <t>46805078</t>
  </si>
  <si>
    <t>CALATAYUD ZULOAGA, NICOLAS GIANMARCO</t>
  </si>
  <si>
    <t>46820298</t>
  </si>
  <si>
    <t>SOLANO LOPEZ, LESLY SOLANGE</t>
  </si>
  <si>
    <t>46825714</t>
  </si>
  <si>
    <t xml:space="preserve">JIMENEZ LOZADA, KATIUSKA VIOLETA </t>
  </si>
  <si>
    <t>46858117</t>
  </si>
  <si>
    <t>MUCHA LOPEZ, JUAN GUSTAVO</t>
  </si>
  <si>
    <t>46883925</t>
  </si>
  <si>
    <t>VILLALOBOS JULCA, SEGUNDA MAURA</t>
  </si>
  <si>
    <t>SECRETARIADO EJECUTIVO BILINGÜE</t>
  </si>
  <si>
    <t>46886994</t>
  </si>
  <si>
    <t>GUILLEN HUANQUI, LUCIEN VICTOR</t>
  </si>
  <si>
    <t>TÉCNICO EN CAPACITACIÓN</t>
  </si>
  <si>
    <t>46904243</t>
  </si>
  <si>
    <t>GUTIERREZ LESCANO, MARCO ANTONIO</t>
  </si>
  <si>
    <t>46916109</t>
  </si>
  <si>
    <t>LUNA APAZA, CLAUDIA MARIA</t>
  </si>
  <si>
    <t>TÍTULO UNIVERSITARIO / EGRESADO DE MAESTRÍA EN DERECHO CON MENCIÓN EN DERECHO PROCESAL</t>
  </si>
  <si>
    <t>46941795</t>
  </si>
  <si>
    <t>HUACCHA RODRIGUEZ, VICTOR RONAL</t>
  </si>
  <si>
    <t>46947197</t>
  </si>
  <si>
    <t xml:space="preserve">RIVAS SALDARRIAGA, YESNER GREGORIO </t>
  </si>
  <si>
    <t xml:space="preserve">ESPECIALISTA EN SELECCIÓN Y CONTRATACIÓN </t>
  </si>
  <si>
    <t>46995310</t>
  </si>
  <si>
    <t>REYES TUCTA, NOEL MAGNO</t>
  </si>
  <si>
    <t>COORDINADOR DE ASESORÍA Y PREVENCIÓN</t>
  </si>
  <si>
    <t>47000154</t>
  </si>
  <si>
    <t>SONCCO CALSIN, AMANDA KORALI</t>
  </si>
  <si>
    <t>47031447</t>
  </si>
  <si>
    <t>IRCAÑAUPA PINCO, JAVIER ARMANDO</t>
  </si>
  <si>
    <t>47040179</t>
  </si>
  <si>
    <t>AGREDA QUINTANA, DIEGO MARIO MARTIN</t>
  </si>
  <si>
    <t>47047167</t>
  </si>
  <si>
    <t>TAYPE HUMPIRI, ERICA NORMA</t>
  </si>
  <si>
    <t>EGRESADO DE MAESTRÍA DE DERECHO CONSTITUCIONAL Y PROCESAL CONSTITUCIONAL</t>
  </si>
  <si>
    <t>47049480</t>
  </si>
  <si>
    <t>CHINCHAY VALERIO, ERIKA CIRA</t>
  </si>
  <si>
    <t>47086296</t>
  </si>
  <si>
    <t>CHAMORRO ROQUE, MIRIAM LILIANA</t>
  </si>
  <si>
    <t>47107951</t>
  </si>
  <si>
    <t>BARANDIARAN JARA, CARLOS ISIDRO</t>
  </si>
  <si>
    <t>47110451</t>
  </si>
  <si>
    <t>CHILON OSORIO, KATIA LIZBETH</t>
  </si>
  <si>
    <t>47129543</t>
  </si>
  <si>
    <t xml:space="preserve">CUBAS LEON, KATHERINE JOHANNA </t>
  </si>
  <si>
    <t>47142848</t>
  </si>
  <si>
    <t>ASTUHUAMAN ARIAS, LUIS FELIPE</t>
  </si>
  <si>
    <t>47149869</t>
  </si>
  <si>
    <t>ITURRARAN SANDOVAL, EDGAR DAVID</t>
  </si>
  <si>
    <t>47198365</t>
  </si>
  <si>
    <t>LOZANO CHAVIGURI, KATERIN GUISELA</t>
  </si>
  <si>
    <t>47216902</t>
  </si>
  <si>
    <t>SALIRROSAS HERRERA, RENZO LUIS</t>
  </si>
  <si>
    <t>47243140</t>
  </si>
  <si>
    <t>JUAREZ ALIPIO,  MARIA JESUS</t>
  </si>
  <si>
    <t>47246477</t>
  </si>
  <si>
    <t>QUISPE HUAMAN LOAYZA, ELIAS</t>
  </si>
  <si>
    <t>47248493</t>
  </si>
  <si>
    <t>MORALES ARROYO, JOSELYN JUANA</t>
  </si>
  <si>
    <t>47263034</t>
  </si>
  <si>
    <t>MEZA RODRIGUEZ, MASSIEL MALENA</t>
  </si>
  <si>
    <t>AUXILIAR EN SERVIOS GENERALES II</t>
  </si>
  <si>
    <t>47303587</t>
  </si>
  <si>
    <t>KU VERA, KENYI</t>
  </si>
  <si>
    <t>47333710</t>
  </si>
  <si>
    <t>OJEDA ROJAS, SHEYLA JACKELINE</t>
  </si>
  <si>
    <t>47349852</t>
  </si>
  <si>
    <t>CABREL ORE, WENDY HELLEN</t>
  </si>
  <si>
    <t>47432487</t>
  </si>
  <si>
    <t>VILLEGAS NUÑEZ, FERNANDO</t>
  </si>
  <si>
    <t>47472487</t>
  </si>
  <si>
    <t>SOTO GUEVARA, EDWIN</t>
  </si>
  <si>
    <t>ANALISTA EN SEGUIMIENTO Y MONITOREO</t>
  </si>
  <si>
    <t>47479964</t>
  </si>
  <si>
    <t>ZAPATA LUNA, JULISSA PAOLA</t>
  </si>
  <si>
    <t>47490317</t>
  </si>
  <si>
    <t>ZEGARRA OROSCO, SIXTO DAVID</t>
  </si>
  <si>
    <t>TÉCNICO LEGAL II</t>
  </si>
  <si>
    <t>47508233</t>
  </si>
  <si>
    <t>CHUMBES FABIAN, CRISTHIAN ALEXIS</t>
  </si>
  <si>
    <t>47521006</t>
  </si>
  <si>
    <t>MENOR RAMIREZ, KATHERINE CAMILA</t>
  </si>
  <si>
    <t>47530973</t>
  </si>
  <si>
    <t>OLORTEGUI RUMICHE, MARTHA EMILIA</t>
  </si>
  <si>
    <t>47562399</t>
  </si>
  <si>
    <t xml:space="preserve">AQUIJE FERNANDEZ, JANET MIRIAN </t>
  </si>
  <si>
    <t>47704271</t>
  </si>
  <si>
    <t>MINCHAN CARMONA, DIANA RAQUEL</t>
  </si>
  <si>
    <t>47822989</t>
  </si>
  <si>
    <t>VELAZCO SALVATIERRA, BRAULIO TITO</t>
  </si>
  <si>
    <t>47850717</t>
  </si>
  <si>
    <t>ENRIQUE MENDOZA, ANALI MARLENE</t>
  </si>
  <si>
    <t>47865254</t>
  </si>
  <si>
    <t>GARCIA BARRIONUEVO, SANDRA MELISSA</t>
  </si>
  <si>
    <t>47876307</t>
  </si>
  <si>
    <t>ROJAS PEREZ, RUTH ESTER</t>
  </si>
  <si>
    <t>47880863</t>
  </si>
  <si>
    <t>LECCA DIAZ, JERRY OSWALDO</t>
  </si>
  <si>
    <t>47972595</t>
  </si>
  <si>
    <t>MATALLANA ESPINOZA, ROSARIO ANTHUANED</t>
  </si>
  <si>
    <t>48006606</t>
  </si>
  <si>
    <t xml:space="preserve">JARA RAMIREZ, KAREN JOHANNA </t>
  </si>
  <si>
    <t>48007113</t>
  </si>
  <si>
    <t>HUAMAN CANDELARIO, ANDREA</t>
  </si>
  <si>
    <t>48083829</t>
  </si>
  <si>
    <t>AREVALO SANTA MARIA, CLAUDIA JIMENA</t>
  </si>
  <si>
    <t>GRADO DE MAESTRÍA EN GERENCIA SOCIAL</t>
  </si>
  <si>
    <t>48148111</t>
  </si>
  <si>
    <t>SOTO YATACO, KRISTHEL ALEXANDRA</t>
  </si>
  <si>
    <t>48159231</t>
  </si>
  <si>
    <t>BARRETO REYES, MICHELLE STEPHANIE</t>
  </si>
  <si>
    <t>48257703</t>
  </si>
  <si>
    <t>MOSTACERO ATO, ROSMERY EMPERATRIZ</t>
  </si>
  <si>
    <t>48287028</t>
  </si>
  <si>
    <t>MAGUIÑA FERNANDEZ, ROXANA GRACIELA</t>
  </si>
  <si>
    <t>48357312</t>
  </si>
  <si>
    <t>SEGUNDO TIBURCIO, MONICA DEL PILAR</t>
  </si>
  <si>
    <t>48511937</t>
  </si>
  <si>
    <t>RODRIGUEZ FUERTES, LISSETHE STEFANIA</t>
  </si>
  <si>
    <t>48553926</t>
  </si>
  <si>
    <t>GUEVARA GUEVARA, JHENY ANALY</t>
  </si>
  <si>
    <t>48597178</t>
  </si>
  <si>
    <t>MUÑOZ HOYOS, HUDY HASLYT</t>
  </si>
  <si>
    <t>62208761</t>
  </si>
  <si>
    <t>RAMIREZ TOLENTINO, HECTOR YERLIN</t>
  </si>
  <si>
    <t>REDES Y SEGURIDAD INFORMATICA</t>
  </si>
  <si>
    <t>ANALISTA DE CAPACITACION</t>
  </si>
  <si>
    <t>70022093</t>
  </si>
  <si>
    <t xml:space="preserve">CARBAJULCA DURAN, ALVARO MARTIN </t>
  </si>
  <si>
    <t>70024925</t>
  </si>
  <si>
    <t>GONZALES VASQUEZ, ANA VICTORIA</t>
  </si>
  <si>
    <t>70033566</t>
  </si>
  <si>
    <t>GOMEZ RONDON, YESSICA YAQUILIN</t>
  </si>
  <si>
    <t>70044024</t>
  </si>
  <si>
    <t>MORALES CABELLO, YULIANA VANESSA</t>
  </si>
  <si>
    <t>70046729</t>
  </si>
  <si>
    <t>ROJAS ALEJO, VANNIA JHOLENI</t>
  </si>
  <si>
    <t>70070365</t>
  </si>
  <si>
    <t>RUIZ ORDOÑEZ, CATHERINE</t>
  </si>
  <si>
    <t>EGRESADO DE MAESTRÍA EN DERECHO DEL TRABAJO</t>
  </si>
  <si>
    <t>70074764</t>
  </si>
  <si>
    <t>CHUMPITAZ MENDOZA, ASHLLY JOSSIEHT ALICIA</t>
  </si>
  <si>
    <t>70091954</t>
  </si>
  <si>
    <t xml:space="preserve">LOPEZ PIÑATELLI, MARCO ANDRE </t>
  </si>
  <si>
    <t>70097276</t>
  </si>
  <si>
    <t>GUTIERREZ CHOCHOCA, ROCIO DEL MILAGRO</t>
  </si>
  <si>
    <t>70102884</t>
  </si>
  <si>
    <t>RODRIGUEZ CHAVEZ, FELIX ANDRES</t>
  </si>
  <si>
    <t>70141401</t>
  </si>
  <si>
    <t>PIMENTEL BORJAS, JUAN PABLO</t>
  </si>
  <si>
    <t>70141549</t>
  </si>
  <si>
    <t>PIMENTEL CARO, JOSELYN</t>
  </si>
  <si>
    <t>ASISTENTE DE AUDITORIA</t>
  </si>
  <si>
    <t>70151621</t>
  </si>
  <si>
    <t>RODRIGUEZ MATURRANO, CYNTHIA TAMARA</t>
  </si>
  <si>
    <t>EGRESADA DE MAESTRÍA EN DERECHO ADMINISTRATIVO Y GESTIÓN PÚBLICA</t>
  </si>
  <si>
    <t>70157254</t>
  </si>
  <si>
    <t xml:space="preserve">WHARTON MASLUCAN, ARELIZ </t>
  </si>
  <si>
    <t>70162526</t>
  </si>
  <si>
    <t xml:space="preserve">YUPANQUI CONDORI, JORGE LUIS </t>
  </si>
  <si>
    <t>EGRESADO DE MAESTRÍA EN CONTABILIDAD</t>
  </si>
  <si>
    <t>70169611</t>
  </si>
  <si>
    <t>ESPINAL MENDEZ, RENATO</t>
  </si>
  <si>
    <t>ASISTENTE LEGAL PARA SERVICIOS DE ATENCION AL CIUDADANO</t>
  </si>
  <si>
    <t>70177756</t>
  </si>
  <si>
    <t>GUERRA OLIVARES, TESSY DEYANIRA</t>
  </si>
  <si>
    <t>70191280</t>
  </si>
  <si>
    <t>SILVA BERNEDO, STEVE GIANFRANCO</t>
  </si>
  <si>
    <t>70200006</t>
  </si>
  <si>
    <t xml:space="preserve">NAVARRO CCAICO, ELIZABETH CECILIA </t>
  </si>
  <si>
    <t>70207014</t>
  </si>
  <si>
    <t>BARRIONUEVO APAZA, JULIETH GERALDINE</t>
  </si>
  <si>
    <t>70214189</t>
  </si>
  <si>
    <t>TAFUR FERNANDEZ, MARIELITH</t>
  </si>
  <si>
    <t>70219484</t>
  </si>
  <si>
    <t>ZANABRIA OTAZU, PIERO</t>
  </si>
  <si>
    <t>70278237</t>
  </si>
  <si>
    <t>LLERENA TENORIO, SERGIO MIGUEL</t>
  </si>
  <si>
    <t>70280876</t>
  </si>
  <si>
    <t>ESPEJO RODRIGUEZ, DANNY GABRIELA</t>
  </si>
  <si>
    <t>70282959</t>
  </si>
  <si>
    <t xml:space="preserve">ARRECE JAMANCA, REY STEWARD </t>
  </si>
  <si>
    <t>70308942</t>
  </si>
  <si>
    <t>MENDOZA VICUÑA, JANNET GABRIELA</t>
  </si>
  <si>
    <t>70357225</t>
  </si>
  <si>
    <t>JARA NUÑEZ, JENIFER MARGOT</t>
  </si>
  <si>
    <t>70391176</t>
  </si>
  <si>
    <t>CHINCHAY FACUNDO, EDWIN CARLOS</t>
  </si>
  <si>
    <t>70404473</t>
  </si>
  <si>
    <t>QUISPE HUAMANI, YESSICA KARINA</t>
  </si>
  <si>
    <t>70408412</t>
  </si>
  <si>
    <t>LOPEZ CORNEJO, LUZ ANGELA</t>
  </si>
  <si>
    <t>70430200</t>
  </si>
  <si>
    <t>GONZALEZ PAUCAR, JUNIOR FERNANDO</t>
  </si>
  <si>
    <t>70440142</t>
  </si>
  <si>
    <t>MAGALLANES JANAMPA, MELISSA CAROLINA</t>
  </si>
  <si>
    <t>70466290</t>
  </si>
  <si>
    <t>POLO GARCIA, DIEGO ANTONIO</t>
  </si>
  <si>
    <t>70466689</t>
  </si>
  <si>
    <t>TITO EGAS, KIHARA PATRICIA</t>
  </si>
  <si>
    <t>70470285</t>
  </si>
  <si>
    <t>RAMIREZ PINEDO, ELSA MAVILA</t>
  </si>
  <si>
    <t>70492994</t>
  </si>
  <si>
    <t>TELLEZ GARCIA, AURORA DEL PILAR</t>
  </si>
  <si>
    <t>ADMINISTRACIÓN DE NEGOCIOS INTERNACIONALES</t>
  </si>
  <si>
    <t>70499906</t>
  </si>
  <si>
    <t>UGARTE PANDO, OSCAR JULIO</t>
  </si>
  <si>
    <t>70674377</t>
  </si>
  <si>
    <t>BUSTAMANTE ARAPA, KENYO ANTONIO</t>
  </si>
  <si>
    <t>70675937</t>
  </si>
  <si>
    <t xml:space="preserve">CARRILLO GONZALES, JORGE MANUEL GONZALO </t>
  </si>
  <si>
    <t>70755448</t>
  </si>
  <si>
    <t>ISARRA PUENTE DE LA VEGA, NATALY LUZ</t>
  </si>
  <si>
    <t>70766688</t>
  </si>
  <si>
    <t>RAMOS CARBAJAL, WILDER DAVID</t>
  </si>
  <si>
    <t>ANALISTA CALIFICADOR</t>
  </si>
  <si>
    <t>70788756</t>
  </si>
  <si>
    <t>TELLERIA GOMEZ, LIZETH DEL ROSARIO BEATRIZ</t>
  </si>
  <si>
    <t>70902008</t>
  </si>
  <si>
    <t>MARIN SANCHEZ, BARBARA STEPHANY</t>
  </si>
  <si>
    <t>70927374</t>
  </si>
  <si>
    <t>CUEVA MENDOZA, KATIA IVVANIA</t>
  </si>
  <si>
    <t>70948536</t>
  </si>
  <si>
    <t>ARRIAGA SANGAMA, FABIOLA</t>
  </si>
  <si>
    <t>71058567</t>
  </si>
  <si>
    <t>CABRERA CARLOS, JHUANGHI MHAXY</t>
  </si>
  <si>
    <t>71083559</t>
  </si>
  <si>
    <t>CASTAÑEDA RAMIREZ, DIANA CECILIA</t>
  </si>
  <si>
    <t>71087994</t>
  </si>
  <si>
    <t xml:space="preserve">TUESTA MAGALLAN, YULY ESTHER </t>
  </si>
  <si>
    <t xml:space="preserve">AUXILIAR LEGAL </t>
  </si>
  <si>
    <t>71142187</t>
  </si>
  <si>
    <t>FLORES MAMANI, ALEXANDRA HILDA</t>
  </si>
  <si>
    <t>71205107</t>
  </si>
  <si>
    <t>RAMIREZ CARRANZA, SERGIO</t>
  </si>
  <si>
    <t>71226314</t>
  </si>
  <si>
    <t>TIMANA CASTILLO, LEYDY LOURDES</t>
  </si>
  <si>
    <t>EGRESADO DE MAESTRÍA EN DERECHO PENAL Y CIENCIAS CRIMINOLOGICAS</t>
  </si>
  <si>
    <t>ESPECIALISTA EN CONTRATACIONES SIN PROCEDIMIENTO DE SELECCIÓN</t>
  </si>
  <si>
    <t>71361979</t>
  </si>
  <si>
    <t>BRAVO VILCHEZ, KIMBERLY ELIZABETH</t>
  </si>
  <si>
    <t>71376505</t>
  </si>
  <si>
    <t>VILLAR PIMENTEL, LEISY AMY</t>
  </si>
  <si>
    <t>71484279</t>
  </si>
  <si>
    <t>VALDIVIA SUAREZ, IZAMAR CONSUELO</t>
  </si>
  <si>
    <t>71510696</t>
  </si>
  <si>
    <t>FERNANDEZ CONTRERAS, LILY</t>
  </si>
  <si>
    <t>71551205</t>
  </si>
  <si>
    <t>ROMERO RAMIREZ, YULISA YAEL</t>
  </si>
  <si>
    <t>71563513</t>
  </si>
  <si>
    <t>OLIVA ROJAS, KELVIN ALEXANDER</t>
  </si>
  <si>
    <t>71578388</t>
  </si>
  <si>
    <t>PEREZ ROMERO, YUCELY LICET</t>
  </si>
  <si>
    <t>71587614</t>
  </si>
  <si>
    <t>RIVERA MARTINEZ, JUNIOR ALEXANDER</t>
  </si>
  <si>
    <t>71621911</t>
  </si>
  <si>
    <t>INFANTE VALLADARES, JOSE ENRIQUE</t>
  </si>
  <si>
    <t>71645731</t>
  </si>
  <si>
    <t>HUAMANI ZAMBRANO, EVELYM XIMENA</t>
  </si>
  <si>
    <t>71645742</t>
  </si>
  <si>
    <t>MARCELO ESPINOZA, KAROL CECILIA</t>
  </si>
  <si>
    <t>71717314</t>
  </si>
  <si>
    <t>HUARACA MESIAS, SANDRA GLADYS</t>
  </si>
  <si>
    <t>71784176</t>
  </si>
  <si>
    <t>GUTIERREZ VALLEJO, CARLOS ENRIQUE</t>
  </si>
  <si>
    <t>ADMINISTRACIÓN Y FINANZAS</t>
  </si>
  <si>
    <t>71849745</t>
  </si>
  <si>
    <t>CACERES PEREZ, ANAIS</t>
  </si>
  <si>
    <t>71901204</t>
  </si>
  <si>
    <t>GUEVARA HURTADO, ANDREA KATHERINE</t>
  </si>
  <si>
    <t>71918151</t>
  </si>
  <si>
    <t>MOGROVEJO MEZA, KADRIA LIVIA</t>
  </si>
  <si>
    <t>71926374</t>
  </si>
  <si>
    <t>SANTILLAN SALDAÑA, LINDER ALEX</t>
  </si>
  <si>
    <t>71982572</t>
  </si>
  <si>
    <t>CELDAN LARCO, ROSITA MARELY</t>
  </si>
  <si>
    <t>SOPORTE TÉCNICO EN MESA DE AYUDA</t>
  </si>
  <si>
    <t>72016226</t>
  </si>
  <si>
    <t>MALQUI ROJAS, DIANA IRIS</t>
  </si>
  <si>
    <t>72048581</t>
  </si>
  <si>
    <t>LOPEZ RAMOS, ANGELA MERCEDES</t>
  </si>
  <si>
    <t>72050984</t>
  </si>
  <si>
    <t>POMARES MARIN, PERCY MEDARDO</t>
  </si>
  <si>
    <t>72079846</t>
  </si>
  <si>
    <t>ESPIRITU CARUZ, VICTOR MANUEL</t>
  </si>
  <si>
    <t>72111759</t>
  </si>
  <si>
    <t>PALOMINO ARIZABAL, VLADIMIR ROBERTO</t>
  </si>
  <si>
    <t>72134493</t>
  </si>
  <si>
    <t>MIRANDA ECHEVARRIA, MANUEL JESUS</t>
  </si>
  <si>
    <t>INGENIERÍA CIVIL</t>
  </si>
  <si>
    <t>72162336</t>
  </si>
  <si>
    <t>CERVANTES MENDOZA, ADELA GUADALUPE</t>
  </si>
  <si>
    <t>72207845</t>
  </si>
  <si>
    <t>DOMINGUEZ RODRIGUEZ, RAFAEL LUCIANO</t>
  </si>
  <si>
    <t>72211492</t>
  </si>
  <si>
    <t>VEGA SANDOVAL, MARIA ALEJANDRA</t>
  </si>
  <si>
    <t>72226444</t>
  </si>
  <si>
    <t>CANAZA APAZA, MARIA DEL CARMEN</t>
  </si>
  <si>
    <t>72287010</t>
  </si>
  <si>
    <t>GONZALES NORIEGA, LUCIA</t>
  </si>
  <si>
    <t>72353103</t>
  </si>
  <si>
    <t>GUTIERREZ BRAVO, BRAYAN MACKINDER</t>
  </si>
  <si>
    <t>72363765</t>
  </si>
  <si>
    <t xml:space="preserve">MIMBELA SALAZAR, JHAIR MERRY </t>
  </si>
  <si>
    <t>AUXLIAR ADMINISTRATIVO</t>
  </si>
  <si>
    <t>72413596</t>
  </si>
  <si>
    <t>MEJIA URRIBARRI, JANNY CLAUDIA</t>
  </si>
  <si>
    <t>72416935</t>
  </si>
  <si>
    <t>NARBAIZA CHANDUCAS, JOSIF VLADIMIR</t>
  </si>
  <si>
    <t>72423307</t>
  </si>
  <si>
    <t>POMA ORE, MARVELI ISAMAR</t>
  </si>
  <si>
    <t>72426001</t>
  </si>
  <si>
    <t>PACHECO CHILE, GABRIELA MILAGROS</t>
  </si>
  <si>
    <t>72448416</t>
  </si>
  <si>
    <t>PINEDO ROJAS, JOAN MANOLO ALEJANDRO</t>
  </si>
  <si>
    <t>72453566</t>
  </si>
  <si>
    <t>VIZCARRA VELASQUEZ, SHADIT SOFIA</t>
  </si>
  <si>
    <t>72463867</t>
  </si>
  <si>
    <t>MOYA CENTURION, XIMENA ALESSANDRA</t>
  </si>
  <si>
    <t>72491558</t>
  </si>
  <si>
    <t>PEREZ TAPIA, SHAONI VANESSA</t>
  </si>
  <si>
    <t>72560127</t>
  </si>
  <si>
    <t>CARRASCO MENDOZA, JOSE STIVEN</t>
  </si>
  <si>
    <t>72672758</t>
  </si>
  <si>
    <t>ROMERO MONGE, MARYCIELO</t>
  </si>
  <si>
    <t>72712341</t>
  </si>
  <si>
    <t>CRUZ LAQUISE, VERONICA LAURA</t>
  </si>
  <si>
    <t>72733246</t>
  </si>
  <si>
    <t>ROBLES TELLO, CLAUDIA CECILIA</t>
  </si>
  <si>
    <t>72848767</t>
  </si>
  <si>
    <t>RIVERA ESTACIO, ANGELA FRANCESCA</t>
  </si>
  <si>
    <t>72908077</t>
  </si>
  <si>
    <t>TACAS GIL, ZULEMA SONIA</t>
  </si>
  <si>
    <t>72917152</t>
  </si>
  <si>
    <t>RODRIGUEZ MONTENEGRO, ADRIANA DEL ROSARIO</t>
  </si>
  <si>
    <t>72974291</t>
  </si>
  <si>
    <t>HUAYTALLA SANCHEZ, LIBBY FIORELA</t>
  </si>
  <si>
    <t>73216300</t>
  </si>
  <si>
    <t>PATILLA CARRASCO, KOLVER RICARDO</t>
  </si>
  <si>
    <t>73252637</t>
  </si>
  <si>
    <t>CHACON MENDOZA, EDDY HAROLD</t>
  </si>
  <si>
    <t>1. ADMINISTRACIÓN, 2. ABOGADO</t>
  </si>
  <si>
    <t>73274967</t>
  </si>
  <si>
    <t>HUAYLLANI CAILLAHUA, LINDSAY ARACEL</t>
  </si>
  <si>
    <t>73302847</t>
  </si>
  <si>
    <t>ROJAS ZELAYA, ODON</t>
  </si>
  <si>
    <t>73443355</t>
  </si>
  <si>
    <t>OLIVARES ESPADA, JULIO CESAR</t>
  </si>
  <si>
    <t xml:space="preserve">DERECHO Y CIENCIAS POLÍTICAS </t>
  </si>
  <si>
    <t>73480912</t>
  </si>
  <si>
    <t>QUINTANA MENDOZA, ROIBER</t>
  </si>
  <si>
    <t>73489589</t>
  </si>
  <si>
    <t>MEZA MEZA, MILAGROS NOELIA DANNIE</t>
  </si>
  <si>
    <t>73617779</t>
  </si>
  <si>
    <t>CARRASCO MENDOZA, MARIELLA KATHERIN</t>
  </si>
  <si>
    <t>ASISTENTE LEGAL II</t>
  </si>
  <si>
    <t>73657520</t>
  </si>
  <si>
    <t>SALAZAR PEÑA, LIZETH YASMIN</t>
  </si>
  <si>
    <t>73952956</t>
  </si>
  <si>
    <t>JACOBO PACHAS, ROVER LEVI</t>
  </si>
  <si>
    <t>74071031</t>
  </si>
  <si>
    <t>PACHERRES DE LA CRUZ, YERLI STEINER</t>
  </si>
  <si>
    <t>74160446</t>
  </si>
  <si>
    <t>BLANCO FARRO, ERIKA ALEJANDRA</t>
  </si>
  <si>
    <t>74295086</t>
  </si>
  <si>
    <t>MEZA YANQUI, MILKA IVONY</t>
  </si>
  <si>
    <t>74447097</t>
  </si>
  <si>
    <t>IDROGO GARCIA, VANESSA JOANNA</t>
  </si>
  <si>
    <t>75533339</t>
  </si>
  <si>
    <t>SILVANO NAZAR, SOLANGE GARDENIA</t>
  </si>
  <si>
    <t>75666097</t>
  </si>
  <si>
    <t>VERGARA ENGRACIO, YESENIA LUISA</t>
  </si>
  <si>
    <t>75724305</t>
  </si>
  <si>
    <t xml:space="preserve">CISNEROS GARAVITO, GLORIA EMELYN </t>
  </si>
  <si>
    <t>76130280</t>
  </si>
  <si>
    <t>SALCEDO BUTRON, MARIA DE LA PAZ</t>
  </si>
  <si>
    <t>76199541</t>
  </si>
  <si>
    <t>HENDENMANN MENESES, JULIO ALFONSO</t>
  </si>
  <si>
    <t>ADMINISTRACIÓN DE
NEGOCIOS BANCARIOS Y
FINANCIEROS</t>
  </si>
  <si>
    <t>76218983</t>
  </si>
  <si>
    <t>HUANCAHUIRE SALAS, MARIA ELIZABETH</t>
  </si>
  <si>
    <t>76243179</t>
  </si>
  <si>
    <t>FUCHS SANCHEZ, DUCK MEIKELL</t>
  </si>
  <si>
    <t>76344341</t>
  </si>
  <si>
    <t>DEL VALLE VARGAS, JORGE ENRIQUE JUNIOR</t>
  </si>
  <si>
    <t>76621672</t>
  </si>
  <si>
    <t>MENESES INOCENTE, DANIEL ANTONIO</t>
  </si>
  <si>
    <t>76904690</t>
  </si>
  <si>
    <t>NAVARRO VELASCO, MARUJA DE LOS MILAGROS</t>
  </si>
  <si>
    <t>77095751</t>
  </si>
  <si>
    <t>NIEVES HIDALGO, SARITA ISABEL</t>
  </si>
  <si>
    <t>80171504</t>
  </si>
  <si>
    <t>SALINAS GUEVARA, GRACIAN GUILLERMO</t>
  </si>
  <si>
    <t>80214351</t>
  </si>
  <si>
    <t>AQUINO CONDORI, JUDITH MIRIAM</t>
  </si>
  <si>
    <t>80305741</t>
  </si>
  <si>
    <t>TANGOA NUÑEZ, AGUSTIN</t>
  </si>
  <si>
    <t>80323012</t>
  </si>
  <si>
    <t>TELLO QUICHE, CAROL MALEN</t>
  </si>
  <si>
    <t>GADRO DE MAGÍSTER EN DERECHO DEL TRABAJO Y LA SEGURIDAD SOCIAL</t>
  </si>
  <si>
    <t>80406890</t>
  </si>
  <si>
    <t>REGINALDO CLAROS, FELIPE ALBERTO</t>
  </si>
  <si>
    <t>SECTOR 12: TRABAJO Y PROMOCIÓN DEL EMPLEO</t>
  </si>
  <si>
    <t>PLIEGO 121: SUPERINTENDENCIA NACIONAL DE FISCALIZACIÓN LABORAL</t>
  </si>
  <si>
    <t>SECTOR : 12 TRABAJO Y PROMOCION DEL EMPLEO</t>
  </si>
  <si>
    <t>MINISTERIO DE TRABAJO Y PROMOCION DEL EMPLEO</t>
  </si>
  <si>
    <t>993 - PROGRAMA NACIONAL PARA LA EMPLEABILIDAD</t>
  </si>
  <si>
    <t>REQUE CÓRDOVA, CARMEN PATRICIA</t>
  </si>
  <si>
    <t>07492323</t>
  </si>
  <si>
    <t>BIEN AJENO</t>
  </si>
  <si>
    <t>24/07/2020 - 23/07/2023</t>
  </si>
  <si>
    <t>MENSUAL</t>
  </si>
  <si>
    <t>12747292</t>
  </si>
  <si>
    <t>21/07/2021 - 20/07/2023</t>
  </si>
  <si>
    <t xml:space="preserve">PORTOCARRERO MEJÍA VDA. DE PETKOVICH, MARÍA MERCEDES </t>
  </si>
  <si>
    <t>07907517</t>
  </si>
  <si>
    <t>01150658</t>
  </si>
  <si>
    <t>15/07/2021 - 14/07/2023</t>
  </si>
  <si>
    <t xml:space="preserve">SANCHEZ ZEA, ELVA MARLENY </t>
  </si>
  <si>
    <t>29388527</t>
  </si>
  <si>
    <t>01129375</t>
  </si>
  <si>
    <t>01/08/2020 - 30/09/2022</t>
  </si>
  <si>
    <t xml:space="preserve">MATTO PIÑA VDA. DE CASTAÑEDA, IRMA </t>
  </si>
  <si>
    <t>17889828</t>
  </si>
  <si>
    <t>03094223</t>
  </si>
  <si>
    <t>19/06/2021 - 18/10/2023</t>
  </si>
  <si>
    <t xml:space="preserve">SOLARI GARCÍA, ROGER VICENTE </t>
  </si>
  <si>
    <t>16733441</t>
  </si>
  <si>
    <t>02194841</t>
  </si>
  <si>
    <t>01/04/2020 - 31/03/2023</t>
  </si>
  <si>
    <t>PERALTA HERNANDEZ ANA MELVA</t>
  </si>
  <si>
    <t>11221703</t>
  </si>
  <si>
    <t>0300264</t>
  </si>
  <si>
    <t>01/08/2020 - 18/06/2021</t>
  </si>
  <si>
    <t>005 PROGRAMA PARA LA GENERACION DE EMPLEO TEMPORAL TRABAJA PERU</t>
  </si>
  <si>
    <t>UMBERTO PIERO GHISLETTI MENICOCCI</t>
  </si>
  <si>
    <t>09299200</t>
  </si>
  <si>
    <t>ALQUILADO</t>
  </si>
  <si>
    <t>40121471</t>
  </si>
  <si>
    <t>MARIANELA SANTILLAN LOPEZ</t>
  </si>
  <si>
    <t>06779666</t>
  </si>
  <si>
    <t>MELENDEZ QUIROZ ESPERANZA MERCEDES</t>
  </si>
  <si>
    <t>33408795</t>
  </si>
  <si>
    <t>02013527</t>
  </si>
  <si>
    <t>X</t>
  </si>
  <si>
    <t>CIRO RAMOS FLORES</t>
  </si>
  <si>
    <t>07596290</t>
  </si>
  <si>
    <t>EDWING HERBERTT SEDANO GAMARRA</t>
  </si>
  <si>
    <t>08692540</t>
  </si>
  <si>
    <t>LA ROSA LEON ROCIO</t>
  </si>
  <si>
    <t>PURA RUIZ SALAZAR</t>
  </si>
  <si>
    <t>26690393</t>
  </si>
  <si>
    <t>02006385</t>
  </si>
  <si>
    <t>QUILLAHUAMAN CONDORI DIONISIA</t>
  </si>
  <si>
    <t>QUIÑONEZ GUZMAN GERBACIA</t>
  </si>
  <si>
    <t>SUMALAVE VILLA ROBERTO</t>
  </si>
  <si>
    <t>SABINA CONTRERAS DE RODRIGUEZ</t>
  </si>
  <si>
    <t>23209430</t>
  </si>
  <si>
    <t>VICTORIA CAROLINA HUACCHO DE QUINTANA</t>
  </si>
  <si>
    <t>23200035</t>
  </si>
  <si>
    <t xml:space="preserve">VICTOR MIGUEL TELLO CALDAS </t>
  </si>
  <si>
    <t>22490199</t>
  </si>
  <si>
    <t>MULTINMUEBLE ARTETA E.I.R.L.</t>
  </si>
  <si>
    <t>31/01/201</t>
  </si>
  <si>
    <t>GONZALES LUNA GINA HAYDEE</t>
  </si>
  <si>
    <t>31664942</t>
  </si>
  <si>
    <t>CASTELLANOS SANCHEZ CECILIA DELFINA</t>
  </si>
  <si>
    <t>MIRANDA VARGAS JULIAN</t>
  </si>
  <si>
    <t>SANTOS BARRETO GRACIELA HILDA</t>
  </si>
  <si>
    <t>AUGUSTO ALBERTO ALVA GORDILLO</t>
  </si>
  <si>
    <t>05396725</t>
  </si>
  <si>
    <t>00018992</t>
  </si>
  <si>
    <t>FLORES CANTUTA JOSE ADRIAN</t>
  </si>
  <si>
    <t>04404424</t>
  </si>
  <si>
    <t>YTALO EUGENIO PEDRESCHI MENDOZA</t>
  </si>
  <si>
    <t>02810523</t>
  </si>
  <si>
    <t>BURNEO VALDIVIEZO JORGE ALFONSO</t>
  </si>
  <si>
    <t>02861284</t>
  </si>
  <si>
    <t>FRANCISCO FLORES FLORES</t>
  </si>
  <si>
    <t>01234700</t>
  </si>
  <si>
    <t>JAFET ADEMIR CORDERO</t>
  </si>
  <si>
    <t>SOCIEDAD DE BENEFICENCIA PÚBLICA DE TARAPOTO</t>
  </si>
  <si>
    <t>20187125121</t>
  </si>
  <si>
    <t>LOPEZ CHAPARRO PATRICIA</t>
  </si>
  <si>
    <t>01117193</t>
  </si>
  <si>
    <t>CONVENIO CON EL PLIEGO</t>
  </si>
  <si>
    <t>UE 007 MEJORAMIENTO Y AMPLIACION DE LOS SERVICIOS DEL CENTRO DE EMPLEO FORTALECE PERÚ</t>
  </si>
  <si>
    <t xml:space="preserve">OPEN PLAZA </t>
  </si>
  <si>
    <t>N° 00154113</t>
  </si>
  <si>
    <t xml:space="preserve">TERCERO </t>
  </si>
  <si>
    <t xml:space="preserve">NO </t>
  </si>
  <si>
    <t>09.10.2018 AL 
31.12.2022</t>
  </si>
  <si>
    <t>LATORRE SÁNCHEZ BESSY VICTORIA</t>
  </si>
  <si>
    <t>BIEN PROPIO DE TERCEROS</t>
  </si>
  <si>
    <t>532.06 m2</t>
  </si>
  <si>
    <t>NO</t>
  </si>
  <si>
    <t>SAVAR AGENTES DE ADUANAS S.A.</t>
  </si>
  <si>
    <t>500 M2</t>
  </si>
  <si>
    <t>SI</t>
  </si>
  <si>
    <t>ANUAL</t>
  </si>
  <si>
    <t>1,498 m2</t>
  </si>
  <si>
    <t>1820 m2</t>
  </si>
  <si>
    <t>MANUEL ALEJANDRO DELGADO PAREJA</t>
  </si>
  <si>
    <t>P03179718</t>
  </si>
  <si>
    <t>680 M2</t>
  </si>
  <si>
    <t>50210998 / 50210997 / 50210998 / 50210999 / 50211000</t>
  </si>
  <si>
    <t>497.05m2</t>
  </si>
  <si>
    <t>BRIAN GEORGIO FREDERICK ESTREMADOYRO MORY</t>
  </si>
  <si>
    <t>695.14 m2</t>
  </si>
  <si>
    <t>ANNA CECILIA RUBIO ARBILDO</t>
  </si>
  <si>
    <t>192 M2</t>
  </si>
  <si>
    <t>RODRIGUEZ OBREGON DENIS JUAN</t>
  </si>
  <si>
    <t>288.78 m2</t>
  </si>
  <si>
    <t>CENTRO DE INVESTIGACIÓN Y
CAPACITACIÓN CAMPESINA</t>
  </si>
  <si>
    <t>243 M2</t>
  </si>
  <si>
    <t>ALVARO JUSTO GAMARRA GIRALDEZ</t>
  </si>
  <si>
    <t>P06126200</t>
  </si>
  <si>
    <t>726.40 M2</t>
  </si>
  <si>
    <t>247 m2</t>
  </si>
  <si>
    <t>608.34 M2</t>
  </si>
  <si>
    <t>548.82 M2</t>
  </si>
  <si>
    <t>GREGORIA MARTINEZ VDA. DE VARGAS</t>
  </si>
  <si>
    <t>P11102943</t>
  </si>
  <si>
    <t>82.85 M2</t>
  </si>
  <si>
    <t>1045.34 m2</t>
  </si>
  <si>
    <t>307.6 m2</t>
  </si>
  <si>
    <t>NELSON MARIO ROMAN MERCADO</t>
  </si>
  <si>
    <t>300.12m2.</t>
  </si>
  <si>
    <t>GONZALES REYES JULIO EDUARDO</t>
  </si>
  <si>
    <t>345.85 m2</t>
  </si>
  <si>
    <t>671 m2</t>
  </si>
  <si>
    <t>318 m2</t>
  </si>
  <si>
    <t>1102.86 m2</t>
  </si>
  <si>
    <t>P13005799</t>
  </si>
  <si>
    <t xml:space="preserve">116.29 m2 </t>
  </si>
  <si>
    <t>660 m2</t>
  </si>
  <si>
    <t>ANUAL
ADELANTADO 02 AÑOS</t>
  </si>
  <si>
    <t>474.11 m2</t>
  </si>
  <si>
    <t>457.01m2.</t>
  </si>
  <si>
    <t>BEATRIZ SEGOVIA ASCENCIO</t>
  </si>
  <si>
    <t>375 m2</t>
  </si>
  <si>
    <t>372.34 m2</t>
  </si>
  <si>
    <t>704.64 M2</t>
  </si>
  <si>
    <t>RIOS  RAMIREZ ELVIRA</t>
  </si>
  <si>
    <t>P37007592</t>
  </si>
  <si>
    <t>241.30 m2</t>
  </si>
  <si>
    <t>MARIETTA ISABEL FERNANDEZ SALAS</t>
  </si>
  <si>
    <t>50.40 M2</t>
  </si>
  <si>
    <t>P07112113</t>
  </si>
  <si>
    <t>240.46 m2</t>
  </si>
  <si>
    <t>P14196125</t>
  </si>
  <si>
    <t>135.04 M2</t>
  </si>
  <si>
    <t>P-10186273</t>
  </si>
  <si>
    <t>64.35 M2</t>
  </si>
  <si>
    <t>05003521</t>
  </si>
  <si>
    <t>74.50 m2</t>
  </si>
  <si>
    <t>132,56 m2</t>
  </si>
  <si>
    <t>001: SUPERINTENDENCIA NACIONAL DE FISCALIZACION LABORAL - SUNAFIL</t>
  </si>
  <si>
    <t>Var. %         (2022-2023)</t>
  </si>
  <si>
    <t>SECTOR TRABAJO Y PROMOCIÓN DEL EMPLEO</t>
  </si>
  <si>
    <t>PLIEGOS DEL SECTOR TRABAJO Y PROMOCIÓN DEL EMPLEO</t>
  </si>
  <si>
    <t xml:space="preserve">Se proyecta atender 4,448 personas con competencias laborales para el empleo dependiente formal en ocupaciones básicas. </t>
  </si>
  <si>
    <t>125 Personas con competencias para el autoempleo.</t>
  </si>
  <si>
    <t xml:space="preserve">Se proyecta atender 1,602 personas con competencias para el autoempleo. </t>
  </si>
  <si>
    <t>Se proyecta beneficiar a 213,942 participantes  a través de la generación de empleo temporal.</t>
  </si>
  <si>
    <t>Se proyecta generar 213,942 empleos temporales.</t>
  </si>
  <si>
    <t xml:space="preserve">GASTOS CORRIENTES </t>
  </si>
  <si>
    <t>Programa Presupuestal 0116: incluye al Proyecto 2328039. MEJORAMIENTO Y AMPLIACION DE LOS SERVICIOS DEL CENTRO DE EMPLEO PARA LA INSERCION LABORAL FORMAL DE LOS JOVENES EN LAS REGIONES DE AREQUIPA, ICA, LAMBAYEQUE, LA LIBERTAD, PIURA, SAN MARTIN Y EN LIMA METROPOLITANA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</si>
</sst>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7" formatCode="&quot;S/&quot;#,##0.00;\-&quot;S/&quot;#,##0.00"/>
    <numFmt numFmtId="43" formatCode="_-* #,##0.00_-;\-* #,##0.00_-;_-* &quot;-&quot;??_-;_-@_-"/>
    <numFmt numFmtId="164" formatCode="[$-280A]d&quot; de &quot;mmmm&quot; de &quot;yyyy;@"/>
    <numFmt numFmtId="165" formatCode="0.0%"/>
    <numFmt numFmtId="166" formatCode="#,##0_ ;\-#,##0\ "/>
    <numFmt numFmtId="167" formatCode="_-[$S/-280A]\ * #,##0.00_-;\-[$S/-280A]\ * #,##0.00_-;_-[$S/-280A]\ * &quot;-&quot;??_-;_-@_-"/>
    <numFmt numFmtId="168" formatCode="0.0"/>
    <numFmt numFmtId="169" formatCode="#,##0.0"/>
    <numFmt numFmtId="170" formatCode="#,##0.00_ ;\-#,##0.00\ "/>
    <numFmt numFmtId="171" formatCode="#,##0.00;\-#,##0.00;&quot;&quot;"/>
    <numFmt numFmtId="172" formatCode="#,##0.00\ _€;\-#,##0.00\ _€"/>
    <numFmt numFmtId="173" formatCode="[$-280A]d&quot; de &quot;mmmm&quot; de &quot;yyyy"/>
    <numFmt numFmtId="174" formatCode="[$S/-280A]\ #,##0.00;\-[$S/-280A]\ #,##0.00"/>
    <numFmt numFmtId="175" formatCode="&quot;S/&quot;\ #,##0.00"/>
    <numFmt numFmtId="176" formatCode="&quot;S/&quot;#,##0.00"/>
    <numFmt numFmtId="177" formatCode="dd/mm/yyyy;@"/>
    <numFmt numFmtId="178" formatCode="_(* #,##0.00_);_(* \(#,##0.00\);_(* &quot;-&quot;??_);_(@_)"/>
    <numFmt numFmtId="179" formatCode="_(* #,##0_);_(* \(#,##0\);_(* &quot;-&quot;??_);_(@_)"/>
    <numFmt numFmtId="180" formatCode="_-* #,##0_-;\-* #,##0_-;_-* &quot;-&quot;??_-;_-@_-"/>
  </numFmts>
  <fonts count="56" x14ac:knownFonts="1">
    <font>
      <sz val="11"/>
      <color theme="1"/>
      <name val="Calibri"/>
      <family val="2"/>
      <scheme val="minor"/>
    </font>
    <font>
      <b/>
      <sz val="8"/>
      <name val="Arial"/>
      <family val="2"/>
    </font>
    <font>
      <sz val="10"/>
      <name val="Arial"/>
      <family val="2"/>
    </font>
    <font>
      <sz val="8"/>
      <name val="Arial"/>
      <family val="2"/>
    </font>
    <font>
      <sz val="10"/>
      <name val="Arial Narrow"/>
      <family val="2"/>
    </font>
    <font>
      <sz val="8"/>
      <name val="Calibri"/>
      <family val="2"/>
      <scheme val="minor"/>
    </font>
    <font>
      <b/>
      <sz val="8"/>
      <name val="Calibri"/>
      <family val="2"/>
      <scheme val="minor"/>
    </font>
    <font>
      <sz val="10"/>
      <name val="Courier"/>
      <family val="3"/>
    </font>
    <font>
      <b/>
      <sz val="9"/>
      <name val="Arial"/>
      <family val="2"/>
    </font>
    <font>
      <b/>
      <sz val="10"/>
      <name val="Arial"/>
      <family val="2"/>
    </font>
    <font>
      <b/>
      <sz val="10"/>
      <color theme="0"/>
      <name val="Arial"/>
      <family val="2"/>
    </font>
    <font>
      <b/>
      <sz val="8"/>
      <color theme="0"/>
      <name val="Arial"/>
      <family val="2"/>
    </font>
    <font>
      <b/>
      <sz val="12"/>
      <name val="Arial"/>
      <family val="2"/>
    </font>
    <font>
      <sz val="10"/>
      <color theme="1"/>
      <name val="Calibri"/>
      <family val="2"/>
      <scheme val="minor"/>
    </font>
    <font>
      <b/>
      <sz val="11"/>
      <color theme="0"/>
      <name val="Arial"/>
      <family val="2"/>
    </font>
    <font>
      <b/>
      <sz val="12"/>
      <color theme="0"/>
      <name val="Arial"/>
      <family val="2"/>
    </font>
    <font>
      <sz val="8"/>
      <color theme="1"/>
      <name val="Arial"/>
      <family val="2"/>
    </font>
    <font>
      <b/>
      <sz val="14"/>
      <color theme="0"/>
      <name val="Arial"/>
      <family val="2"/>
    </font>
    <font>
      <b/>
      <sz val="16"/>
      <color theme="0"/>
      <name val="Arial"/>
      <family val="2"/>
    </font>
    <font>
      <sz val="9"/>
      <name val="Arial"/>
      <family val="2"/>
    </font>
    <font>
      <sz val="9"/>
      <color rgb="FFFF0000"/>
      <name val="Arial"/>
      <family val="2"/>
    </font>
    <font>
      <b/>
      <sz val="11"/>
      <color theme="0"/>
      <name val="Calibri"/>
      <family val="2"/>
      <scheme val="minor"/>
    </font>
    <font>
      <sz val="11"/>
      <name val="Calibri"/>
      <family val="2"/>
      <scheme val="minor"/>
    </font>
    <font>
      <b/>
      <sz val="11"/>
      <name val="Calibri"/>
      <family val="2"/>
      <scheme val="minor"/>
    </font>
    <font>
      <b/>
      <sz val="14"/>
      <color theme="0"/>
      <name val="Calibri"/>
      <family val="2"/>
      <scheme val="minor"/>
    </font>
    <font>
      <b/>
      <sz val="12"/>
      <color theme="0"/>
      <name val="Calibri"/>
      <family val="2"/>
      <scheme val="minor"/>
    </font>
    <font>
      <b/>
      <sz val="8"/>
      <color theme="0"/>
      <name val="Calibri"/>
      <family val="2"/>
      <scheme val="minor"/>
    </font>
    <font>
      <b/>
      <sz val="16"/>
      <color theme="0"/>
      <name val="Calibri"/>
      <family val="2"/>
      <scheme val="minor"/>
    </font>
    <font>
      <b/>
      <sz val="9"/>
      <color theme="0"/>
      <name val="Calibri"/>
      <family val="2"/>
      <scheme val="minor"/>
    </font>
    <font>
      <sz val="8"/>
      <color theme="0"/>
      <name val="Calibri"/>
      <family val="2"/>
      <scheme val="minor"/>
    </font>
    <font>
      <b/>
      <sz val="9"/>
      <color theme="0"/>
      <name val="Arial"/>
      <family val="2"/>
    </font>
    <font>
      <sz val="9"/>
      <color theme="0"/>
      <name val="Arial"/>
      <family val="2"/>
    </font>
    <font>
      <sz val="14"/>
      <color theme="0"/>
      <name val="Arial"/>
      <family val="2"/>
    </font>
    <font>
      <b/>
      <sz val="14"/>
      <name val="Arial"/>
      <family val="2"/>
    </font>
    <font>
      <b/>
      <sz val="20"/>
      <color theme="0"/>
      <name val="Arial"/>
      <family val="2"/>
    </font>
    <font>
      <sz val="11"/>
      <color theme="1"/>
      <name val="Calibri"/>
      <family val="2"/>
      <scheme val="minor"/>
    </font>
    <font>
      <sz val="11"/>
      <color rgb="FF000000"/>
      <name val="Calibri"/>
      <family val="2"/>
      <scheme val="minor"/>
    </font>
    <font>
      <sz val="10"/>
      <color theme="1"/>
      <name val="Arial"/>
      <family val="2"/>
    </font>
    <font>
      <sz val="10"/>
      <color rgb="FFFF0000"/>
      <name val="Arial"/>
      <family val="2"/>
    </font>
    <font>
      <sz val="8"/>
      <color rgb="FFFF0000"/>
      <name val="Arial"/>
      <family val="2"/>
    </font>
    <font>
      <b/>
      <sz val="12"/>
      <color theme="1"/>
      <name val="Arial"/>
      <family val="2"/>
    </font>
    <font>
      <b/>
      <sz val="14"/>
      <color theme="1"/>
      <name val="Arial"/>
      <family val="2"/>
    </font>
    <font>
      <b/>
      <sz val="9"/>
      <color theme="1"/>
      <name val="Arial"/>
      <family val="2"/>
    </font>
    <font>
      <sz val="9"/>
      <color theme="1"/>
      <name val="Arial"/>
      <family val="2"/>
    </font>
    <font>
      <sz val="14"/>
      <name val="Arial"/>
      <family val="2"/>
    </font>
    <font>
      <sz val="9"/>
      <name val="Arial"/>
      <family val="2"/>
      <charset val="1"/>
    </font>
    <font>
      <sz val="11"/>
      <name val="Calibri"/>
      <family val="2"/>
    </font>
    <font>
      <sz val="9"/>
      <color theme="1"/>
      <name val="Calibri"/>
      <family val="2"/>
      <scheme val="minor"/>
    </font>
    <font>
      <sz val="9"/>
      <color rgb="FF000000"/>
      <name val="Arial"/>
      <family val="2"/>
    </font>
    <font>
      <sz val="9"/>
      <color rgb="FF9C0006"/>
      <name val="Arial"/>
      <family val="2"/>
    </font>
    <font>
      <sz val="9"/>
      <color indexed="8"/>
      <name val="Arial"/>
      <family val="2"/>
    </font>
    <font>
      <b/>
      <sz val="8"/>
      <color theme="1"/>
      <name val="Calibri"/>
      <family val="2"/>
      <scheme val="minor"/>
    </font>
    <font>
      <sz val="18"/>
      <name val="Arial"/>
      <family val="2"/>
    </font>
    <font>
      <sz val="12"/>
      <name val="Arial"/>
      <family val="2"/>
    </font>
    <font>
      <sz val="8"/>
      <color rgb="FF000000"/>
      <name val="Arial"/>
      <family val="2"/>
    </font>
    <font>
      <b/>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rgb="FFFFC000"/>
        <bgColor indexed="64"/>
      </patternFill>
    </fill>
    <fill>
      <patternFill patternType="solid">
        <fgColor rgb="FF1F3864"/>
        <bgColor rgb="FF1F3864"/>
      </patternFill>
    </fill>
    <fill>
      <patternFill patternType="solid">
        <fgColor theme="0"/>
        <bgColor theme="0"/>
      </patternFill>
    </fill>
    <fill>
      <patternFill patternType="solid">
        <fgColor rgb="FFFFFF00"/>
        <bgColor indexed="64"/>
      </patternFill>
    </fill>
    <fill>
      <patternFill patternType="solid">
        <fgColor rgb="FFFFFFFF"/>
        <bgColor rgb="FFFFFFCC"/>
      </patternFill>
    </fill>
  </fills>
  <borders count="11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theme="0"/>
      </right>
      <top/>
      <bottom style="thin">
        <color indexed="64"/>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theme="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indexed="64"/>
      </right>
      <top/>
      <bottom/>
      <diagonal/>
    </border>
    <border>
      <left style="thin">
        <color theme="0"/>
      </left>
      <right style="thin">
        <color rgb="FF002060"/>
      </right>
      <top style="thin">
        <color theme="0"/>
      </top>
      <bottom style="thin">
        <color theme="0"/>
      </bottom>
      <diagonal/>
    </border>
    <border>
      <left style="thin">
        <color theme="0"/>
      </left>
      <right style="thin">
        <color theme="0"/>
      </right>
      <top style="thin">
        <color indexed="64"/>
      </top>
      <bottom style="thin">
        <color theme="0"/>
      </bottom>
      <diagonal/>
    </border>
    <border>
      <left style="medium">
        <color indexed="64"/>
      </left>
      <right/>
      <top style="thin">
        <color theme="0"/>
      </top>
      <bottom/>
      <diagonal/>
    </border>
    <border>
      <left style="thin">
        <color theme="0"/>
      </left>
      <right style="thin">
        <color indexed="64"/>
      </right>
      <top/>
      <bottom style="thin">
        <color indexed="64"/>
      </bottom>
      <diagonal/>
    </border>
    <border>
      <left style="thin">
        <color theme="0"/>
      </left>
      <right style="thin">
        <color indexed="64"/>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style="thin">
        <color indexed="64"/>
      </left>
      <right style="thin">
        <color theme="0"/>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thin">
        <color theme="0"/>
      </top>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indexed="64"/>
      </left>
      <right style="medium">
        <color indexed="64"/>
      </right>
      <top/>
      <bottom style="medium">
        <color indexed="64"/>
      </bottom>
      <diagonal/>
    </border>
    <border>
      <left/>
      <right style="medium">
        <color indexed="64"/>
      </right>
      <top style="medium">
        <color theme="1"/>
      </top>
      <bottom style="medium">
        <color theme="1"/>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theme="1"/>
      </top>
      <bottom style="medium">
        <color indexed="64"/>
      </bottom>
      <diagonal/>
    </border>
    <border>
      <left style="thin">
        <color theme="1"/>
      </left>
      <right style="thin">
        <color theme="1"/>
      </right>
      <top style="medium">
        <color theme="1"/>
      </top>
      <bottom style="medium">
        <color indexed="64"/>
      </bottom>
      <diagonal/>
    </border>
    <border>
      <left style="thin">
        <color theme="1"/>
      </left>
      <right style="medium">
        <color indexed="64"/>
      </right>
      <top style="medium">
        <color theme="1"/>
      </top>
      <bottom style="medium">
        <color indexed="64"/>
      </bottom>
      <diagonal/>
    </border>
  </borders>
  <cellStyleXfs count="13">
    <xf numFmtId="0" fontId="0" fillId="0" borderId="0"/>
    <xf numFmtId="0" fontId="4" fillId="0" borderId="0"/>
    <xf numFmtId="49" fontId="7" fillId="0" borderId="0"/>
    <xf numFmtId="0" fontId="4" fillId="0" borderId="0"/>
    <xf numFmtId="0" fontId="2" fillId="0" borderId="0"/>
    <xf numFmtId="43" fontId="35" fillId="0" borderId="0" applyFont="0" applyFill="0" applyBorder="0" applyAlignment="0" applyProtection="0"/>
    <xf numFmtId="9" fontId="35" fillId="0" borderId="0" applyFont="0" applyFill="0" applyBorder="0" applyAlignment="0" applyProtection="0"/>
    <xf numFmtId="0" fontId="36" fillId="0" borderId="0"/>
    <xf numFmtId="9" fontId="36" fillId="0" borderId="0" applyFont="0" applyFill="0" applyBorder="0" applyAlignment="0" applyProtection="0"/>
    <xf numFmtId="43" fontId="36" fillId="0" borderId="0" applyFont="0" applyFill="0" applyBorder="0" applyAlignment="0" applyProtection="0"/>
    <xf numFmtId="0" fontId="35" fillId="0" borderId="0"/>
    <xf numFmtId="43" fontId="35" fillId="0" borderId="0" applyFont="0" applyFill="0" applyBorder="0" applyAlignment="0" applyProtection="0"/>
    <xf numFmtId="178" fontId="2" fillId="0" borderId="0" applyFont="0" applyFill="0" applyBorder="0" applyAlignment="0" applyProtection="0"/>
  </cellStyleXfs>
  <cellXfs count="841">
    <xf numFmtId="0" fontId="0" fillId="0" borderId="0" xfId="0"/>
    <xf numFmtId="0" fontId="2" fillId="0" borderId="0" xfId="0" applyFont="1"/>
    <xf numFmtId="0" fontId="3" fillId="0" borderId="0" xfId="0" applyFont="1" applyAlignment="1">
      <alignment horizontal="justify" vertical="center" wrapText="1"/>
    </xf>
    <xf numFmtId="0" fontId="5" fillId="0" borderId="0" xfId="0" applyFont="1"/>
    <xf numFmtId="0" fontId="6" fillId="0" borderId="0" xfId="1" applyFont="1" applyAlignment="1">
      <alignment vertical="center"/>
    </xf>
    <xf numFmtId="0" fontId="5" fillId="0" borderId="0" xfId="0" applyFont="1" applyAlignment="1">
      <alignment vertical="center" wrapText="1"/>
    </xf>
    <xf numFmtId="0" fontId="5" fillId="0" borderId="0" xfId="0" applyFont="1" applyAlignment="1">
      <alignment wrapText="1"/>
    </xf>
    <xf numFmtId="4" fontId="1" fillId="0" borderId="3" xfId="2" applyNumberFormat="1" applyFont="1" applyBorder="1" applyAlignment="1">
      <alignment vertical="center"/>
    </xf>
    <xf numFmtId="4" fontId="1" fillId="0" borderId="4" xfId="2" applyNumberFormat="1" applyFont="1" applyBorder="1" applyAlignment="1">
      <alignment vertical="center"/>
    </xf>
    <xf numFmtId="4" fontId="1" fillId="0" borderId="12" xfId="2" applyNumberFormat="1" applyFont="1" applyBorder="1" applyAlignment="1">
      <alignment vertical="center"/>
    </xf>
    <xf numFmtId="49" fontId="6" fillId="0" borderId="0" xfId="2" applyFont="1" applyAlignment="1">
      <alignment horizontal="left" vertical="center"/>
    </xf>
    <xf numFmtId="3" fontId="5" fillId="0" borderId="0" xfId="2" applyNumberFormat="1" applyFont="1" applyAlignment="1">
      <alignment vertical="center"/>
    </xf>
    <xf numFmtId="3" fontId="5" fillId="0" borderId="0" xfId="2" applyNumberFormat="1" applyFont="1" applyAlignment="1">
      <alignment horizontal="right" vertical="center"/>
    </xf>
    <xf numFmtId="0" fontId="9"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left" indent="2"/>
    </xf>
    <xf numFmtId="0" fontId="6" fillId="0" borderId="0" xfId="0" applyFont="1" applyAlignment="1">
      <alignment horizontal="center" vertical="center" wrapText="1"/>
    </xf>
    <xf numFmtId="0" fontId="19" fillId="0" borderId="0" xfId="0" applyFont="1"/>
    <xf numFmtId="0" fontId="8" fillId="0" borderId="0" xfId="1" applyFont="1" applyAlignment="1">
      <alignment vertical="center"/>
    </xf>
    <xf numFmtId="0" fontId="19" fillId="0" borderId="9" xfId="0" applyFont="1" applyBorder="1"/>
    <xf numFmtId="0" fontId="19" fillId="0" borderId="32" xfId="0" applyFont="1" applyBorder="1"/>
    <xf numFmtId="0" fontId="19" fillId="0" borderId="2" xfId="0" applyFont="1" applyBorder="1"/>
    <xf numFmtId="0" fontId="19" fillId="0" borderId="33" xfId="0" applyFont="1" applyBorder="1"/>
    <xf numFmtId="0" fontId="19" fillId="0" borderId="1" xfId="0" applyFont="1" applyBorder="1"/>
    <xf numFmtId="0" fontId="19" fillId="0" borderId="24" xfId="0" applyFont="1" applyBorder="1"/>
    <xf numFmtId="0" fontId="19" fillId="0" borderId="5" xfId="0" applyFont="1" applyBorder="1"/>
    <xf numFmtId="0" fontId="19" fillId="0" borderId="6" xfId="0" applyFont="1" applyBorder="1"/>
    <xf numFmtId="0" fontId="19" fillId="0" borderId="15" xfId="0" applyFont="1" applyBorder="1"/>
    <xf numFmtId="0" fontId="19" fillId="0" borderId="23" xfId="0" applyFont="1" applyBorder="1"/>
    <xf numFmtId="0" fontId="19" fillId="0" borderId="16" xfId="0" applyFont="1" applyBorder="1"/>
    <xf numFmtId="0" fontId="19" fillId="0" borderId="17" xfId="0" applyFont="1" applyBorder="1"/>
    <xf numFmtId="0" fontId="19" fillId="0" borderId="19" xfId="0" applyFont="1" applyBorder="1"/>
    <xf numFmtId="0" fontId="19" fillId="0" borderId="36" xfId="0" applyFont="1" applyBorder="1"/>
    <xf numFmtId="0" fontId="19" fillId="2" borderId="11" xfId="0" applyFont="1" applyFill="1" applyBorder="1" applyAlignment="1">
      <alignment horizontal="right"/>
    </xf>
    <xf numFmtId="0" fontId="19" fillId="2" borderId="7" xfId="0" applyFont="1" applyFill="1" applyBorder="1"/>
    <xf numFmtId="0" fontId="19" fillId="2" borderId="8" xfId="0" applyFont="1" applyFill="1" applyBorder="1"/>
    <xf numFmtId="0" fontId="19" fillId="2" borderId="34" xfId="0" applyFont="1" applyFill="1" applyBorder="1"/>
    <xf numFmtId="0" fontId="19" fillId="2" borderId="35" xfId="0" applyFont="1" applyFill="1" applyBorder="1"/>
    <xf numFmtId="0" fontId="19" fillId="0" borderId="3" xfId="0" applyFont="1" applyBorder="1"/>
    <xf numFmtId="0" fontId="19" fillId="0" borderId="4" xfId="0" applyFont="1" applyBorder="1"/>
    <xf numFmtId="0" fontId="19" fillId="0" borderId="13" xfId="0" applyFont="1" applyBorder="1"/>
    <xf numFmtId="0" fontId="19" fillId="0" borderId="22" xfId="0" applyFont="1" applyBorder="1"/>
    <xf numFmtId="0" fontId="20" fillId="0" borderId="0" xfId="0" applyFont="1" applyAlignment="1">
      <alignment wrapText="1"/>
    </xf>
    <xf numFmtId="0" fontId="8" fillId="0" borderId="0" xfId="0" applyFont="1"/>
    <xf numFmtId="0" fontId="19" fillId="0" borderId="0" xfId="1" applyFont="1" applyAlignment="1">
      <alignment horizontal="left" vertical="center"/>
    </xf>
    <xf numFmtId="0" fontId="19" fillId="0" borderId="0" xfId="1" applyFont="1" applyAlignment="1">
      <alignment vertical="center"/>
    </xf>
    <xf numFmtId="49" fontId="19" fillId="0" borderId="0" xfId="3" applyNumberFormat="1" applyFont="1" applyAlignment="1">
      <alignment horizontal="left" vertical="center"/>
    </xf>
    <xf numFmtId="0" fontId="8" fillId="0" borderId="0" xfId="1" applyFont="1" applyAlignment="1">
      <alignment horizontal="center" vertical="center"/>
    </xf>
    <xf numFmtId="0" fontId="12" fillId="0" borderId="0" xfId="4" applyFont="1"/>
    <xf numFmtId="0" fontId="19" fillId="0" borderId="0" xfId="4" applyFont="1"/>
    <xf numFmtId="0" fontId="8" fillId="0" borderId="0" xfId="4" applyFont="1" applyAlignment="1">
      <alignment horizontal="center"/>
    </xf>
    <xf numFmtId="164" fontId="19" fillId="0" borderId="0" xfId="0" applyNumberFormat="1" applyFont="1"/>
    <xf numFmtId="0" fontId="19" fillId="0" borderId="0" xfId="0" applyFont="1" applyAlignment="1">
      <alignment horizontal="center" wrapText="1"/>
    </xf>
    <xf numFmtId="0" fontId="8" fillId="0" borderId="0" xfId="0" applyFont="1" applyAlignment="1">
      <alignment horizontal="center" textRotation="90" wrapText="1"/>
    </xf>
    <xf numFmtId="0" fontId="1" fillId="0" borderId="26" xfId="0" applyFont="1" applyBorder="1" applyAlignment="1">
      <alignment horizontal="left" indent="2"/>
    </xf>
    <xf numFmtId="0" fontId="1" fillId="0" borderId="0" xfId="0" applyFont="1" applyAlignment="1">
      <alignment horizontal="left" indent="2"/>
    </xf>
    <xf numFmtId="0" fontId="8" fillId="0" borderId="6" xfId="1" applyFont="1" applyBorder="1" applyAlignment="1">
      <alignment vertical="center"/>
    </xf>
    <xf numFmtId="0" fontId="8" fillId="0" borderId="6" xfId="1" applyFont="1" applyBorder="1" applyAlignment="1">
      <alignment horizontal="left" vertical="center"/>
    </xf>
    <xf numFmtId="0" fontId="19" fillId="0" borderId="38" xfId="0" applyFont="1" applyBorder="1"/>
    <xf numFmtId="0" fontId="8" fillId="0" borderId="4" xfId="1" applyFont="1" applyBorder="1" applyAlignment="1">
      <alignment horizontal="left" vertical="center"/>
    </xf>
    <xf numFmtId="0" fontId="8" fillId="0" borderId="4" xfId="1" applyFont="1" applyBorder="1" applyAlignment="1">
      <alignment vertical="center"/>
    </xf>
    <xf numFmtId="0" fontId="17" fillId="3" borderId="28" xfId="1" applyFont="1" applyFill="1" applyBorder="1" applyAlignment="1">
      <alignment vertical="center"/>
    </xf>
    <xf numFmtId="0" fontId="30" fillId="3" borderId="28" xfId="1" applyFont="1" applyFill="1" applyBorder="1" applyAlignment="1">
      <alignment horizontal="center" vertical="center"/>
    </xf>
    <xf numFmtId="0" fontId="31" fillId="3" borderId="28" xfId="0" applyFont="1" applyFill="1" applyBorder="1"/>
    <xf numFmtId="0" fontId="30" fillId="3" borderId="28" xfId="1" applyFont="1" applyFill="1" applyBorder="1" applyAlignment="1">
      <alignment horizontal="center" vertical="center" wrapText="1"/>
    </xf>
    <xf numFmtId="0" fontId="32" fillId="3" borderId="28" xfId="0" applyFont="1" applyFill="1" applyBorder="1" applyAlignment="1">
      <alignment horizontal="center" vertical="center"/>
    </xf>
    <xf numFmtId="0" fontId="10" fillId="3" borderId="28" xfId="1" applyFont="1" applyFill="1" applyBorder="1" applyAlignment="1">
      <alignment horizontal="center" vertical="center" wrapText="1"/>
    </xf>
    <xf numFmtId="0" fontId="10" fillId="3" borderId="28" xfId="1" applyFont="1" applyFill="1" applyBorder="1" applyAlignment="1">
      <alignment horizontal="center" vertical="center"/>
    </xf>
    <xf numFmtId="0" fontId="30" fillId="3" borderId="40" xfId="1" applyFont="1" applyFill="1" applyBorder="1" applyAlignment="1">
      <alignment horizontal="center" vertical="center" wrapText="1"/>
    </xf>
    <xf numFmtId="0" fontId="30" fillId="3" borderId="43" xfId="1" applyFont="1" applyFill="1" applyBorder="1" applyAlignment="1">
      <alignment horizontal="center" vertical="center" wrapText="1"/>
    </xf>
    <xf numFmtId="0" fontId="30" fillId="3" borderId="44" xfId="1" applyFont="1" applyFill="1" applyBorder="1" applyAlignment="1">
      <alignment horizontal="center" vertical="center" wrapText="1"/>
    </xf>
    <xf numFmtId="0" fontId="30" fillId="3" borderId="45" xfId="1" applyFont="1" applyFill="1" applyBorder="1" applyAlignment="1">
      <alignment horizontal="center" vertical="center" wrapText="1"/>
    </xf>
    <xf numFmtId="0" fontId="32" fillId="3" borderId="29" xfId="0" applyFont="1" applyFill="1" applyBorder="1" applyAlignment="1">
      <alignment horizontal="center" vertical="center"/>
    </xf>
    <xf numFmtId="0" fontId="19" fillId="0" borderId="12" xfId="0" applyFont="1" applyBorder="1"/>
    <xf numFmtId="0" fontId="19" fillId="0" borderId="14" xfId="0" applyFont="1" applyBorder="1"/>
    <xf numFmtId="0" fontId="19" fillId="0" borderId="28" xfId="0" applyFont="1" applyBorder="1"/>
    <xf numFmtId="49" fontId="10" fillId="3" borderId="28" xfId="2" applyFont="1" applyFill="1" applyBorder="1" applyAlignment="1">
      <alignment horizontal="center" textRotation="90" wrapText="1"/>
    </xf>
    <xf numFmtId="0" fontId="21" fillId="3" borderId="28" xfId="0" applyFont="1" applyFill="1" applyBorder="1" applyAlignment="1">
      <alignment horizontal="center" wrapText="1"/>
    </xf>
    <xf numFmtId="0" fontId="14" fillId="3" borderId="39" xfId="0" applyFont="1" applyFill="1" applyBorder="1" applyAlignment="1">
      <alignment horizontal="center" vertical="center" wrapText="1"/>
    </xf>
    <xf numFmtId="0" fontId="33" fillId="5" borderId="6" xfId="1" applyFont="1" applyFill="1" applyBorder="1" applyAlignment="1">
      <alignment horizontal="center" vertical="center"/>
    </xf>
    <xf numFmtId="0" fontId="8" fillId="5" borderId="6" xfId="1" applyFont="1" applyFill="1" applyBorder="1" applyAlignment="1">
      <alignment horizontal="left" vertical="center"/>
    </xf>
    <xf numFmtId="0" fontId="8" fillId="5" borderId="6" xfId="1" applyFont="1" applyFill="1" applyBorder="1" applyAlignment="1">
      <alignment vertical="center"/>
    </xf>
    <xf numFmtId="0" fontId="31" fillId="0" borderId="0" xfId="0" applyFont="1"/>
    <xf numFmtId="0" fontId="19" fillId="0" borderId="27" xfId="0" applyFont="1" applyBorder="1"/>
    <xf numFmtId="0" fontId="33" fillId="5" borderId="4" xfId="1" applyFont="1" applyFill="1" applyBorder="1" applyAlignment="1">
      <alignment horizontal="center" vertical="center"/>
    </xf>
    <xf numFmtId="0" fontId="30" fillId="5" borderId="4" xfId="1" applyFont="1" applyFill="1" applyBorder="1" applyAlignment="1">
      <alignment horizontal="center" vertical="center" wrapText="1"/>
    </xf>
    <xf numFmtId="0" fontId="17" fillId="3" borderId="28" xfId="1" applyFont="1" applyFill="1" applyBorder="1" applyAlignment="1">
      <alignment horizontal="center" vertical="center"/>
    </xf>
    <xf numFmtId="15" fontId="10" fillId="3" borderId="28" xfId="1" applyNumberFormat="1" applyFont="1" applyFill="1" applyBorder="1" applyAlignment="1">
      <alignment horizontal="center" vertical="center"/>
    </xf>
    <xf numFmtId="0" fontId="8" fillId="3" borderId="28" xfId="1" applyFont="1" applyFill="1" applyBorder="1" applyAlignment="1">
      <alignment horizontal="center" vertical="center"/>
    </xf>
    <xf numFmtId="0" fontId="8" fillId="3" borderId="28" xfId="1" applyFont="1" applyFill="1" applyBorder="1" applyAlignment="1">
      <alignment vertical="center"/>
    </xf>
    <xf numFmtId="0" fontId="15" fillId="3" borderId="28" xfId="0" applyFont="1" applyFill="1" applyBorder="1" applyAlignment="1">
      <alignment horizontal="center"/>
    </xf>
    <xf numFmtId="0" fontId="30" fillId="3" borderId="28" xfId="0" applyFont="1" applyFill="1" applyBorder="1" applyAlignment="1">
      <alignment horizontal="center"/>
    </xf>
    <xf numFmtId="0" fontId="8" fillId="0" borderId="17" xfId="1" applyFont="1" applyBorder="1" applyAlignment="1">
      <alignment horizontal="left" vertical="center"/>
    </xf>
    <xf numFmtId="0" fontId="19" fillId="0" borderId="17" xfId="1" applyFont="1" applyBorder="1" applyAlignment="1">
      <alignment horizontal="center" vertical="center"/>
    </xf>
    <xf numFmtId="0" fontId="19" fillId="0" borderId="17" xfId="1" applyFont="1" applyBorder="1" applyAlignment="1">
      <alignment vertical="center"/>
    </xf>
    <xf numFmtId="0" fontId="19" fillId="0" borderId="18" xfId="0" applyFont="1" applyBorder="1"/>
    <xf numFmtId="0" fontId="32" fillId="3" borderId="28" xfId="0" applyFont="1" applyFill="1" applyBorder="1"/>
    <xf numFmtId="0" fontId="19" fillId="2" borderId="24" xfId="0" applyFont="1" applyFill="1" applyBorder="1" applyAlignment="1">
      <alignment horizontal="right"/>
    </xf>
    <xf numFmtId="0" fontId="19" fillId="2" borderId="16" xfId="0" applyFont="1" applyFill="1" applyBorder="1"/>
    <xf numFmtId="0" fontId="19" fillId="2" borderId="17" xfId="0" applyFont="1" applyFill="1" applyBorder="1"/>
    <xf numFmtId="0" fontId="19" fillId="2" borderId="19" xfId="0" applyFont="1" applyFill="1" applyBorder="1"/>
    <xf numFmtId="0" fontId="19" fillId="2" borderId="36" xfId="0" applyFont="1" applyFill="1" applyBorder="1"/>
    <xf numFmtId="0" fontId="2" fillId="0" borderId="17" xfId="0" applyFont="1" applyBorder="1"/>
    <xf numFmtId="0" fontId="14" fillId="3" borderId="28" xfId="0" applyFont="1" applyFill="1" applyBorder="1" applyAlignment="1">
      <alignment horizontal="right" vertical="center" wrapText="1"/>
    </xf>
    <xf numFmtId="0" fontId="10" fillId="3" borderId="28" xfId="0" applyFont="1" applyFill="1" applyBorder="1" applyAlignment="1">
      <alignment horizontal="center" vertical="center"/>
    </xf>
    <xf numFmtId="0" fontId="17" fillId="3" borderId="28" xfId="0" applyFont="1" applyFill="1" applyBorder="1" applyAlignment="1">
      <alignment horizontal="right" vertical="center" indent="2"/>
    </xf>
    <xf numFmtId="0" fontId="17" fillId="3" borderId="28" xfId="0" applyFont="1" applyFill="1" applyBorder="1" applyAlignment="1">
      <alignment vertical="center"/>
    </xf>
    <xf numFmtId="49" fontId="11" fillId="3" borderId="28" xfId="2" applyFont="1" applyFill="1" applyBorder="1" applyAlignment="1">
      <alignment horizontal="center" textRotation="90" wrapText="1"/>
    </xf>
    <xf numFmtId="0" fontId="8" fillId="0" borderId="0" xfId="4" applyFont="1"/>
    <xf numFmtId="49" fontId="8" fillId="0" borderId="0" xfId="3" applyNumberFormat="1" applyFont="1" applyAlignment="1">
      <alignment horizontal="left" vertical="center"/>
    </xf>
    <xf numFmtId="0" fontId="8" fillId="0" borderId="0" xfId="1" applyFont="1" applyAlignment="1">
      <alignment horizontal="left" vertical="center"/>
    </xf>
    <xf numFmtId="0" fontId="1" fillId="0" borderId="0" xfId="0" applyFont="1" applyAlignment="1">
      <alignment vertical="top"/>
    </xf>
    <xf numFmtId="0" fontId="11" fillId="3" borderId="29" xfId="0" applyFont="1" applyFill="1" applyBorder="1" applyAlignment="1">
      <alignment horizontal="center" vertical="center" wrapText="1"/>
    </xf>
    <xf numFmtId="0" fontId="31" fillId="3" borderId="40" xfId="0" applyFont="1" applyFill="1" applyBorder="1"/>
    <xf numFmtId="0" fontId="19" fillId="0" borderId="6" xfId="1" applyFont="1" applyBorder="1" applyAlignment="1">
      <alignment horizontal="left" vertical="center"/>
    </xf>
    <xf numFmtId="0" fontId="19" fillId="3" borderId="0" xfId="0" applyFont="1" applyFill="1"/>
    <xf numFmtId="0" fontId="17" fillId="3" borderId="37" xfId="1" applyFont="1" applyFill="1" applyBorder="1" applyAlignment="1">
      <alignment horizontal="center" vertical="center"/>
    </xf>
    <xf numFmtId="0" fontId="19" fillId="4" borderId="6" xfId="1" applyFont="1" applyFill="1" applyBorder="1" applyAlignment="1">
      <alignment horizontal="left" vertical="center"/>
    </xf>
    <xf numFmtId="0" fontId="19" fillId="0" borderId="6" xfId="1" applyFont="1" applyBorder="1" applyAlignment="1">
      <alignment vertical="center"/>
    </xf>
    <xf numFmtId="0" fontId="26" fillId="3" borderId="39" xfId="0" applyFont="1" applyFill="1" applyBorder="1" applyAlignment="1">
      <alignment horizontal="center" vertical="center" textRotation="90" wrapText="1"/>
    </xf>
    <xf numFmtId="0" fontId="28" fillId="3" borderId="39" xfId="0" applyFont="1" applyFill="1" applyBorder="1" applyAlignment="1">
      <alignment horizontal="center" vertical="center" textRotation="90" wrapText="1"/>
    </xf>
    <xf numFmtId="0" fontId="25" fillId="3" borderId="39" xfId="0" applyFont="1" applyFill="1" applyBorder="1" applyAlignment="1">
      <alignment horizontal="center" vertical="center" textRotation="90" wrapText="1"/>
    </xf>
    <xf numFmtId="0" fontId="5" fillId="0" borderId="6" xfId="0" applyFont="1" applyBorder="1"/>
    <xf numFmtId="3" fontId="5" fillId="0" borderId="6" xfId="0" applyNumberFormat="1" applyFont="1" applyBorder="1"/>
    <xf numFmtId="0" fontId="23" fillId="0" borderId="6" xfId="0" applyFont="1" applyBorder="1"/>
    <xf numFmtId="0" fontId="10" fillId="3" borderId="39" xfId="1" applyFont="1" applyFill="1" applyBorder="1" applyAlignment="1">
      <alignment horizontal="center" vertical="center"/>
    </xf>
    <xf numFmtId="0" fontId="30" fillId="3" borderId="40" xfId="1" applyFont="1" applyFill="1" applyBorder="1" applyAlignment="1">
      <alignment horizontal="center" vertical="center"/>
    </xf>
    <xf numFmtId="0" fontId="30" fillId="3" borderId="40" xfId="1" applyFont="1" applyFill="1" applyBorder="1" applyAlignment="1">
      <alignment vertical="center"/>
    </xf>
    <xf numFmtId="0" fontId="30" fillId="4" borderId="6" xfId="1" applyFont="1" applyFill="1" applyBorder="1" applyAlignment="1">
      <alignment horizontal="center" vertical="center"/>
    </xf>
    <xf numFmtId="0" fontId="19" fillId="0" borderId="6" xfId="1" applyFont="1" applyBorder="1" applyAlignment="1">
      <alignment horizontal="center" vertical="center"/>
    </xf>
    <xf numFmtId="0" fontId="30" fillId="3" borderId="39" xfId="4" applyFont="1" applyFill="1" applyBorder="1" applyAlignment="1">
      <alignment horizontal="center" vertical="center" wrapText="1"/>
    </xf>
    <xf numFmtId="0" fontId="19" fillId="0" borderId="6" xfId="4" applyFont="1" applyBorder="1"/>
    <xf numFmtId="3" fontId="19" fillId="0" borderId="6" xfId="4" applyNumberFormat="1" applyFont="1" applyBorder="1"/>
    <xf numFmtId="0" fontId="30" fillId="3" borderId="28" xfId="0" applyFont="1" applyFill="1" applyBorder="1" applyAlignment="1">
      <alignment horizontal="center" vertical="center" wrapText="1"/>
    </xf>
    <xf numFmtId="0" fontId="30" fillId="3" borderId="28" xfId="1" applyFont="1" applyFill="1" applyBorder="1" applyAlignment="1">
      <alignment vertical="center"/>
    </xf>
    <xf numFmtId="0" fontId="30" fillId="3" borderId="39" xfId="0" applyFont="1" applyFill="1" applyBorder="1" applyAlignment="1">
      <alignment horizontal="center" vertical="center" wrapText="1"/>
    </xf>
    <xf numFmtId="0" fontId="30" fillId="3" borderId="29" xfId="1" applyFont="1" applyFill="1" applyBorder="1" applyAlignment="1">
      <alignment horizontal="center" vertical="center" wrapText="1"/>
    </xf>
    <xf numFmtId="0" fontId="10" fillId="3" borderId="28" xfId="0" applyFont="1" applyFill="1" applyBorder="1" applyAlignment="1">
      <alignment horizontal="center" vertical="center" wrapText="1"/>
    </xf>
    <xf numFmtId="3" fontId="22" fillId="0" borderId="6" xfId="0" applyNumberFormat="1" applyFont="1" applyBorder="1"/>
    <xf numFmtId="49" fontId="3" fillId="0" borderId="20" xfId="2" applyFont="1" applyBorder="1" applyAlignment="1">
      <alignment vertical="center" wrapText="1"/>
    </xf>
    <xf numFmtId="2" fontId="5" fillId="0" borderId="6" xfId="0" applyNumberFormat="1" applyFont="1" applyBorder="1"/>
    <xf numFmtId="0" fontId="3" fillId="0" borderId="0" xfId="7" applyFont="1" applyAlignment="1">
      <alignment horizontal="left"/>
    </xf>
    <xf numFmtId="0" fontId="3" fillId="0" borderId="0" xfId="7" applyFont="1" applyAlignment="1">
      <alignment horizontal="center" vertical="center" wrapText="1"/>
    </xf>
    <xf numFmtId="0" fontId="14" fillId="6" borderId="43" xfId="7" applyFont="1" applyFill="1" applyBorder="1" applyAlignment="1">
      <alignment horizontal="center" vertical="center" wrapText="1"/>
    </xf>
    <xf numFmtId="0" fontId="2" fillId="0" borderId="6" xfId="0" applyFont="1" applyBorder="1" applyAlignment="1">
      <alignment horizontal="center" vertical="center"/>
    </xf>
    <xf numFmtId="0" fontId="37" fillId="0" borderId="6" xfId="0" applyFont="1" applyBorder="1" applyAlignment="1">
      <alignment horizontal="justify" vertical="center" wrapText="1"/>
    </xf>
    <xf numFmtId="0" fontId="37" fillId="0" borderId="6" xfId="0" applyFont="1" applyBorder="1" applyAlignment="1">
      <alignment vertical="center" wrapText="1"/>
    </xf>
    <xf numFmtId="0" fontId="2" fillId="0" borderId="6" xfId="0" applyFont="1" applyBorder="1" applyAlignment="1">
      <alignment horizontal="center" vertical="center" wrapText="1"/>
    </xf>
    <xf numFmtId="3" fontId="2" fillId="0" borderId="6" xfId="0" applyNumberFormat="1" applyFont="1" applyBorder="1" applyAlignment="1">
      <alignment horizontal="center" vertical="center" wrapText="1"/>
    </xf>
    <xf numFmtId="10" fontId="2" fillId="0" borderId="6" xfId="0" applyNumberFormat="1" applyFont="1" applyBorder="1" applyAlignment="1">
      <alignment horizontal="center" vertical="center" wrapText="1"/>
    </xf>
    <xf numFmtId="165" fontId="2" fillId="0" borderId="6" xfId="6" applyNumberFormat="1" applyFont="1" applyFill="1" applyBorder="1" applyAlignment="1">
      <alignment horizontal="center" vertical="center" wrapText="1"/>
    </xf>
    <xf numFmtId="1" fontId="2" fillId="0" borderId="6" xfId="6" applyNumberFormat="1" applyFont="1" applyFill="1" applyBorder="1" applyAlignment="1">
      <alignment horizontal="center" vertical="center" wrapText="1"/>
    </xf>
    <xf numFmtId="10" fontId="2" fillId="0" borderId="6" xfId="6" applyNumberFormat="1" applyFont="1" applyFill="1" applyBorder="1" applyAlignment="1">
      <alignment horizontal="center" vertical="center" wrapText="1"/>
    </xf>
    <xf numFmtId="166" fontId="2" fillId="0" borderId="6" xfId="5" applyNumberFormat="1" applyFont="1" applyFill="1" applyBorder="1" applyAlignment="1">
      <alignment horizontal="center" vertical="center" wrapText="1"/>
    </xf>
    <xf numFmtId="3" fontId="9" fillId="0" borderId="6" xfId="0" applyNumberFormat="1" applyFont="1" applyBorder="1" applyAlignment="1">
      <alignment horizontal="center" vertical="center" wrapText="1"/>
    </xf>
    <xf numFmtId="3" fontId="37" fillId="4" borderId="6" xfId="0" applyNumberFormat="1" applyFont="1" applyFill="1" applyBorder="1" applyAlignment="1">
      <alignment horizontal="center" vertical="center" wrapText="1"/>
    </xf>
    <xf numFmtId="3" fontId="37" fillId="4" borderId="6" xfId="0" applyNumberFormat="1" applyFont="1" applyFill="1" applyBorder="1" applyAlignment="1">
      <alignment horizontal="justify" vertical="center" wrapText="1"/>
    </xf>
    <xf numFmtId="3" fontId="2" fillId="0" borderId="6" xfId="6" applyNumberFormat="1" applyFont="1" applyFill="1" applyBorder="1" applyAlignment="1">
      <alignment horizontal="center" vertical="center" wrapText="1"/>
    </xf>
    <xf numFmtId="9" fontId="2" fillId="0" borderId="6" xfId="6" applyFont="1" applyFill="1" applyBorder="1" applyAlignment="1">
      <alignment horizontal="center" vertical="center" wrapText="1"/>
    </xf>
    <xf numFmtId="10" fontId="9" fillId="0" borderId="6" xfId="0" applyNumberFormat="1" applyFont="1" applyBorder="1" applyAlignment="1">
      <alignment horizontal="center" vertical="center" wrapText="1"/>
    </xf>
    <xf numFmtId="10" fontId="37" fillId="4" borderId="6" xfId="0" applyNumberFormat="1" applyFont="1" applyFill="1" applyBorder="1" applyAlignment="1">
      <alignment horizontal="center" vertical="center" wrapText="1"/>
    </xf>
    <xf numFmtId="3" fontId="37" fillId="4" borderId="6" xfId="0" applyNumberFormat="1" applyFont="1" applyFill="1" applyBorder="1" applyAlignment="1">
      <alignment horizontal="justify" vertical="top" wrapText="1"/>
    </xf>
    <xf numFmtId="3" fontId="37" fillId="4" borderId="6" xfId="0" applyNumberFormat="1" applyFont="1" applyFill="1" applyBorder="1" applyAlignment="1">
      <alignment horizontal="left" vertical="center" wrapText="1"/>
    </xf>
    <xf numFmtId="0" fontId="37" fillId="0" borderId="6" xfId="0" applyFont="1" applyBorder="1" applyAlignment="1">
      <alignment wrapText="1"/>
    </xf>
    <xf numFmtId="0" fontId="37" fillId="0" borderId="6" xfId="7" applyFont="1" applyBorder="1" applyAlignment="1">
      <alignment horizontal="justify" vertical="center" wrapText="1"/>
    </xf>
    <xf numFmtId="0" fontId="37" fillId="0" borderId="6" xfId="7" applyFont="1" applyBorder="1" applyAlignment="1">
      <alignment vertical="center" wrapText="1"/>
    </xf>
    <xf numFmtId="3" fontId="2" fillId="0" borderId="6" xfId="7" applyNumberFormat="1" applyFont="1" applyBorder="1" applyAlignment="1">
      <alignment horizontal="center" vertical="center" wrapText="1"/>
    </xf>
    <xf numFmtId="10" fontId="2" fillId="0" borderId="6" xfId="7" applyNumberFormat="1" applyFont="1" applyBorder="1" applyAlignment="1">
      <alignment horizontal="center" vertical="center" wrapText="1"/>
    </xf>
    <xf numFmtId="4" fontId="2" fillId="0" borderId="6" xfId="7" applyNumberFormat="1" applyFont="1" applyBorder="1" applyAlignment="1">
      <alignment horizontal="center" vertical="center" wrapText="1"/>
    </xf>
    <xf numFmtId="10" fontId="2" fillId="0" borderId="6" xfId="8" applyNumberFormat="1" applyFont="1" applyFill="1" applyBorder="1" applyAlignment="1">
      <alignment horizontal="center" vertical="center" wrapText="1"/>
    </xf>
    <xf numFmtId="3" fontId="37" fillId="0" borderId="6" xfId="7" applyNumberFormat="1" applyFont="1" applyBorder="1" applyAlignment="1">
      <alignment horizontal="center" vertical="center" wrapText="1"/>
    </xf>
    <xf numFmtId="10" fontId="37" fillId="0" borderId="6" xfId="8" applyNumberFormat="1" applyFont="1" applyFill="1" applyBorder="1" applyAlignment="1">
      <alignment horizontal="center" vertical="center" wrapText="1"/>
    </xf>
    <xf numFmtId="166" fontId="37" fillId="0" borderId="6" xfId="9" applyNumberFormat="1" applyFont="1" applyFill="1" applyBorder="1" applyAlignment="1">
      <alignment horizontal="center" vertical="center" wrapText="1"/>
    </xf>
    <xf numFmtId="166" fontId="2" fillId="0" borderId="6" xfId="9" applyNumberFormat="1" applyFont="1" applyFill="1" applyBorder="1" applyAlignment="1">
      <alignment horizontal="center" vertical="center" wrapText="1"/>
    </xf>
    <xf numFmtId="3" fontId="9" fillId="0" borderId="6" xfId="7" applyNumberFormat="1" applyFont="1" applyBorder="1" applyAlignment="1">
      <alignment horizontal="center" vertical="center" wrapText="1"/>
    </xf>
    <xf numFmtId="0" fontId="3" fillId="0" borderId="0" xfId="7" applyFont="1" applyAlignment="1">
      <alignment horizontal="justify" vertical="center" wrapText="1"/>
    </xf>
    <xf numFmtId="165" fontId="2" fillId="0" borderId="6" xfId="8" applyNumberFormat="1" applyFont="1" applyFill="1" applyBorder="1" applyAlignment="1">
      <alignment horizontal="center" vertical="center" wrapText="1"/>
    </xf>
    <xf numFmtId="0" fontId="2" fillId="0" borderId="0" xfId="7" applyFont="1" applyAlignment="1">
      <alignment horizontal="center" vertical="center" wrapText="1"/>
    </xf>
    <xf numFmtId="0" fontId="2" fillId="0" borderId="0" xfId="7" applyFont="1" applyAlignment="1">
      <alignment horizontal="center" vertical="center"/>
    </xf>
    <xf numFmtId="0" fontId="37" fillId="0" borderId="0" xfId="7" applyFont="1" applyAlignment="1">
      <alignment horizontal="justify" vertical="center" wrapText="1"/>
    </xf>
    <xf numFmtId="0" fontId="37" fillId="0" borderId="0" xfId="7" applyFont="1" applyAlignment="1">
      <alignment vertical="center" wrapText="1"/>
    </xf>
    <xf numFmtId="3" fontId="2" fillId="0" borderId="0" xfId="7" applyNumberFormat="1" applyFont="1" applyAlignment="1">
      <alignment horizontal="center" vertical="center" wrapText="1"/>
    </xf>
    <xf numFmtId="10" fontId="2" fillId="0" borderId="0" xfId="7" applyNumberFormat="1" applyFont="1" applyAlignment="1">
      <alignment horizontal="center" vertical="center" wrapText="1"/>
    </xf>
    <xf numFmtId="3" fontId="38" fillId="0" borderId="0" xfId="7" applyNumberFormat="1" applyFont="1" applyAlignment="1">
      <alignment horizontal="center" vertical="center" wrapText="1"/>
    </xf>
    <xf numFmtId="165" fontId="38" fillId="0" borderId="0" xfId="8" applyNumberFormat="1" applyFont="1" applyFill="1" applyBorder="1" applyAlignment="1">
      <alignment horizontal="center" vertical="center" wrapText="1"/>
    </xf>
    <xf numFmtId="165" fontId="2" fillId="4" borderId="0" xfId="8" applyNumberFormat="1" applyFont="1" applyFill="1" applyBorder="1" applyAlignment="1">
      <alignment horizontal="center" vertical="center" wrapText="1"/>
    </xf>
    <xf numFmtId="166" fontId="38" fillId="0" borderId="0" xfId="9" applyNumberFormat="1" applyFont="1" applyFill="1" applyBorder="1" applyAlignment="1">
      <alignment horizontal="center" vertical="center" wrapText="1"/>
    </xf>
    <xf numFmtId="166" fontId="38" fillId="0" borderId="26" xfId="9" applyNumberFormat="1" applyFont="1" applyFill="1" applyBorder="1" applyAlignment="1">
      <alignment horizontal="center" vertical="center" wrapText="1"/>
    </xf>
    <xf numFmtId="3" fontId="9" fillId="0" borderId="0" xfId="7" applyNumberFormat="1" applyFont="1" applyAlignment="1">
      <alignment horizontal="center" vertical="center" wrapText="1"/>
    </xf>
    <xf numFmtId="0" fontId="3" fillId="0" borderId="0" xfId="7" applyFont="1" applyAlignment="1">
      <alignment horizontal="left" indent="2"/>
    </xf>
    <xf numFmtId="4" fontId="2" fillId="0" borderId="0" xfId="7" applyNumberFormat="1" applyFont="1" applyAlignment="1">
      <alignment horizontal="center" vertical="center" wrapText="1"/>
    </xf>
    <xf numFmtId="10" fontId="2" fillId="0" borderId="0" xfId="8" applyNumberFormat="1" applyFont="1" applyFill="1" applyBorder="1" applyAlignment="1">
      <alignment horizontal="center" vertical="center" wrapText="1"/>
    </xf>
    <xf numFmtId="9" fontId="38" fillId="0" borderId="0" xfId="8" applyFont="1" applyAlignment="1">
      <alignment horizontal="center" vertical="center" wrapText="1"/>
    </xf>
    <xf numFmtId="0" fontId="1" fillId="0" borderId="0" xfId="7" applyFont="1" applyAlignment="1">
      <alignment horizontal="left" indent="2"/>
    </xf>
    <xf numFmtId="3" fontId="38" fillId="0" borderId="0" xfId="7" applyNumberFormat="1" applyFont="1" applyAlignment="1">
      <alignment horizontal="center" vertical="center"/>
    </xf>
    <xf numFmtId="0" fontId="3" fillId="0" borderId="0" xfId="7" applyFont="1"/>
    <xf numFmtId="3" fontId="2" fillId="0" borderId="0" xfId="7" applyNumberFormat="1" applyFont="1"/>
    <xf numFmtId="0" fontId="39" fillId="0" borderId="0" xfId="7" applyFont="1" applyAlignment="1">
      <alignment horizontal="left" indent="2"/>
    </xf>
    <xf numFmtId="3" fontId="10" fillId="3" borderId="28" xfId="0" applyNumberFormat="1" applyFont="1" applyFill="1" applyBorder="1" applyAlignment="1">
      <alignment horizontal="center" vertical="center"/>
    </xf>
    <xf numFmtId="9" fontId="2" fillId="4" borderId="4" xfId="0" applyNumberFormat="1" applyFont="1" applyFill="1" applyBorder="1" applyAlignment="1">
      <alignment horizontal="justify" vertical="center" wrapText="1"/>
    </xf>
    <xf numFmtId="0" fontId="2" fillId="4" borderId="0" xfId="0" applyFont="1" applyFill="1"/>
    <xf numFmtId="0" fontId="2" fillId="4" borderId="4" xfId="0" applyFont="1" applyFill="1" applyBorder="1" applyAlignment="1">
      <alignment horizontal="justify" vertical="center" wrapText="1"/>
    </xf>
    <xf numFmtId="0" fontId="2" fillId="4" borderId="4" xfId="0" applyFont="1" applyFill="1" applyBorder="1" applyAlignment="1">
      <alignment horizontal="justify" vertical="center"/>
    </xf>
    <xf numFmtId="0" fontId="2" fillId="4" borderId="4" xfId="0" applyFont="1" applyFill="1" applyBorder="1" applyAlignment="1">
      <alignment vertical="center" wrapText="1"/>
    </xf>
    <xf numFmtId="0" fontId="2" fillId="4" borderId="4" xfId="0" applyFont="1" applyFill="1" applyBorder="1" applyAlignment="1">
      <alignment vertical="center"/>
    </xf>
    <xf numFmtId="3" fontId="17" fillId="3" borderId="28" xfId="0" applyNumberFormat="1" applyFont="1" applyFill="1" applyBorder="1" applyAlignment="1">
      <alignment vertical="center"/>
    </xf>
    <xf numFmtId="165" fontId="17" fillId="3" borderId="28" xfId="6" applyNumberFormat="1" applyFont="1" applyFill="1" applyBorder="1" applyAlignment="1">
      <alignment vertical="center"/>
    </xf>
    <xf numFmtId="0" fontId="2" fillId="0" borderId="4" xfId="0" applyFont="1" applyBorder="1" applyAlignment="1">
      <alignment horizontal="justify" vertical="center"/>
    </xf>
    <xf numFmtId="169" fontId="17" fillId="3" borderId="28" xfId="0" applyNumberFormat="1" applyFont="1" applyFill="1" applyBorder="1" applyAlignment="1">
      <alignment vertical="center"/>
    </xf>
    <xf numFmtId="3" fontId="2" fillId="0" borderId="17" xfId="0" applyNumberFormat="1" applyFont="1" applyBorder="1"/>
    <xf numFmtId="3" fontId="0" fillId="0" borderId="0" xfId="0" applyNumberFormat="1"/>
    <xf numFmtId="3" fontId="40" fillId="0" borderId="0" xfId="0" applyNumberFormat="1" applyFont="1"/>
    <xf numFmtId="0" fontId="8" fillId="0" borderId="60" xfId="4" applyFont="1" applyBorder="1" applyAlignment="1">
      <alignment horizontal="center"/>
    </xf>
    <xf numFmtId="0" fontId="8" fillId="0" borderId="61" xfId="4" applyFont="1" applyBorder="1" applyAlignment="1">
      <alignment horizontal="center"/>
    </xf>
    <xf numFmtId="0" fontId="12" fillId="0" borderId="52" xfId="4" applyFont="1" applyBorder="1"/>
    <xf numFmtId="0" fontId="12" fillId="0" borderId="62" xfId="4" applyFont="1" applyBorder="1"/>
    <xf numFmtId="3" fontId="12" fillId="0" borderId="62" xfId="4" applyNumberFormat="1" applyFont="1" applyBorder="1"/>
    <xf numFmtId="3" fontId="19" fillId="0" borderId="62" xfId="4" applyNumberFormat="1" applyFont="1" applyBorder="1"/>
    <xf numFmtId="0" fontId="19" fillId="0" borderId="3" xfId="4" applyFont="1" applyBorder="1"/>
    <xf numFmtId="0" fontId="19" fillId="0" borderId="4" xfId="4" applyFont="1" applyBorder="1"/>
    <xf numFmtId="3" fontId="19" fillId="0" borderId="4" xfId="4" applyNumberFormat="1" applyFont="1" applyBorder="1" applyAlignment="1">
      <alignment horizontal="center"/>
    </xf>
    <xf numFmtId="3" fontId="19" fillId="0" borderId="4" xfId="4" applyNumberFormat="1" applyFont="1" applyBorder="1"/>
    <xf numFmtId="0" fontId="19" fillId="0" borderId="5" xfId="4" applyFont="1" applyBorder="1"/>
    <xf numFmtId="0" fontId="19" fillId="0" borderId="6" xfId="4" applyFont="1" applyBorder="1" applyAlignment="1">
      <alignment horizontal="center"/>
    </xf>
    <xf numFmtId="3" fontId="19" fillId="0" borderId="6" xfId="4" applyNumberFormat="1" applyFont="1" applyBorder="1" applyAlignment="1">
      <alignment horizontal="center"/>
    </xf>
    <xf numFmtId="1" fontId="19" fillId="0" borderId="6" xfId="4" applyNumberFormat="1" applyFont="1" applyBorder="1"/>
    <xf numFmtId="0" fontId="19" fillId="0" borderId="16" xfId="4" applyFont="1" applyBorder="1"/>
    <xf numFmtId="0" fontId="19" fillId="0" borderId="17" xfId="4" applyFont="1" applyBorder="1"/>
    <xf numFmtId="0" fontId="19" fillId="0" borderId="17" xfId="4" applyFont="1" applyBorder="1" applyAlignment="1">
      <alignment horizontal="center"/>
    </xf>
    <xf numFmtId="0" fontId="41" fillId="4" borderId="63" xfId="4" applyFont="1" applyFill="1" applyBorder="1" applyAlignment="1">
      <alignment horizontal="center"/>
    </xf>
    <xf numFmtId="0" fontId="42" fillId="4" borderId="64" xfId="4" applyFont="1" applyFill="1" applyBorder="1" applyAlignment="1">
      <alignment horizontal="center"/>
    </xf>
    <xf numFmtId="0" fontId="43" fillId="4" borderId="64" xfId="4" applyFont="1" applyFill="1" applyBorder="1"/>
    <xf numFmtId="3" fontId="41" fillId="4" borderId="64" xfId="4" applyNumberFormat="1" applyFont="1" applyFill="1" applyBorder="1"/>
    <xf numFmtId="0" fontId="12" fillId="0" borderId="7" xfId="4" applyFont="1" applyBorder="1"/>
    <xf numFmtId="0" fontId="12" fillId="0" borderId="8" xfId="4" applyFont="1" applyBorder="1"/>
    <xf numFmtId="3" fontId="12" fillId="0" borderId="8" xfId="4" applyNumberFormat="1" applyFont="1" applyBorder="1"/>
    <xf numFmtId="3" fontId="19" fillId="0" borderId="8" xfId="4" applyNumberFormat="1" applyFont="1" applyBorder="1"/>
    <xf numFmtId="0" fontId="19" fillId="0" borderId="10" xfId="4" applyFont="1" applyBorder="1"/>
    <xf numFmtId="0" fontId="19" fillId="0" borderId="2" xfId="4" applyFont="1" applyBorder="1"/>
    <xf numFmtId="0" fontId="19" fillId="0" borderId="65" xfId="4" applyFont="1" applyBorder="1"/>
    <xf numFmtId="3" fontId="19" fillId="0" borderId="15" xfId="4" applyNumberFormat="1" applyFont="1" applyBorder="1"/>
    <xf numFmtId="3" fontId="19" fillId="0" borderId="23" xfId="4" applyNumberFormat="1" applyFont="1" applyBorder="1"/>
    <xf numFmtId="3" fontId="19" fillId="0" borderId="14" xfId="4" applyNumberFormat="1" applyFont="1" applyBorder="1"/>
    <xf numFmtId="0" fontId="19" fillId="0" borderId="19" xfId="4" applyFont="1" applyBorder="1"/>
    <xf numFmtId="0" fontId="33" fillId="0" borderId="66" xfId="4" applyFont="1" applyBorder="1" applyAlignment="1">
      <alignment horizontal="center"/>
    </xf>
    <xf numFmtId="0" fontId="44" fillId="0" borderId="60" xfId="4" applyFont="1" applyBorder="1"/>
    <xf numFmtId="3" fontId="44" fillId="0" borderId="60" xfId="4" applyNumberFormat="1" applyFont="1" applyBorder="1"/>
    <xf numFmtId="3" fontId="33" fillId="0" borderId="60" xfId="4" applyNumberFormat="1" applyFont="1" applyBorder="1"/>
    <xf numFmtId="3" fontId="33" fillId="0" borderId="61" xfId="4" applyNumberFormat="1" applyFont="1" applyBorder="1"/>
    <xf numFmtId="0" fontId="19" fillId="0" borderId="51" xfId="4" applyFont="1" applyBorder="1"/>
    <xf numFmtId="0" fontId="12" fillId="0" borderId="10" xfId="4" applyFont="1" applyBorder="1"/>
    <xf numFmtId="0" fontId="12" fillId="0" borderId="67" xfId="4" applyFont="1" applyBorder="1"/>
    <xf numFmtId="3" fontId="12" fillId="0" borderId="67" xfId="4" applyNumberFormat="1" applyFont="1" applyBorder="1"/>
    <xf numFmtId="3" fontId="19" fillId="0" borderId="67" xfId="4" applyNumberFormat="1" applyFont="1" applyBorder="1"/>
    <xf numFmtId="0" fontId="19" fillId="0" borderId="67" xfId="4" applyFont="1" applyBorder="1"/>
    <xf numFmtId="0" fontId="45" fillId="0" borderId="6" xfId="4" applyFont="1" applyBorder="1" applyAlignment="1">
      <alignment horizontal="center"/>
    </xf>
    <xf numFmtId="3" fontId="45" fillId="0" borderId="6" xfId="4" applyNumberFormat="1" applyFont="1" applyBorder="1"/>
    <xf numFmtId="43" fontId="19" fillId="0" borderId="6" xfId="5" applyFont="1" applyBorder="1"/>
    <xf numFmtId="43" fontId="19" fillId="0" borderId="15" xfId="5" applyFont="1" applyBorder="1"/>
    <xf numFmtId="3" fontId="19" fillId="0" borderId="68" xfId="4" applyNumberFormat="1" applyFont="1" applyBorder="1"/>
    <xf numFmtId="43" fontId="45" fillId="0" borderId="6" xfId="5" applyFont="1" applyBorder="1"/>
    <xf numFmtId="43" fontId="19" fillId="0" borderId="68" xfId="5" applyFont="1" applyBorder="1"/>
    <xf numFmtId="0" fontId="45" fillId="0" borderId="5" xfId="4" applyFont="1" applyBorder="1"/>
    <xf numFmtId="0" fontId="19" fillId="0" borderId="7" xfId="4" applyFont="1" applyBorder="1"/>
    <xf numFmtId="0" fontId="19" fillId="0" borderId="8" xfId="4" applyFont="1" applyBorder="1"/>
    <xf numFmtId="0" fontId="19" fillId="0" borderId="34" xfId="4" applyFont="1" applyBorder="1"/>
    <xf numFmtId="0" fontId="33" fillId="0" borderId="58" xfId="4" applyFont="1" applyBorder="1" applyAlignment="1">
      <alignment vertical="center"/>
    </xf>
    <xf numFmtId="0" fontId="33" fillId="0" borderId="59" xfId="4" applyFont="1" applyBorder="1" applyAlignment="1">
      <alignment vertical="center"/>
    </xf>
    <xf numFmtId="3" fontId="19" fillId="0" borderId="34" xfId="4" applyNumberFormat="1" applyFont="1" applyBorder="1"/>
    <xf numFmtId="0" fontId="12" fillId="0" borderId="21" xfId="4" applyFont="1" applyBorder="1"/>
    <xf numFmtId="0" fontId="12" fillId="0" borderId="54" xfId="4" applyFont="1" applyBorder="1"/>
    <xf numFmtId="3" fontId="12" fillId="0" borderId="54" xfId="4" applyNumberFormat="1" applyFont="1" applyBorder="1"/>
    <xf numFmtId="3" fontId="19" fillId="0" borderId="54" xfId="4" applyNumberFormat="1" applyFont="1" applyBorder="1"/>
    <xf numFmtId="3" fontId="19" fillId="0" borderId="69" xfId="4" applyNumberFormat="1" applyFont="1" applyBorder="1"/>
    <xf numFmtId="0" fontId="19" fillId="0" borderId="6" xfId="4" applyFont="1" applyBorder="1" applyAlignment="1">
      <alignment horizontal="center" vertical="center"/>
    </xf>
    <xf numFmtId="3" fontId="19" fillId="0" borderId="14" xfId="4" applyNumberFormat="1" applyFont="1" applyBorder="1" applyAlignment="1">
      <alignment horizontal="center"/>
    </xf>
    <xf numFmtId="4" fontId="19" fillId="0" borderId="6" xfId="4" applyNumberFormat="1" applyFont="1" applyBorder="1" applyAlignment="1">
      <alignment horizontal="center"/>
    </xf>
    <xf numFmtId="4" fontId="19" fillId="0" borderId="70" xfId="4" applyNumberFormat="1" applyFont="1" applyBorder="1" applyAlignment="1">
      <alignment horizontal="center"/>
    </xf>
    <xf numFmtId="4" fontId="19" fillId="0" borderId="15" xfId="4" applyNumberFormat="1" applyFont="1" applyBorder="1" applyAlignment="1">
      <alignment horizontal="center"/>
    </xf>
    <xf numFmtId="3" fontId="19" fillId="0" borderId="70" xfId="4" applyNumberFormat="1" applyFont="1" applyBorder="1"/>
    <xf numFmtId="3" fontId="19" fillId="0" borderId="70" xfId="4" applyNumberFormat="1" applyFont="1" applyBorder="1" applyAlignment="1">
      <alignment horizontal="center"/>
    </xf>
    <xf numFmtId="3" fontId="19" fillId="0" borderId="15" xfId="4" applyNumberFormat="1" applyFont="1" applyBorder="1" applyAlignment="1">
      <alignment horizontal="center"/>
    </xf>
    <xf numFmtId="4" fontId="15" fillId="3" borderId="49" xfId="0" applyNumberFormat="1" applyFont="1" applyFill="1" applyBorder="1" applyAlignment="1">
      <alignment vertical="center" wrapText="1"/>
    </xf>
    <xf numFmtId="0" fontId="15" fillId="3" borderId="49" xfId="0" applyFont="1" applyFill="1" applyBorder="1" applyAlignment="1">
      <alignment vertical="center" wrapText="1"/>
    </xf>
    <xf numFmtId="0" fontId="15" fillId="3" borderId="48" xfId="0" applyFont="1" applyFill="1" applyBorder="1" applyAlignment="1">
      <alignment vertical="center" wrapText="1"/>
    </xf>
    <xf numFmtId="4" fontId="10" fillId="5" borderId="4" xfId="1" applyNumberFormat="1" applyFont="1" applyFill="1" applyBorder="1" applyAlignment="1">
      <alignment horizontal="center" vertical="center" wrapText="1"/>
    </xf>
    <xf numFmtId="0" fontId="19" fillId="0" borderId="6" xfId="1" applyFont="1" applyBorder="1" applyAlignment="1">
      <alignment horizontal="left" vertical="center" wrapText="1"/>
    </xf>
    <xf numFmtId="0" fontId="19" fillId="0" borderId="6" xfId="1" applyFont="1" applyBorder="1" applyAlignment="1">
      <alignment horizontal="center" vertical="center" wrapText="1"/>
    </xf>
    <xf numFmtId="4" fontId="19" fillId="0" borderId="6" xfId="1" applyNumberFormat="1" applyFont="1" applyBorder="1" applyAlignment="1">
      <alignment horizontal="center" vertical="center" wrapText="1"/>
    </xf>
    <xf numFmtId="14" fontId="19" fillId="0" borderId="6" xfId="1" applyNumberFormat="1" applyFont="1" applyBorder="1" applyAlignment="1">
      <alignment horizontal="center" vertical="center" wrapText="1"/>
    </xf>
    <xf numFmtId="4" fontId="10" fillId="5" borderId="6" xfId="1" applyNumberFormat="1" applyFont="1" applyFill="1" applyBorder="1" applyAlignment="1">
      <alignment horizontal="center" vertical="center"/>
    </xf>
    <xf numFmtId="170" fontId="15" fillId="3" borderId="49" xfId="0" applyNumberFormat="1" applyFont="1" applyFill="1" applyBorder="1" applyAlignment="1">
      <alignment vertical="center" wrapText="1"/>
    </xf>
    <xf numFmtId="171" fontId="10" fillId="5" borderId="4" xfId="1" applyNumberFormat="1" applyFont="1" applyFill="1" applyBorder="1" applyAlignment="1">
      <alignment horizontal="center" vertical="center" wrapText="1"/>
    </xf>
    <xf numFmtId="0" fontId="19" fillId="0" borderId="6" xfId="0" applyFont="1" applyBorder="1" applyAlignment="1">
      <alignment horizontal="left" vertical="center" wrapText="1"/>
    </xf>
    <xf numFmtId="0" fontId="19" fillId="0" borderId="6" xfId="0" applyFont="1" applyBorder="1" applyAlignment="1">
      <alignment horizontal="center" vertical="center" wrapText="1"/>
    </xf>
    <xf numFmtId="171" fontId="19" fillId="0" borderId="6" xfId="0" applyNumberFormat="1" applyFont="1" applyBorder="1" applyAlignment="1">
      <alignment horizontal="center" vertical="center" wrapText="1"/>
    </xf>
    <xf numFmtId="14" fontId="19" fillId="0" borderId="6" xfId="0" applyNumberFormat="1" applyFont="1" applyBorder="1" applyAlignment="1">
      <alignment horizontal="center" vertical="center" wrapText="1"/>
    </xf>
    <xf numFmtId="171" fontId="10" fillId="5" borderId="6" xfId="1" applyNumberFormat="1" applyFont="1" applyFill="1" applyBorder="1" applyAlignment="1">
      <alignment horizontal="center" vertical="center"/>
    </xf>
    <xf numFmtId="14" fontId="19" fillId="4" borderId="6" xfId="1" applyNumberFormat="1" applyFont="1" applyFill="1" applyBorder="1" applyAlignment="1">
      <alignment horizontal="center" vertical="center" wrapText="1"/>
    </xf>
    <xf numFmtId="0" fontId="19" fillId="4" borderId="6" xfId="1" applyFont="1" applyFill="1" applyBorder="1" applyAlignment="1">
      <alignment horizontal="center" vertical="center" wrapText="1"/>
    </xf>
    <xf numFmtId="49" fontId="19" fillId="0" borderId="6" xfId="0" applyNumberFormat="1" applyFont="1" applyBorder="1" applyAlignment="1">
      <alignment horizontal="left" vertical="top" wrapText="1"/>
    </xf>
    <xf numFmtId="0" fontId="3" fillId="0" borderId="6" xfId="1" applyFont="1" applyBorder="1" applyAlignment="1">
      <alignment horizontal="center" vertical="center" wrapText="1"/>
    </xf>
    <xf numFmtId="170" fontId="15" fillId="3" borderId="49" xfId="0" applyNumberFormat="1" applyFont="1" applyFill="1" applyBorder="1" applyAlignment="1">
      <alignment horizontal="center" vertical="center" wrapText="1"/>
    </xf>
    <xf numFmtId="172" fontId="10" fillId="5" borderId="4" xfId="1" applyNumberFormat="1" applyFont="1" applyFill="1" applyBorder="1" applyAlignment="1">
      <alignment horizontal="center" vertical="center" wrapText="1"/>
    </xf>
    <xf numFmtId="172" fontId="0" fillId="0" borderId="6" xfId="0" applyNumberFormat="1" applyBorder="1" applyAlignment="1" applyProtection="1">
      <alignment horizontal="center" vertical="center" wrapText="1"/>
      <protection locked="0"/>
    </xf>
    <xf numFmtId="14" fontId="19" fillId="0" borderId="6" xfId="1" applyNumberFormat="1" applyFont="1" applyBorder="1" applyAlignment="1">
      <alignment vertical="center"/>
    </xf>
    <xf numFmtId="0" fontId="19" fillId="0" borderId="6" xfId="1" applyFont="1" applyBorder="1" applyAlignment="1">
      <alignment vertical="center" wrapText="1"/>
    </xf>
    <xf numFmtId="172" fontId="10" fillId="5" borderId="6" xfId="1" applyNumberFormat="1" applyFont="1" applyFill="1" applyBorder="1" applyAlignment="1">
      <alignment horizontal="center" vertical="center"/>
    </xf>
    <xf numFmtId="14" fontId="19" fillId="0" borderId="6" xfId="1" applyNumberFormat="1" applyFont="1" applyBorder="1" applyAlignment="1">
      <alignment horizontal="center" vertical="center"/>
    </xf>
    <xf numFmtId="4" fontId="15" fillId="3" borderId="49" xfId="0" applyNumberFormat="1" applyFont="1" applyFill="1" applyBorder="1" applyAlignment="1">
      <alignment horizontal="center" vertical="center" wrapText="1"/>
    </xf>
    <xf numFmtId="3" fontId="19" fillId="0" borderId="6" xfId="1" applyNumberFormat="1" applyFont="1" applyBorder="1" applyAlignment="1">
      <alignment horizontal="center" vertical="center"/>
    </xf>
    <xf numFmtId="0" fontId="19" fillId="0" borderId="14" xfId="1" applyFont="1" applyBorder="1" applyAlignment="1">
      <alignment vertical="center" wrapText="1"/>
    </xf>
    <xf numFmtId="0" fontId="31" fillId="0" borderId="6" xfId="1" applyFont="1" applyBorder="1" applyAlignment="1">
      <alignment horizontal="left" vertical="center"/>
    </xf>
    <xf numFmtId="0" fontId="19" fillId="4" borderId="6" xfId="1" applyFont="1" applyFill="1" applyBorder="1" applyAlignment="1">
      <alignment horizontal="left" vertical="center" wrapText="1"/>
    </xf>
    <xf numFmtId="0" fontId="19" fillId="4" borderId="6" xfId="1" applyFont="1" applyFill="1" applyBorder="1" applyAlignment="1">
      <alignment horizontal="center" vertical="center"/>
    </xf>
    <xf numFmtId="3" fontId="19" fillId="4" borderId="6" xfId="1" applyNumberFormat="1" applyFont="1" applyFill="1" applyBorder="1" applyAlignment="1">
      <alignment horizontal="center" vertical="center"/>
    </xf>
    <xf numFmtId="14" fontId="19" fillId="4" borderId="6" xfId="1" applyNumberFormat="1" applyFont="1" applyFill="1" applyBorder="1" applyAlignment="1">
      <alignment horizontal="center" vertical="center"/>
    </xf>
    <xf numFmtId="0" fontId="19" fillId="4" borderId="14" xfId="1" applyFont="1" applyFill="1" applyBorder="1" applyAlignment="1">
      <alignment vertical="center" wrapText="1"/>
    </xf>
    <xf numFmtId="0" fontId="19" fillId="4" borderId="6" xfId="1" applyFont="1" applyFill="1" applyBorder="1" applyAlignment="1">
      <alignment vertical="center"/>
    </xf>
    <xf numFmtId="4" fontId="19" fillId="0" borderId="6" xfId="1" applyNumberFormat="1" applyFont="1" applyBorder="1" applyAlignment="1">
      <alignment horizontal="center" vertical="center"/>
    </xf>
    <xf numFmtId="0" fontId="8" fillId="0" borderId="14" xfId="1" applyFont="1" applyBorder="1" applyAlignment="1">
      <alignment vertical="center"/>
    </xf>
    <xf numFmtId="4" fontId="10" fillId="3" borderId="28" xfId="1" applyNumberFormat="1" applyFont="1" applyFill="1" applyBorder="1" applyAlignment="1">
      <alignment horizontal="center" vertical="center"/>
    </xf>
    <xf numFmtId="0" fontId="8" fillId="3" borderId="29" xfId="1" applyFont="1" applyFill="1" applyBorder="1" applyAlignment="1">
      <alignment vertical="center"/>
    </xf>
    <xf numFmtId="0" fontId="8" fillId="3" borderId="72" xfId="1" applyFont="1" applyFill="1" applyBorder="1" applyAlignment="1">
      <alignment vertical="center"/>
    </xf>
    <xf numFmtId="3" fontId="8" fillId="0" borderId="0" xfId="1" applyNumberFormat="1" applyFont="1" applyAlignment="1">
      <alignment horizontal="right" vertical="center"/>
    </xf>
    <xf numFmtId="0" fontId="19" fillId="0" borderId="0" xfId="0" applyFont="1" applyAlignment="1">
      <alignment horizontal="center"/>
    </xf>
    <xf numFmtId="0" fontId="19" fillId="0" borderId="0" xfId="7" applyFont="1"/>
    <xf numFmtId="0" fontId="30" fillId="3" borderId="29" xfId="1" applyFont="1" applyFill="1" applyBorder="1" applyAlignment="1">
      <alignment horizontal="center" vertical="center"/>
    </xf>
    <xf numFmtId="0" fontId="33" fillId="5" borderId="54" xfId="1" applyFont="1" applyFill="1" applyBorder="1" applyAlignment="1">
      <alignment horizontal="center" vertical="center"/>
    </xf>
    <xf numFmtId="0" fontId="30" fillId="5" borderId="54" xfId="1" applyFont="1" applyFill="1" applyBorder="1" applyAlignment="1">
      <alignment horizontal="center" vertical="center" wrapText="1"/>
    </xf>
    <xf numFmtId="4" fontId="14" fillId="5" borderId="54" xfId="1" applyNumberFormat="1" applyFont="1" applyFill="1" applyBorder="1" applyAlignment="1">
      <alignment horizontal="center" vertical="center" wrapText="1"/>
    </xf>
    <xf numFmtId="0" fontId="30" fillId="5" borderId="73" xfId="1" applyFont="1" applyFill="1" applyBorder="1" applyAlignment="1">
      <alignment horizontal="center" vertical="center" wrapText="1"/>
    </xf>
    <xf numFmtId="0" fontId="13" fillId="0" borderId="6" xfId="7" applyFont="1" applyBorder="1" applyAlignment="1">
      <alignment horizontal="center" vertical="center" wrapText="1"/>
    </xf>
    <xf numFmtId="4" fontId="13" fillId="0" borderId="6" xfId="7" applyNumberFormat="1" applyFont="1" applyBorder="1" applyAlignment="1">
      <alignment horizontal="center" vertical="center" wrapText="1"/>
    </xf>
    <xf numFmtId="14" fontId="13" fillId="0" borderId="6" xfId="7" applyNumberFormat="1" applyFont="1" applyBorder="1" applyAlignment="1">
      <alignment horizontal="center" vertical="center" wrapText="1"/>
    </xf>
    <xf numFmtId="0" fontId="19" fillId="0" borderId="0" xfId="7" applyFont="1" applyAlignment="1">
      <alignment horizontal="center" vertical="center" wrapText="1"/>
    </xf>
    <xf numFmtId="0" fontId="19" fillId="0" borderId="6" xfId="7" applyFont="1" applyBorder="1" applyAlignment="1">
      <alignment horizontal="center" vertical="center" wrapText="1"/>
    </xf>
    <xf numFmtId="0" fontId="30" fillId="5" borderId="6" xfId="1" applyFont="1" applyFill="1" applyBorder="1" applyAlignment="1">
      <alignment horizontal="center" vertical="center" wrapText="1"/>
    </xf>
    <xf numFmtId="4" fontId="14" fillId="5" borderId="6" xfId="1" applyNumberFormat="1" applyFont="1" applyFill="1" applyBorder="1" applyAlignment="1">
      <alignment horizontal="center" vertical="center" wrapText="1"/>
    </xf>
    <xf numFmtId="0" fontId="19" fillId="0" borderId="6" xfId="7" applyFont="1" applyBorder="1" applyAlignment="1">
      <alignment horizontal="center"/>
    </xf>
    <xf numFmtId="4" fontId="3" fillId="0" borderId="6" xfId="1" applyNumberFormat="1" applyFont="1" applyBorder="1" applyAlignment="1">
      <alignment horizontal="center" vertical="center" wrapText="1"/>
    </xf>
    <xf numFmtId="0" fontId="19" fillId="0" borderId="6" xfId="7" applyFont="1" applyBorder="1"/>
    <xf numFmtId="14" fontId="3" fillId="0" borderId="6" xfId="1" applyNumberFormat="1" applyFont="1" applyBorder="1" applyAlignment="1">
      <alignment horizontal="center" vertical="center" wrapText="1"/>
    </xf>
    <xf numFmtId="0" fontId="3" fillId="0" borderId="70" xfId="1" applyFont="1" applyBorder="1" applyAlignment="1">
      <alignment horizontal="center" vertical="center" wrapText="1"/>
    </xf>
    <xf numFmtId="4" fontId="3" fillId="0" borderId="70" xfId="1" applyNumberFormat="1" applyFont="1" applyBorder="1" applyAlignment="1">
      <alignment horizontal="center" vertical="center" wrapText="1"/>
    </xf>
    <xf numFmtId="0" fontId="19" fillId="0" borderId="70" xfId="7" applyFont="1" applyBorder="1"/>
    <xf numFmtId="14" fontId="3" fillId="0" borderId="70" xfId="1" applyNumberFormat="1" applyFont="1" applyBorder="1" applyAlignment="1">
      <alignment horizontal="center" vertical="center" wrapText="1"/>
    </xf>
    <xf numFmtId="0" fontId="19" fillId="0" borderId="23" xfId="7" applyFont="1" applyBorder="1"/>
    <xf numFmtId="0" fontId="19" fillId="0" borderId="0" xfId="7" applyFont="1" applyAlignment="1">
      <alignment horizontal="center"/>
    </xf>
    <xf numFmtId="0" fontId="10" fillId="8" borderId="28" xfId="0" applyFont="1" applyFill="1" applyBorder="1" applyAlignment="1">
      <alignment vertical="center"/>
    </xf>
    <xf numFmtId="0" fontId="10" fillId="8" borderId="29" xfId="0" applyFont="1" applyFill="1" applyBorder="1" applyAlignment="1">
      <alignment vertical="center"/>
    </xf>
    <xf numFmtId="0" fontId="10" fillId="8" borderId="30" xfId="0" applyFont="1" applyFill="1" applyBorder="1" applyAlignment="1">
      <alignment vertical="center"/>
    </xf>
    <xf numFmtId="49" fontId="10" fillId="8" borderId="30" xfId="0" applyNumberFormat="1" applyFont="1" applyFill="1" applyBorder="1" applyAlignment="1">
      <alignment horizontal="center" vertical="center"/>
    </xf>
    <xf numFmtId="0" fontId="10" fillId="8" borderId="30" xfId="0" applyFont="1" applyFill="1" applyBorder="1" applyAlignment="1">
      <alignment horizontal="center" vertical="center"/>
    </xf>
    <xf numFmtId="4" fontId="10" fillId="8" borderId="30" xfId="0" applyNumberFormat="1" applyFont="1" applyFill="1" applyBorder="1" applyAlignment="1">
      <alignment horizontal="center" vertical="center"/>
    </xf>
    <xf numFmtId="0" fontId="10" fillId="8" borderId="31" xfId="0" applyFont="1" applyFill="1" applyBorder="1" applyAlignment="1">
      <alignment horizontal="center" vertical="center"/>
    </xf>
    <xf numFmtId="0" fontId="30" fillId="8" borderId="39" xfId="0" applyFont="1" applyFill="1" applyBorder="1" applyAlignment="1">
      <alignment horizontal="center" vertical="center" wrapText="1"/>
    </xf>
    <xf numFmtId="0" fontId="10" fillId="8" borderId="39" xfId="0" applyFont="1" applyFill="1" applyBorder="1" applyAlignment="1">
      <alignment horizontal="center" vertical="center" wrapText="1"/>
    </xf>
    <xf numFmtId="49" fontId="10" fillId="8" borderId="39" xfId="0" applyNumberFormat="1" applyFont="1" applyFill="1" applyBorder="1" applyAlignment="1">
      <alignment horizontal="center" vertical="center" wrapText="1"/>
    </xf>
    <xf numFmtId="173" fontId="10" fillId="8" borderId="39" xfId="0" applyNumberFormat="1" applyFont="1" applyFill="1" applyBorder="1" applyAlignment="1">
      <alignment horizontal="center" vertical="center" textRotation="90" wrapText="1"/>
    </xf>
    <xf numFmtId="4" fontId="10" fillId="8" borderId="39" xfId="0" applyNumberFormat="1" applyFont="1" applyFill="1" applyBorder="1" applyAlignment="1">
      <alignment horizontal="center" vertical="center" textRotation="90" wrapText="1"/>
    </xf>
    <xf numFmtId="0" fontId="19" fillId="0" borderId="6" xfId="0" applyFont="1" applyBorder="1" applyAlignment="1">
      <alignment vertical="center"/>
    </xf>
    <xf numFmtId="49" fontId="43" fillId="9" borderId="74" xfId="0" applyNumberFormat="1" applyFont="1" applyFill="1" applyBorder="1" applyAlignment="1">
      <alignment horizontal="left" vertical="center"/>
    </xf>
    <xf numFmtId="0" fontId="43" fillId="9" borderId="74" xfId="0" applyFont="1" applyFill="1" applyBorder="1" applyAlignment="1">
      <alignment horizontal="center" vertical="center"/>
    </xf>
    <xf numFmtId="0" fontId="43" fillId="9" borderId="74" xfId="0" applyFont="1" applyFill="1" applyBorder="1" applyAlignment="1">
      <alignment horizontal="left" vertical="center" wrapText="1"/>
    </xf>
    <xf numFmtId="4" fontId="43" fillId="9" borderId="75" xfId="0" applyNumberFormat="1" applyFont="1" applyFill="1" applyBorder="1" applyAlignment="1">
      <alignment horizontal="right" vertical="center"/>
    </xf>
    <xf numFmtId="49" fontId="43" fillId="9" borderId="6" xfId="0" applyNumberFormat="1" applyFont="1" applyFill="1" applyBorder="1" applyAlignment="1">
      <alignment horizontal="center" vertical="center"/>
    </xf>
    <xf numFmtId="0" fontId="43" fillId="0" borderId="6" xfId="0" applyFont="1" applyBorder="1" applyAlignment="1">
      <alignment horizontal="left" vertical="center" wrapText="1"/>
    </xf>
    <xf numFmtId="0" fontId="43" fillId="0" borderId="6" xfId="0" applyFont="1" applyBorder="1" applyAlignment="1">
      <alignment horizontal="center" vertical="center" wrapText="1"/>
    </xf>
    <xf numFmtId="0" fontId="43" fillId="0" borderId="6" xfId="0" applyFont="1" applyBorder="1" applyAlignment="1">
      <alignment horizontal="left" vertical="center"/>
    </xf>
    <xf numFmtId="0" fontId="43" fillId="0" borderId="74" xfId="0" applyFont="1" applyBorder="1" applyAlignment="1">
      <alignment horizontal="center" vertical="center"/>
    </xf>
    <xf numFmtId="4" fontId="43" fillId="0" borderId="74" xfId="0" applyNumberFormat="1" applyFont="1" applyBorder="1" applyAlignment="1">
      <alignment horizontal="right" vertical="center"/>
    </xf>
    <xf numFmtId="0" fontId="47" fillId="0" borderId="0" xfId="0" applyFont="1"/>
    <xf numFmtId="0" fontId="43" fillId="9" borderId="76" xfId="0" applyFont="1" applyFill="1" applyBorder="1" applyAlignment="1">
      <alignment horizontal="center" vertical="center"/>
    </xf>
    <xf numFmtId="0" fontId="43" fillId="9" borderId="76" xfId="0" applyFont="1" applyFill="1" applyBorder="1" applyAlignment="1">
      <alignment horizontal="left" vertical="center" wrapText="1"/>
    </xf>
    <xf numFmtId="4" fontId="43" fillId="9" borderId="77" xfId="0" applyNumberFormat="1" applyFont="1" applyFill="1" applyBorder="1" applyAlignment="1">
      <alignment horizontal="right" vertical="center"/>
    </xf>
    <xf numFmtId="4" fontId="48" fillId="9" borderId="77" xfId="0" applyNumberFormat="1" applyFont="1" applyFill="1" applyBorder="1" applyAlignment="1">
      <alignment horizontal="right" vertical="center"/>
    </xf>
    <xf numFmtId="49" fontId="48" fillId="9" borderId="6" xfId="0" applyNumberFormat="1" applyFont="1" applyFill="1" applyBorder="1" applyAlignment="1">
      <alignment horizontal="center" vertical="center"/>
    </xf>
    <xf numFmtId="0" fontId="43" fillId="9" borderId="77" xfId="0" applyFont="1" applyFill="1" applyBorder="1" applyAlignment="1">
      <alignment horizontal="center" vertical="center"/>
    </xf>
    <xf numFmtId="0" fontId="43" fillId="9" borderId="78" xfId="0" applyFont="1" applyFill="1" applyBorder="1" applyAlignment="1">
      <alignment horizontal="left" vertical="center" wrapText="1"/>
    </xf>
    <xf numFmtId="0" fontId="48" fillId="0" borderId="6" xfId="0" applyFont="1" applyBorder="1" applyAlignment="1">
      <alignment horizontal="left" vertical="center" wrapText="1"/>
    </xf>
    <xf numFmtId="0" fontId="47" fillId="10" borderId="0" xfId="0" applyFont="1" applyFill="1"/>
    <xf numFmtId="4" fontId="19" fillId="0" borderId="6" xfId="0" applyNumberFormat="1" applyFont="1" applyBorder="1" applyAlignment="1">
      <alignment horizontal="right" vertical="center" wrapText="1"/>
    </xf>
    <xf numFmtId="4" fontId="19" fillId="0" borderId="6" xfId="0" applyNumberFormat="1" applyFont="1" applyBorder="1" applyAlignment="1">
      <alignment horizontal="right" vertical="center"/>
    </xf>
    <xf numFmtId="0" fontId="43" fillId="0" borderId="0" xfId="0" applyFont="1"/>
    <xf numFmtId="0" fontId="19" fillId="4" borderId="6" xfId="0" applyFont="1" applyFill="1" applyBorder="1"/>
    <xf numFmtId="4" fontId="19" fillId="4" borderId="6" xfId="0" applyNumberFormat="1" applyFont="1" applyFill="1" applyBorder="1"/>
    <xf numFmtId="0" fontId="19" fillId="4" borderId="6" xfId="0" applyFont="1" applyFill="1" applyBorder="1" applyAlignment="1">
      <alignment horizontal="center"/>
    </xf>
    <xf numFmtId="4" fontId="0" fillId="0" borderId="0" xfId="0" applyNumberFormat="1"/>
    <xf numFmtId="0" fontId="50" fillId="0" borderId="6" xfId="0" applyFont="1" applyBorder="1" applyAlignment="1">
      <alignment horizontal="left" vertical="center" readingOrder="1"/>
    </xf>
    <xf numFmtId="4" fontId="50" fillId="0" borderId="6" xfId="0" applyNumberFormat="1" applyFont="1" applyBorder="1" applyAlignment="1">
      <alignment horizontal="right" vertical="center" wrapText="1"/>
    </xf>
    <xf numFmtId="0" fontId="50" fillId="0" borderId="6" xfId="0" applyFont="1" applyBorder="1" applyAlignment="1">
      <alignment horizontal="left" vertical="center"/>
    </xf>
    <xf numFmtId="0" fontId="19" fillId="0" borderId="6" xfId="0" applyFont="1" applyBorder="1" applyAlignment="1">
      <alignment horizontal="left" vertical="center"/>
    </xf>
    <xf numFmtId="0" fontId="50" fillId="0" borderId="0" xfId="0" applyFont="1" applyAlignment="1">
      <alignment horizontal="left" vertical="center" readingOrder="1"/>
    </xf>
    <xf numFmtId="4" fontId="19" fillId="0" borderId="0" xfId="0" applyNumberFormat="1" applyFont="1" applyAlignment="1">
      <alignment horizontal="right" vertical="center"/>
    </xf>
    <xf numFmtId="0" fontId="19" fillId="0" borderId="6" xfId="0" applyFont="1" applyBorder="1" applyAlignment="1">
      <alignment wrapText="1"/>
    </xf>
    <xf numFmtId="0" fontId="19" fillId="11" borderId="6" xfId="10" applyFont="1" applyFill="1" applyBorder="1" applyAlignment="1">
      <alignment vertical="center" wrapText="1"/>
    </xf>
    <xf numFmtId="3" fontId="19" fillId="0" borderId="6" xfId="10" applyNumberFormat="1" applyFont="1" applyBorder="1" applyAlignment="1">
      <alignment horizontal="right"/>
    </xf>
    <xf numFmtId="0" fontId="19" fillId="0" borderId="6" xfId="0" applyFont="1" applyBorder="1" applyAlignment="1">
      <alignment horizontal="center"/>
    </xf>
    <xf numFmtId="49" fontId="19" fillId="11" borderId="6" xfId="10" applyNumberFormat="1" applyFont="1" applyFill="1" applyBorder="1" applyAlignment="1">
      <alignment vertical="center"/>
    </xf>
    <xf numFmtId="0" fontId="19" fillId="0" borderId="6" xfId="0" quotePrefix="1" applyFont="1" applyBorder="1" applyAlignment="1">
      <alignment horizontal="center"/>
    </xf>
    <xf numFmtId="49" fontId="19" fillId="0" borderId="6" xfId="10" applyNumberFormat="1" applyFont="1" applyBorder="1" applyAlignment="1">
      <alignment vertical="center"/>
    </xf>
    <xf numFmtId="3" fontId="19" fillId="0" borderId="6" xfId="0" applyNumberFormat="1" applyFont="1" applyBorder="1" applyAlignment="1">
      <alignment horizontal="right"/>
    </xf>
    <xf numFmtId="0" fontId="19" fillId="0" borderId="6" xfId="0" applyFont="1" applyBorder="1" applyAlignment="1">
      <alignment horizontal="right"/>
    </xf>
    <xf numFmtId="0" fontId="19" fillId="0" borderId="0" xfId="0" applyFont="1" applyAlignment="1">
      <alignment wrapText="1"/>
    </xf>
    <xf numFmtId="0" fontId="19" fillId="0" borderId="0" xfId="0" applyFont="1" applyAlignment="1">
      <alignment horizontal="right"/>
    </xf>
    <xf numFmtId="49" fontId="0" fillId="0" borderId="0" xfId="0" applyNumberFormat="1"/>
    <xf numFmtId="0" fontId="8" fillId="0" borderId="0" xfId="7" applyFont="1"/>
    <xf numFmtId="0" fontId="19" fillId="0" borderId="0" xfId="7" applyFont="1" applyAlignment="1">
      <alignment horizontal="center" wrapText="1"/>
    </xf>
    <xf numFmtId="0" fontId="10" fillId="3" borderId="39" xfId="7" applyFont="1" applyFill="1" applyBorder="1" applyAlignment="1">
      <alignment horizontal="center" vertical="center" wrapText="1"/>
    </xf>
    <xf numFmtId="49" fontId="10" fillId="3" borderId="39" xfId="7" applyNumberFormat="1" applyFont="1" applyFill="1" applyBorder="1" applyAlignment="1">
      <alignment horizontal="center" vertical="center" wrapText="1"/>
    </xf>
    <xf numFmtId="0" fontId="10" fillId="3" borderId="39" xfId="7" applyFont="1" applyFill="1" applyBorder="1" applyAlignment="1">
      <alignment horizontal="center" vertical="center"/>
    </xf>
    <xf numFmtId="0" fontId="10" fillId="3" borderId="39" xfId="7" applyFont="1" applyFill="1" applyBorder="1" applyAlignment="1">
      <alignment horizontal="center" textRotation="90" wrapText="1"/>
    </xf>
    <xf numFmtId="4" fontId="10" fillId="3" borderId="39" xfId="7" applyNumberFormat="1" applyFont="1" applyFill="1" applyBorder="1" applyAlignment="1">
      <alignment horizontal="center" textRotation="90" wrapText="1"/>
    </xf>
    <xf numFmtId="1" fontId="10" fillId="3" borderId="39" xfId="9" applyNumberFormat="1" applyFont="1" applyFill="1" applyBorder="1" applyAlignment="1">
      <alignment horizontal="center" textRotation="90" wrapText="1"/>
    </xf>
    <xf numFmtId="164" fontId="10" fillId="3" borderId="39" xfId="7" applyNumberFormat="1" applyFont="1" applyFill="1" applyBorder="1" applyAlignment="1">
      <alignment horizontal="center" textRotation="90" wrapText="1"/>
    </xf>
    <xf numFmtId="0" fontId="8" fillId="0" borderId="0" xfId="7" applyFont="1" applyAlignment="1">
      <alignment horizontal="center" textRotation="90" wrapText="1"/>
    </xf>
    <xf numFmtId="4" fontId="19" fillId="0" borderId="6" xfId="9" applyNumberFormat="1" applyFont="1" applyFill="1" applyBorder="1" applyAlignment="1">
      <alignment horizontal="center" vertical="center"/>
    </xf>
    <xf numFmtId="49" fontId="19" fillId="0" borderId="6" xfId="7" applyNumberFormat="1" applyFont="1" applyBorder="1" applyAlignment="1">
      <alignment horizontal="center" vertical="center"/>
    </xf>
    <xf numFmtId="4" fontId="19" fillId="0" borderId="6" xfId="9" applyNumberFormat="1" applyFont="1" applyFill="1" applyBorder="1" applyAlignment="1">
      <alignment horizontal="center"/>
    </xf>
    <xf numFmtId="1" fontId="19" fillId="0" borderId="6" xfId="9" applyNumberFormat="1" applyFont="1" applyFill="1" applyBorder="1" applyAlignment="1">
      <alignment horizontal="center" vertical="center"/>
    </xf>
    <xf numFmtId="0" fontId="19" fillId="0" borderId="6" xfId="7" applyFont="1" applyBorder="1" applyAlignment="1">
      <alignment horizontal="center" vertical="center"/>
    </xf>
    <xf numFmtId="4" fontId="19" fillId="0" borderId="6" xfId="7" applyNumberFormat="1" applyFont="1" applyBorder="1" applyAlignment="1">
      <alignment horizontal="center" vertical="center"/>
    </xf>
    <xf numFmtId="4" fontId="19" fillId="0" borderId="6" xfId="7" applyNumberFormat="1" applyFont="1" applyBorder="1" applyAlignment="1">
      <alignment horizontal="center"/>
    </xf>
    <xf numFmtId="1" fontId="19" fillId="0" borderId="6" xfId="9" applyNumberFormat="1" applyFont="1" applyBorder="1" applyAlignment="1">
      <alignment horizontal="center" vertical="center"/>
    </xf>
    <xf numFmtId="0" fontId="8" fillId="3" borderId="40" xfId="7" applyFont="1" applyFill="1" applyBorder="1" applyAlignment="1">
      <alignment horizontal="center"/>
    </xf>
    <xf numFmtId="0" fontId="19" fillId="3" borderId="40" xfId="7" applyFont="1" applyFill="1" applyBorder="1"/>
    <xf numFmtId="164" fontId="19" fillId="3" borderId="40" xfId="7" applyNumberFormat="1" applyFont="1" applyFill="1" applyBorder="1"/>
    <xf numFmtId="4" fontId="10" fillId="3" borderId="40" xfId="7" applyNumberFormat="1" applyFont="1" applyFill="1" applyBorder="1" applyAlignment="1">
      <alignment horizontal="center" vertical="center"/>
    </xf>
    <xf numFmtId="164" fontId="19" fillId="0" borderId="0" xfId="7" applyNumberFormat="1" applyFont="1"/>
    <xf numFmtId="49" fontId="19" fillId="0" borderId="0" xfId="7" applyNumberFormat="1" applyFont="1" applyAlignment="1">
      <alignment horizontal="center" vertical="center"/>
    </xf>
    <xf numFmtId="4" fontId="19" fillId="0" borderId="0" xfId="7" applyNumberFormat="1" applyFont="1"/>
    <xf numFmtId="1" fontId="19" fillId="0" borderId="0" xfId="9" applyNumberFormat="1" applyFont="1" applyAlignment="1">
      <alignment horizontal="center" vertical="center"/>
    </xf>
    <xf numFmtId="0" fontId="17" fillId="3" borderId="0" xfId="7" applyFont="1" applyFill="1" applyAlignment="1">
      <alignment horizontal="center" vertical="center"/>
    </xf>
    <xf numFmtId="0" fontId="17" fillId="3" borderId="49" xfId="7" applyFont="1" applyFill="1" applyBorder="1" applyAlignment="1">
      <alignment horizontal="center" vertical="center"/>
    </xf>
    <xf numFmtId="0" fontId="10" fillId="3" borderId="84" xfId="7" applyFont="1" applyFill="1" applyBorder="1" applyAlignment="1">
      <alignment horizontal="center" vertical="center" wrapText="1"/>
    </xf>
    <xf numFmtId="0" fontId="19" fillId="0" borderId="6" xfId="10" applyFont="1" applyBorder="1" applyAlignment="1">
      <alignment vertical="center"/>
    </xf>
    <xf numFmtId="49" fontId="19" fillId="0" borderId="6" xfId="1" applyNumberFormat="1" applyFont="1" applyBorder="1" applyAlignment="1">
      <alignment horizontal="center" vertical="center"/>
    </xf>
    <xf numFmtId="49" fontId="19" fillId="0" borderId="6" xfId="0" applyNumberFormat="1" applyFont="1" applyBorder="1" applyAlignment="1">
      <alignment horizontal="center"/>
    </xf>
    <xf numFmtId="175" fontId="19" fillId="0" borderId="6" xfId="0" applyNumberFormat="1" applyFont="1" applyBorder="1"/>
    <xf numFmtId="174" fontId="19" fillId="0" borderId="6" xfId="0" applyNumberFormat="1" applyFont="1" applyBorder="1" applyAlignment="1">
      <alignment horizontal="right"/>
    </xf>
    <xf numFmtId="14" fontId="19" fillId="0" borderId="6" xfId="0" applyNumberFormat="1" applyFont="1" applyBorder="1" applyAlignment="1">
      <alignment horizontal="center"/>
    </xf>
    <xf numFmtId="176" fontId="19" fillId="0" borderId="6" xfId="1" applyNumberFormat="1" applyFont="1" applyBorder="1" applyAlignment="1">
      <alignment horizontal="right" vertical="center"/>
    </xf>
    <xf numFmtId="176" fontId="19" fillId="0" borderId="6" xfId="0" applyNumberFormat="1" applyFont="1" applyBorder="1"/>
    <xf numFmtId="176" fontId="19" fillId="0" borderId="6" xfId="0" applyNumberFormat="1" applyFont="1" applyBorder="1" applyAlignment="1">
      <alignment horizontal="right"/>
    </xf>
    <xf numFmtId="0" fontId="47" fillId="0" borderId="6" xfId="0" quotePrefix="1" applyFont="1" applyBorder="1" applyAlignment="1">
      <alignment horizontal="center"/>
    </xf>
    <xf numFmtId="0" fontId="0" fillId="0" borderId="6" xfId="0" applyBorder="1" applyProtection="1">
      <protection locked="0"/>
    </xf>
    <xf numFmtId="0" fontId="19" fillId="0" borderId="6" xfId="10" applyFont="1" applyBorder="1"/>
    <xf numFmtId="0" fontId="19" fillId="0" borderId="6" xfId="10" applyFont="1" applyBorder="1" applyAlignment="1">
      <alignment horizontal="center" vertical="center" wrapText="1"/>
    </xf>
    <xf numFmtId="7" fontId="19" fillId="0" borderId="6" xfId="11" applyNumberFormat="1" applyFont="1" applyBorder="1" applyAlignment="1" applyProtection="1">
      <alignment horizontal="right" vertical="center"/>
    </xf>
    <xf numFmtId="0" fontId="19" fillId="0" borderId="0" xfId="10" applyFont="1" applyAlignment="1">
      <alignment vertical="center"/>
    </xf>
    <xf numFmtId="0" fontId="19" fillId="0" borderId="0" xfId="1" applyFont="1" applyAlignment="1">
      <alignment horizontal="center" vertical="center"/>
    </xf>
    <xf numFmtId="0" fontId="19" fillId="0" borderId="0" xfId="10" applyFont="1"/>
    <xf numFmtId="0" fontId="19" fillId="0" borderId="0" xfId="10" applyFont="1" applyAlignment="1">
      <alignment horizontal="center" vertical="center" wrapText="1"/>
    </xf>
    <xf numFmtId="7" fontId="19" fillId="0" borderId="0" xfId="11" applyNumberFormat="1" applyFont="1" applyBorder="1" applyAlignment="1" applyProtection="1">
      <alignment horizontal="right" vertical="center"/>
    </xf>
    <xf numFmtId="177" fontId="51" fillId="0" borderId="6" xfId="0" applyNumberFormat="1" applyFont="1" applyBorder="1" applyAlignment="1">
      <alignment horizontal="center" vertical="center" wrapText="1"/>
    </xf>
    <xf numFmtId="43" fontId="19" fillId="0" borderId="6" xfId="5" applyFont="1" applyBorder="1" applyAlignment="1">
      <alignment horizontal="center" vertical="center" wrapText="1"/>
    </xf>
    <xf numFmtId="43" fontId="19" fillId="0" borderId="4" xfId="5" applyFont="1" applyBorder="1" applyAlignment="1">
      <alignment horizontal="center" vertical="center" wrapText="1"/>
    </xf>
    <xf numFmtId="0" fontId="19" fillId="0" borderId="4" xfId="1" applyFont="1" applyBorder="1" applyAlignment="1">
      <alignment horizontal="left" vertical="center"/>
    </xf>
    <xf numFmtId="49" fontId="19" fillId="0" borderId="4" xfId="1" applyNumberFormat="1" applyFont="1" applyBorder="1" applyAlignment="1">
      <alignment horizontal="center" vertical="center"/>
    </xf>
    <xf numFmtId="0" fontId="19" fillId="0" borderId="4" xfId="0" applyFont="1" applyBorder="1" applyAlignment="1">
      <alignment horizontal="center"/>
    </xf>
    <xf numFmtId="49" fontId="19" fillId="0" borderId="4" xfId="0" applyNumberFormat="1" applyFont="1" applyBorder="1" applyAlignment="1">
      <alignment horizontal="center"/>
    </xf>
    <xf numFmtId="174" fontId="19" fillId="0" borderId="4" xfId="1" applyNumberFormat="1" applyFont="1" applyBorder="1" applyAlignment="1">
      <alignment horizontal="right" vertical="center"/>
    </xf>
    <xf numFmtId="175" fontId="19" fillId="0" borderId="4" xfId="0" applyNumberFormat="1" applyFont="1" applyBorder="1"/>
    <xf numFmtId="0" fontId="30" fillId="3" borderId="41" xfId="1" applyFont="1" applyFill="1" applyBorder="1" applyAlignment="1">
      <alignment vertical="center"/>
    </xf>
    <xf numFmtId="0" fontId="30" fillId="3" borderId="38" xfId="1" applyFont="1" applyFill="1" applyBorder="1" applyAlignment="1">
      <alignment vertical="center"/>
    </xf>
    <xf numFmtId="0" fontId="8" fillId="0" borderId="38" xfId="1" applyFont="1" applyBorder="1" applyAlignment="1">
      <alignment vertical="center"/>
    </xf>
    <xf numFmtId="0" fontId="19" fillId="0" borderId="42" xfId="0" applyFont="1" applyBorder="1"/>
    <xf numFmtId="0" fontId="19" fillId="0" borderId="46" xfId="0" applyFont="1" applyBorder="1" applyAlignment="1">
      <alignment horizontal="center" wrapText="1"/>
    </xf>
    <xf numFmtId="164" fontId="30" fillId="3" borderId="28" xfId="0" applyNumberFormat="1" applyFont="1" applyFill="1" applyBorder="1" applyAlignment="1">
      <alignment horizontal="center" vertical="center" textRotation="90" wrapText="1"/>
    </xf>
    <xf numFmtId="0" fontId="8" fillId="0" borderId="49" xfId="0" applyFont="1" applyBorder="1" applyAlignment="1">
      <alignment horizontal="center" textRotation="90" wrapText="1"/>
    </xf>
    <xf numFmtId="0" fontId="8" fillId="0" borderId="48" xfId="0" applyFont="1" applyBorder="1" applyAlignment="1">
      <alignment horizontal="center" textRotation="90" wrapText="1"/>
    </xf>
    <xf numFmtId="0" fontId="2" fillId="0" borderId="6" xfId="7" applyFont="1" applyBorder="1" applyAlignment="1">
      <alignment horizontal="center" vertical="center" wrapText="1"/>
    </xf>
    <xf numFmtId="0" fontId="2" fillId="0" borderId="4" xfId="7" applyFont="1" applyBorder="1" applyAlignment="1">
      <alignment horizontal="center" vertical="center"/>
    </xf>
    <xf numFmtId="0" fontId="14" fillId="3" borderId="39" xfId="7" applyFont="1" applyFill="1" applyBorder="1" applyAlignment="1">
      <alignment horizontal="center" vertical="center" wrapText="1"/>
    </xf>
    <xf numFmtId="0" fontId="14" fillId="3" borderId="43" xfId="7" applyFont="1" applyFill="1" applyBorder="1" applyAlignment="1">
      <alignment horizontal="center" vertical="center" wrapText="1"/>
    </xf>
    <xf numFmtId="0" fontId="30" fillId="3" borderId="39" xfId="4" applyFont="1" applyFill="1" applyBorder="1" applyAlignment="1">
      <alignment horizontal="center" vertical="center"/>
    </xf>
    <xf numFmtId="3" fontId="48" fillId="0" borderId="6" xfId="0" applyNumberFormat="1" applyFont="1" applyBorder="1"/>
    <xf numFmtId="179" fontId="19" fillId="0" borderId="6" xfId="12" applyNumberFormat="1" applyFont="1" applyBorder="1" applyAlignment="1">
      <alignment horizontal="right"/>
    </xf>
    <xf numFmtId="179" fontId="19" fillId="0" borderId="6" xfId="12" applyNumberFormat="1" applyFont="1" applyBorder="1"/>
    <xf numFmtId="3" fontId="19" fillId="0" borderId="6" xfId="0" applyNumberFormat="1" applyFont="1" applyBorder="1"/>
    <xf numFmtId="179" fontId="19" fillId="0" borderId="6" xfId="0" applyNumberFormat="1" applyFont="1" applyBorder="1"/>
    <xf numFmtId="0" fontId="53" fillId="2" borderId="6" xfId="0" applyFont="1" applyFill="1" applyBorder="1" applyAlignment="1">
      <alignment horizontal="center" vertical="center" wrapText="1"/>
    </xf>
    <xf numFmtId="0" fontId="19" fillId="0" borderId="0" xfId="0" applyFont="1" applyAlignment="1">
      <alignment vertical="center"/>
    </xf>
    <xf numFmtId="3" fontId="19" fillId="0" borderId="6" xfId="1" applyNumberFormat="1" applyFont="1" applyBorder="1" applyAlignment="1">
      <alignment vertical="center"/>
    </xf>
    <xf numFmtId="165" fontId="19" fillId="0" borderId="6" xfId="6" applyNumberFormat="1" applyFont="1" applyBorder="1" applyAlignment="1">
      <alignment horizontal="center" vertical="center"/>
    </xf>
    <xf numFmtId="3" fontId="14" fillId="3" borderId="11" xfId="1" applyNumberFormat="1" applyFont="1" applyFill="1" applyBorder="1" applyAlignment="1">
      <alignment vertical="center"/>
    </xf>
    <xf numFmtId="165" fontId="14" fillId="3" borderId="11" xfId="6" applyNumberFormat="1" applyFont="1" applyFill="1" applyBorder="1" applyAlignment="1">
      <alignment horizontal="center" vertical="center"/>
    </xf>
    <xf numFmtId="3" fontId="54" fillId="0" borderId="0" xfId="0" applyNumberFormat="1" applyFont="1"/>
    <xf numFmtId="3" fontId="19" fillId="0" borderId="0" xfId="0" applyNumberFormat="1" applyFont="1"/>
    <xf numFmtId="180" fontId="19" fillId="0" borderId="0" xfId="5" applyNumberFormat="1" applyFont="1"/>
    <xf numFmtId="180" fontId="19" fillId="0" borderId="0" xfId="0" applyNumberFormat="1" applyFont="1"/>
    <xf numFmtId="0" fontId="15" fillId="3" borderId="28" xfId="1" applyFont="1" applyFill="1" applyBorder="1" applyAlignment="1">
      <alignment vertical="center" wrapText="1"/>
    </xf>
    <xf numFmtId="0" fontId="2" fillId="0" borderId="4" xfId="0" applyFont="1" applyBorder="1" applyAlignment="1">
      <alignment vertical="center" wrapText="1"/>
    </xf>
    <xf numFmtId="3" fontId="8" fillId="0" borderId="6" xfId="0" applyNumberFormat="1" applyFont="1" applyBorder="1"/>
    <xf numFmtId="168" fontId="19" fillId="0" borderId="6" xfId="4" applyNumberFormat="1" applyFont="1" applyBorder="1" applyAlignment="1">
      <alignment horizontal="center" vertical="center"/>
    </xf>
    <xf numFmtId="49" fontId="19" fillId="0" borderId="6" xfId="0" applyNumberFormat="1" applyFont="1" applyBorder="1" applyAlignment="1">
      <alignment horizontal="left"/>
    </xf>
    <xf numFmtId="3" fontId="0" fillId="0" borderId="6" xfId="0" applyNumberFormat="1" applyBorder="1"/>
    <xf numFmtId="0" fontId="19" fillId="2" borderId="6" xfId="0" applyFont="1" applyFill="1" applyBorder="1" applyAlignment="1">
      <alignment horizontal="right"/>
    </xf>
    <xf numFmtId="0" fontId="19" fillId="2" borderId="6" xfId="0" applyFont="1" applyFill="1" applyBorder="1" applyAlignment="1">
      <alignment horizontal="center"/>
    </xf>
    <xf numFmtId="2" fontId="19" fillId="2" borderId="6" xfId="4" applyNumberFormat="1" applyFont="1" applyFill="1" applyBorder="1" applyAlignment="1">
      <alignment horizontal="center" vertical="center"/>
    </xf>
    <xf numFmtId="0" fontId="19" fillId="2" borderId="6" xfId="0" applyFont="1" applyFill="1" applyBorder="1"/>
    <xf numFmtId="0" fontId="19" fillId="2" borderId="6" xfId="0" applyFont="1" applyFill="1" applyBorder="1" applyAlignment="1">
      <alignment vertical="center"/>
    </xf>
    <xf numFmtId="2" fontId="19" fillId="2" borderId="6" xfId="0" applyNumberFormat="1" applyFont="1" applyFill="1" applyBorder="1" applyAlignment="1">
      <alignment horizontal="center" vertical="center"/>
    </xf>
    <xf numFmtId="49" fontId="11" fillId="3" borderId="94" xfId="2" applyFont="1" applyFill="1" applyBorder="1" applyAlignment="1">
      <alignment horizontal="center" textRotation="90" wrapText="1"/>
    </xf>
    <xf numFmtId="49" fontId="3" fillId="0" borderId="12" xfId="2" applyFont="1" applyBorder="1" applyAlignment="1">
      <alignment vertical="center" wrapText="1"/>
    </xf>
    <xf numFmtId="4" fontId="1" fillId="0" borderId="4" xfId="2" applyNumberFormat="1" applyFont="1" applyBorder="1" applyAlignment="1">
      <alignment horizontal="center" vertical="center"/>
    </xf>
    <xf numFmtId="49" fontId="3" fillId="0" borderId="12" xfId="2" applyFont="1" applyBorder="1" applyAlignment="1">
      <alignment vertical="center"/>
    </xf>
    <xf numFmtId="49" fontId="17" fillId="3" borderId="95" xfId="2" applyFont="1" applyFill="1" applyBorder="1" applyAlignment="1">
      <alignment horizontal="center" vertical="center"/>
    </xf>
    <xf numFmtId="49" fontId="11" fillId="3" borderId="43" xfId="2" applyFont="1" applyFill="1" applyBorder="1" applyAlignment="1">
      <alignment horizontal="center" vertical="center"/>
    </xf>
    <xf numFmtId="4" fontId="17" fillId="3" borderId="43" xfId="2" applyNumberFormat="1" applyFont="1" applyFill="1" applyBorder="1" applyAlignment="1">
      <alignment horizontal="right" vertical="center"/>
    </xf>
    <xf numFmtId="3" fontId="17" fillId="3" borderId="96" xfId="2" applyNumberFormat="1" applyFont="1" applyFill="1" applyBorder="1" applyAlignment="1">
      <alignment horizontal="center" vertical="center"/>
    </xf>
    <xf numFmtId="0" fontId="25" fillId="3" borderId="98" xfId="0" applyFont="1" applyFill="1" applyBorder="1" applyAlignment="1">
      <alignment horizontal="center" vertical="center" textRotation="90" wrapText="1"/>
    </xf>
    <xf numFmtId="49" fontId="24" fillId="3" borderId="99" xfId="2" applyFont="1" applyFill="1" applyBorder="1" applyAlignment="1">
      <alignment horizontal="left" vertical="center"/>
    </xf>
    <xf numFmtId="0" fontId="24" fillId="3" borderId="50" xfId="0" applyFont="1" applyFill="1" applyBorder="1"/>
    <xf numFmtId="3" fontId="24" fillId="3" borderId="50" xfId="0" applyNumberFormat="1" applyFont="1" applyFill="1" applyBorder="1"/>
    <xf numFmtId="0" fontId="29" fillId="3" borderId="50" xfId="0" applyFont="1" applyFill="1" applyBorder="1"/>
    <xf numFmtId="0" fontId="24" fillId="3" borderId="87" xfId="0" applyFont="1" applyFill="1" applyBorder="1"/>
    <xf numFmtId="49" fontId="10" fillId="3" borderId="94" xfId="2" applyFont="1" applyFill="1" applyBorder="1" applyAlignment="1">
      <alignment horizontal="center" textRotation="90" wrapText="1"/>
    </xf>
    <xf numFmtId="0" fontId="19" fillId="0" borderId="73" xfId="0" applyFont="1" applyBorder="1"/>
    <xf numFmtId="49" fontId="19" fillId="0" borderId="73" xfId="0" applyNumberFormat="1" applyFont="1" applyBorder="1" applyAlignment="1">
      <alignment horizontal="left"/>
    </xf>
    <xf numFmtId="49" fontId="19" fillId="0" borderId="100" xfId="0" applyNumberFormat="1" applyFont="1" applyBorder="1" applyAlignment="1">
      <alignment horizontal="left"/>
    </xf>
    <xf numFmtId="0" fontId="19" fillId="0" borderId="100" xfId="0" applyFont="1" applyBorder="1" applyAlignment="1">
      <alignment horizontal="right"/>
    </xf>
    <xf numFmtId="0" fontId="19" fillId="0" borderId="101" xfId="0" applyFont="1" applyBorder="1"/>
    <xf numFmtId="0" fontId="19" fillId="0" borderId="73" xfId="0" applyFont="1" applyBorder="1" applyAlignment="1">
      <alignment horizontal="right"/>
    </xf>
    <xf numFmtId="9" fontId="2" fillId="0" borderId="4" xfId="0" applyNumberFormat="1" applyFont="1" applyBorder="1" applyAlignment="1">
      <alignment horizontal="justify" vertical="center" wrapText="1"/>
    </xf>
    <xf numFmtId="0" fontId="2" fillId="0" borderId="4" xfId="0" applyFont="1" applyBorder="1" applyAlignment="1">
      <alignment horizontal="justify" vertical="center" wrapText="1"/>
    </xf>
    <xf numFmtId="0" fontId="8" fillId="0" borderId="6" xfId="0" applyFont="1" applyBorder="1"/>
    <xf numFmtId="0" fontId="8" fillId="0" borderId="6" xfId="0" applyFont="1" applyBorder="1" applyAlignment="1">
      <alignment wrapText="1"/>
    </xf>
    <xf numFmtId="0" fontId="8" fillId="0" borderId="6" xfId="0" applyFont="1" applyBorder="1" applyAlignment="1">
      <alignment horizontal="left" vertical="center"/>
    </xf>
    <xf numFmtId="3" fontId="8" fillId="0" borderId="6" xfId="0" applyNumberFormat="1" applyFont="1" applyBorder="1" applyAlignment="1">
      <alignment horizontal="right"/>
    </xf>
    <xf numFmtId="0" fontId="8" fillId="0" borderId="6" xfId="0" applyFont="1" applyBorder="1" applyAlignment="1">
      <alignment horizontal="center"/>
    </xf>
    <xf numFmtId="49" fontId="8" fillId="0" borderId="6" xfId="0" applyNumberFormat="1" applyFont="1" applyBorder="1"/>
    <xf numFmtId="0" fontId="55" fillId="0" borderId="0" xfId="0" applyFont="1"/>
    <xf numFmtId="0" fontId="43" fillId="0" borderId="76" xfId="0" applyFont="1" applyBorder="1" applyAlignment="1">
      <alignment horizontal="center" vertical="center"/>
    </xf>
    <xf numFmtId="4" fontId="43" fillId="0" borderId="74" xfId="0" applyNumberFormat="1" applyFont="1" applyBorder="1" applyAlignment="1">
      <alignment horizontal="center" vertical="center"/>
    </xf>
    <xf numFmtId="0" fontId="43" fillId="0" borderId="81" xfId="0" applyFont="1" applyBorder="1" applyAlignment="1">
      <alignment horizontal="center" vertical="center"/>
    </xf>
    <xf numFmtId="0" fontId="43" fillId="0" borderId="17" xfId="0" applyFont="1" applyBorder="1" applyAlignment="1">
      <alignment horizontal="left" vertical="center"/>
    </xf>
    <xf numFmtId="4" fontId="43" fillId="0" borderId="82" xfId="0" applyNumberFormat="1" applyFont="1" applyBorder="1" applyAlignment="1">
      <alignment horizontal="center" vertical="center"/>
    </xf>
    <xf numFmtId="0" fontId="43" fillId="0" borderId="6" xfId="0" applyFont="1" applyBorder="1" applyAlignment="1">
      <alignment horizontal="center" vertical="center"/>
    </xf>
    <xf numFmtId="4" fontId="43" fillId="0" borderId="6" xfId="0" applyNumberFormat="1" applyFont="1" applyBorder="1" applyAlignment="1">
      <alignment horizontal="right" vertical="center"/>
    </xf>
    <xf numFmtId="4" fontId="43" fillId="0" borderId="6" xfId="0" applyNumberFormat="1" applyFont="1" applyBorder="1" applyAlignment="1">
      <alignment horizontal="center" vertical="center"/>
    </xf>
    <xf numFmtId="0" fontId="19" fillId="0" borderId="23" xfId="0" applyFont="1" applyBorder="1" applyAlignment="1">
      <alignment horizontal="center" vertical="center" wrapText="1"/>
    </xf>
    <xf numFmtId="164" fontId="43" fillId="0" borderId="6" xfId="0" applyNumberFormat="1" applyFont="1" applyBorder="1" applyAlignment="1">
      <alignment horizontal="center" vertical="center" wrapText="1"/>
    </xf>
    <xf numFmtId="49" fontId="19" fillId="0" borderId="6" xfId="0" applyNumberFormat="1" applyFont="1" applyBorder="1" applyAlignment="1">
      <alignment horizontal="center" vertical="center"/>
    </xf>
    <xf numFmtId="164" fontId="19" fillId="0" borderId="6" xfId="0" applyNumberFormat="1" applyFont="1" applyBorder="1" applyAlignment="1">
      <alignment horizontal="center" vertical="center" wrapText="1"/>
    </xf>
    <xf numFmtId="0" fontId="8" fillId="0" borderId="23" xfId="0" applyFont="1" applyBorder="1" applyAlignment="1">
      <alignment horizontal="center" vertical="center" wrapText="1"/>
    </xf>
    <xf numFmtId="164" fontId="8" fillId="0" borderId="6"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43" fillId="0" borderId="0" xfId="0" applyFont="1" applyAlignment="1">
      <alignment horizontal="center"/>
    </xf>
    <xf numFmtId="173" fontId="43" fillId="0" borderId="0" xfId="0" applyNumberFormat="1" applyFont="1" applyAlignment="1">
      <alignment horizontal="center"/>
    </xf>
    <xf numFmtId="4" fontId="43" fillId="0" borderId="0" xfId="0" applyNumberFormat="1" applyFont="1" applyAlignment="1">
      <alignment horizontal="center"/>
    </xf>
    <xf numFmtId="4" fontId="19" fillId="0" borderId="6" xfId="0" applyNumberFormat="1" applyFont="1" applyBorder="1"/>
    <xf numFmtId="0" fontId="50" fillId="0" borderId="6" xfId="0" applyFont="1" applyBorder="1" applyAlignment="1">
      <alignment horizontal="left" vertical="center" wrapText="1" readingOrder="1"/>
    </xf>
    <xf numFmtId="0" fontId="50" fillId="0" borderId="6" xfId="0" applyFont="1" applyBorder="1" applyAlignment="1">
      <alignment horizontal="left" vertical="center" wrapText="1"/>
    </xf>
    <xf numFmtId="0" fontId="19" fillId="0" borderId="54" xfId="0" applyFont="1" applyBorder="1" applyAlignment="1">
      <alignment horizontal="left" vertical="center" wrapText="1"/>
    </xf>
    <xf numFmtId="0" fontId="19" fillId="0" borderId="83" xfId="0" applyFont="1" applyBorder="1" applyAlignment="1">
      <alignment horizontal="left" vertical="center" wrapText="1"/>
    </xf>
    <xf numFmtId="0" fontId="19" fillId="0" borderId="0" xfId="0" applyFont="1" applyAlignment="1">
      <alignment horizontal="left" vertical="center" wrapText="1"/>
    </xf>
    <xf numFmtId="0" fontId="19" fillId="0" borderId="54" xfId="0" applyFont="1" applyBorder="1" applyAlignment="1">
      <alignment horizontal="left" vertical="center"/>
    </xf>
    <xf numFmtId="0" fontId="19" fillId="0" borderId="83" xfId="0" applyFont="1" applyBorder="1" applyAlignment="1">
      <alignment horizontal="left" vertical="center"/>
    </xf>
    <xf numFmtId="0" fontId="19" fillId="0" borderId="0" xfId="0" applyFont="1" applyAlignment="1">
      <alignment horizontal="left" vertical="center"/>
    </xf>
    <xf numFmtId="0" fontId="19" fillId="0" borderId="6" xfId="0" applyFont="1" applyBorder="1" applyAlignment="1">
      <alignment horizontal="left" wrapText="1"/>
    </xf>
    <xf numFmtId="0" fontId="19" fillId="0" borderId="54" xfId="0" applyFont="1" applyBorder="1" applyAlignment="1">
      <alignment horizontal="left" wrapText="1"/>
    </xf>
    <xf numFmtId="0" fontId="19" fillId="0" borderId="83" xfId="0" applyFont="1" applyBorder="1" applyAlignment="1">
      <alignment horizontal="left" wrapText="1"/>
    </xf>
    <xf numFmtId="0" fontId="19" fillId="0" borderId="0" xfId="0" applyFont="1" applyAlignment="1">
      <alignment horizontal="left" wrapText="1"/>
    </xf>
    <xf numFmtId="0" fontId="19" fillId="0" borderId="6" xfId="0" applyFont="1" applyBorder="1" applyAlignment="1">
      <alignment horizontal="left"/>
    </xf>
    <xf numFmtId="0" fontId="19" fillId="0" borderId="54" xfId="0" applyFont="1" applyBorder="1" applyAlignment="1">
      <alignment horizontal="left"/>
    </xf>
    <xf numFmtId="0" fontId="19" fillId="0" borderId="83" xfId="0" applyFont="1" applyBorder="1" applyAlignment="1">
      <alignment horizontal="left"/>
    </xf>
    <xf numFmtId="0" fontId="19" fillId="0" borderId="0" xfId="0" applyFont="1" applyAlignment="1">
      <alignment horizontal="left"/>
    </xf>
    <xf numFmtId="49" fontId="43" fillId="4" borderId="74" xfId="0" applyNumberFormat="1" applyFont="1" applyFill="1" applyBorder="1" applyAlignment="1">
      <alignment horizontal="left" vertical="center"/>
    </xf>
    <xf numFmtId="0" fontId="43" fillId="4" borderId="76" xfId="0" applyFont="1" applyFill="1" applyBorder="1" applyAlignment="1">
      <alignment horizontal="center" vertical="center"/>
    </xf>
    <xf numFmtId="0" fontId="43" fillId="4" borderId="76" xfId="0" applyFont="1" applyFill="1" applyBorder="1" applyAlignment="1">
      <alignment horizontal="left" vertical="center" wrapText="1"/>
    </xf>
    <xf numFmtId="4" fontId="43" fillId="4" borderId="77" xfId="0" applyNumberFormat="1" applyFont="1" applyFill="1" applyBorder="1" applyAlignment="1">
      <alignment horizontal="right" vertical="center"/>
    </xf>
    <xf numFmtId="49" fontId="43" fillId="4" borderId="6" xfId="0" applyNumberFormat="1" applyFont="1" applyFill="1" applyBorder="1" applyAlignment="1">
      <alignment horizontal="center" vertical="center"/>
    </xf>
    <xf numFmtId="0" fontId="43" fillId="4" borderId="6" xfId="0" applyFont="1" applyFill="1" applyBorder="1" applyAlignment="1">
      <alignment horizontal="left" vertical="center" wrapText="1"/>
    </xf>
    <xf numFmtId="0" fontId="43" fillId="4" borderId="74" xfId="0" applyFont="1" applyFill="1" applyBorder="1" applyAlignment="1">
      <alignment horizontal="center" vertical="center"/>
    </xf>
    <xf numFmtId="0" fontId="43" fillId="4" borderId="6" xfId="0" applyFont="1" applyFill="1" applyBorder="1" applyAlignment="1">
      <alignment horizontal="center" vertical="center" wrapText="1"/>
    </xf>
    <xf numFmtId="4" fontId="48" fillId="4" borderId="77" xfId="0" applyNumberFormat="1" applyFont="1" applyFill="1" applyBorder="1" applyAlignment="1">
      <alignment horizontal="right" vertical="center"/>
    </xf>
    <xf numFmtId="49" fontId="48" fillId="4" borderId="6" xfId="0" applyNumberFormat="1" applyFont="1" applyFill="1" applyBorder="1" applyAlignment="1">
      <alignment horizontal="center" vertical="center"/>
    </xf>
    <xf numFmtId="0" fontId="19" fillId="4" borderId="6" xfId="0" applyFont="1" applyFill="1" applyBorder="1" applyAlignment="1">
      <alignment horizontal="left" vertical="center" wrapText="1"/>
    </xf>
    <xf numFmtId="0" fontId="48" fillId="4" borderId="6" xfId="0" applyFont="1" applyFill="1" applyBorder="1" applyAlignment="1">
      <alignment horizontal="left" vertical="center" wrapText="1"/>
    </xf>
    <xf numFmtId="4" fontId="43" fillId="4" borderId="79" xfId="0" applyNumberFormat="1" applyFont="1" applyFill="1" applyBorder="1" applyAlignment="1">
      <alignment horizontal="right" vertical="center"/>
    </xf>
    <xf numFmtId="4" fontId="43" fillId="4" borderId="75" xfId="0" applyNumberFormat="1" applyFont="1" applyFill="1" applyBorder="1" applyAlignment="1">
      <alignment horizontal="right" vertical="center"/>
    </xf>
    <xf numFmtId="4" fontId="43" fillId="4" borderId="80" xfId="0" applyNumberFormat="1" applyFont="1" applyFill="1" applyBorder="1" applyAlignment="1">
      <alignment horizontal="right" vertical="center"/>
    </xf>
    <xf numFmtId="0" fontId="43" fillId="4" borderId="74" xfId="0" applyFont="1" applyFill="1" applyBorder="1" applyAlignment="1">
      <alignment horizontal="left" vertical="center" wrapText="1"/>
    </xf>
    <xf numFmtId="4" fontId="48" fillId="4" borderId="75" xfId="0" applyNumberFormat="1" applyFont="1" applyFill="1" applyBorder="1" applyAlignment="1">
      <alignment horizontal="right" vertical="center"/>
    </xf>
    <xf numFmtId="49" fontId="49" fillId="4" borderId="6" xfId="0" applyNumberFormat="1" applyFont="1" applyFill="1" applyBorder="1" applyAlignment="1">
      <alignment horizontal="center" vertical="center"/>
    </xf>
    <xf numFmtId="0" fontId="43" fillId="4" borderId="81" xfId="0" applyFont="1" applyFill="1" applyBorder="1" applyAlignment="1">
      <alignment horizontal="center" vertical="center"/>
    </xf>
    <xf numFmtId="0" fontId="43" fillId="4" borderId="81" xfId="0" applyFont="1" applyFill="1" applyBorder="1" applyAlignment="1">
      <alignment horizontal="left" vertical="center" wrapText="1"/>
    </xf>
    <xf numFmtId="4" fontId="48" fillId="4" borderId="0" xfId="0" applyNumberFormat="1" applyFont="1" applyFill="1" applyAlignment="1">
      <alignment horizontal="right" vertical="center"/>
    </xf>
    <xf numFmtId="49" fontId="48" fillId="4" borderId="17" xfId="0" applyNumberFormat="1" applyFont="1" applyFill="1" applyBorder="1" applyAlignment="1">
      <alignment horizontal="center" vertical="center"/>
    </xf>
    <xf numFmtId="0" fontId="43" fillId="4" borderId="17" xfId="0" applyFont="1" applyFill="1" applyBorder="1" applyAlignment="1">
      <alignment horizontal="left" vertical="center" wrapText="1"/>
    </xf>
    <xf numFmtId="0" fontId="43" fillId="4" borderId="6" xfId="0" applyFont="1" applyFill="1" applyBorder="1" applyAlignment="1">
      <alignment horizontal="center" vertical="center"/>
    </xf>
    <xf numFmtId="4" fontId="48" fillId="4" borderId="6" xfId="0" applyNumberFormat="1" applyFont="1" applyFill="1" applyBorder="1" applyAlignment="1">
      <alignment horizontal="right" vertical="center"/>
    </xf>
    <xf numFmtId="0" fontId="48"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4" fontId="19" fillId="4" borderId="6" xfId="0" applyNumberFormat="1" applyFont="1" applyFill="1" applyBorder="1" applyAlignment="1">
      <alignment horizontal="right" vertical="center" wrapText="1"/>
    </xf>
    <xf numFmtId="49" fontId="43" fillId="4" borderId="6" xfId="0" applyNumberFormat="1" applyFont="1" applyFill="1" applyBorder="1" applyAlignment="1">
      <alignment horizontal="center" vertical="center" wrapText="1"/>
    </xf>
    <xf numFmtId="4" fontId="19" fillId="4" borderId="14" xfId="0" applyNumberFormat="1" applyFont="1" applyFill="1" applyBorder="1" applyAlignment="1">
      <alignment horizontal="right" vertical="center" wrapText="1"/>
    </xf>
    <xf numFmtId="49" fontId="19" fillId="4" borderId="6" xfId="0" applyNumberFormat="1" applyFont="1" applyFill="1" applyBorder="1" applyAlignment="1">
      <alignment horizontal="center" vertical="center" wrapText="1"/>
    </xf>
    <xf numFmtId="49" fontId="19" fillId="4" borderId="6" xfId="0" applyNumberFormat="1" applyFont="1" applyFill="1" applyBorder="1" applyAlignment="1">
      <alignment horizontal="center" vertical="center"/>
    </xf>
    <xf numFmtId="4" fontId="19" fillId="4" borderId="14" xfId="0" applyNumberFormat="1" applyFont="1" applyFill="1" applyBorder="1" applyAlignment="1">
      <alignment horizontal="right" vertical="center"/>
    </xf>
    <xf numFmtId="4" fontId="19" fillId="4" borderId="6" xfId="0" applyNumberFormat="1" applyFont="1" applyFill="1" applyBorder="1" applyAlignment="1">
      <alignment horizontal="right" vertical="center"/>
    </xf>
    <xf numFmtId="0" fontId="43" fillId="4" borderId="0" xfId="0" applyFont="1" applyFill="1"/>
    <xf numFmtId="49" fontId="43" fillId="4" borderId="0" xfId="0" applyNumberFormat="1" applyFont="1" applyFill="1" applyAlignment="1">
      <alignment horizontal="center"/>
    </xf>
    <xf numFmtId="0" fontId="43" fillId="4" borderId="0" xfId="0" applyFont="1" applyFill="1" applyAlignment="1">
      <alignment horizontal="center"/>
    </xf>
    <xf numFmtId="0" fontId="0" fillId="4" borderId="0" xfId="0" applyFill="1"/>
    <xf numFmtId="0" fontId="19" fillId="4" borderId="6" xfId="0" applyFont="1" applyFill="1" applyBorder="1" applyAlignment="1">
      <alignment vertical="center"/>
    </xf>
    <xf numFmtId="0" fontId="50" fillId="4" borderId="6" xfId="0" applyFont="1" applyFill="1" applyBorder="1" applyAlignment="1">
      <alignment horizontal="left" vertical="center" readingOrder="1"/>
    </xf>
    <xf numFmtId="4" fontId="50" fillId="4" borderId="6" xfId="0" applyNumberFormat="1" applyFont="1" applyFill="1" applyBorder="1" applyAlignment="1">
      <alignment horizontal="right" vertical="center" wrapText="1"/>
    </xf>
    <xf numFmtId="0" fontId="50" fillId="4" borderId="6" xfId="0" applyFont="1" applyFill="1" applyBorder="1" applyAlignment="1">
      <alignment horizontal="left" vertical="center"/>
    </xf>
    <xf numFmtId="0" fontId="0" fillId="4" borderId="0" xfId="0" applyFill="1" applyAlignment="1">
      <alignment horizontal="center"/>
    </xf>
    <xf numFmtId="0" fontId="50" fillId="0" borderId="6" xfId="0" applyFont="1" applyBorder="1" applyAlignment="1">
      <alignment horizontal="center" vertical="center" wrapText="1" readingOrder="1"/>
    </xf>
    <xf numFmtId="49" fontId="19" fillId="0" borderId="6" xfId="0" applyNumberFormat="1" applyFont="1" applyBorder="1"/>
    <xf numFmtId="164" fontId="19" fillId="0" borderId="6" xfId="0" applyNumberFormat="1" applyFont="1" applyBorder="1"/>
    <xf numFmtId="0" fontId="50" fillId="0" borderId="6" xfId="0" applyFont="1" applyBorder="1" applyAlignment="1">
      <alignment horizontal="center" vertical="center" wrapText="1"/>
    </xf>
    <xf numFmtId="49" fontId="19" fillId="0" borderId="6" xfId="0" applyNumberFormat="1" applyFont="1" applyBorder="1" applyAlignment="1">
      <alignment horizontal="left" vertical="center"/>
    </xf>
    <xf numFmtId="0" fontId="19" fillId="0" borderId="4" xfId="0" applyFont="1" applyBorder="1" applyAlignment="1">
      <alignment horizontal="left" vertical="center"/>
    </xf>
    <xf numFmtId="0" fontId="50" fillId="0" borderId="4" xfId="0" applyFont="1" applyBorder="1" applyAlignment="1">
      <alignment horizontal="center" vertical="center" wrapText="1" readingOrder="1"/>
    </xf>
    <xf numFmtId="0" fontId="50" fillId="0" borderId="4" xfId="0" applyFont="1" applyBorder="1" applyAlignment="1">
      <alignment horizontal="left" vertical="center" wrapText="1" readingOrder="1"/>
    </xf>
    <xf numFmtId="0" fontId="50" fillId="0" borderId="0" xfId="0" applyFont="1" applyAlignment="1">
      <alignment horizontal="center" vertical="center" wrapText="1" readingOrder="1"/>
    </xf>
    <xf numFmtId="0" fontId="50" fillId="0" borderId="0" xfId="0" applyFont="1" applyAlignment="1">
      <alignment horizontal="left" vertical="center" wrapText="1" readingOrder="1"/>
    </xf>
    <xf numFmtId="49" fontId="19" fillId="0" borderId="0" xfId="0" applyNumberFormat="1" applyFont="1" applyAlignment="1">
      <alignment horizontal="center" vertical="center"/>
    </xf>
    <xf numFmtId="4" fontId="50" fillId="0" borderId="0" xfId="0" applyNumberFormat="1" applyFont="1" applyAlignment="1">
      <alignment horizontal="right" vertical="center" wrapText="1"/>
    </xf>
    <xf numFmtId="4" fontId="43" fillId="0" borderId="82" xfId="0" applyNumberFormat="1" applyFont="1" applyBorder="1" applyAlignment="1">
      <alignment horizontal="right" vertical="center"/>
    </xf>
    <xf numFmtId="0" fontId="42" fillId="0" borderId="6" xfId="0" applyFont="1" applyBorder="1" applyAlignment="1">
      <alignment horizontal="center" vertical="center" wrapText="1"/>
    </xf>
    <xf numFmtId="4" fontId="42" fillId="0" borderId="6" xfId="0" applyNumberFormat="1" applyFont="1" applyBorder="1" applyAlignment="1">
      <alignment horizontal="center" vertical="center" wrapText="1"/>
    </xf>
    <xf numFmtId="164" fontId="42" fillId="0" borderId="6" xfId="0" applyNumberFormat="1" applyFont="1" applyBorder="1" applyAlignment="1">
      <alignment horizontal="center" vertical="center" wrapText="1"/>
    </xf>
    <xf numFmtId="164" fontId="42" fillId="0" borderId="0" xfId="0" applyNumberFormat="1" applyFont="1" applyAlignment="1">
      <alignment horizontal="center" vertical="center" wrapText="1"/>
    </xf>
    <xf numFmtId="0" fontId="30" fillId="3" borderId="104" xfId="4" applyFont="1" applyFill="1" applyBorder="1" applyAlignment="1">
      <alignment horizontal="center" vertical="center"/>
    </xf>
    <xf numFmtId="3" fontId="19" fillId="0" borderId="105" xfId="4" applyNumberFormat="1" applyFont="1" applyBorder="1"/>
    <xf numFmtId="3" fontId="19" fillId="0" borderId="13" xfId="4" applyNumberFormat="1" applyFont="1" applyBorder="1"/>
    <xf numFmtId="3" fontId="41" fillId="4" borderId="106" xfId="4" applyNumberFormat="1" applyFont="1" applyFill="1" applyBorder="1"/>
    <xf numFmtId="3" fontId="19" fillId="0" borderId="0" xfId="4" applyNumberFormat="1" applyFont="1" applyAlignment="1">
      <alignment horizontal="center"/>
    </xf>
    <xf numFmtId="0" fontId="19" fillId="0" borderId="107" xfId="4" applyFont="1" applyBorder="1"/>
    <xf numFmtId="0" fontId="19" fillId="0" borderId="25" xfId="4" applyFont="1" applyBorder="1"/>
    <xf numFmtId="0" fontId="19" fillId="0" borderId="108" xfId="4" applyFont="1" applyBorder="1"/>
    <xf numFmtId="0" fontId="41" fillId="4" borderId="109" xfId="4" applyFont="1" applyFill="1" applyBorder="1" applyAlignment="1">
      <alignment horizontal="center"/>
    </xf>
    <xf numFmtId="0" fontId="42" fillId="4" borderId="110" xfId="4" applyFont="1" applyFill="1" applyBorder="1" applyAlignment="1">
      <alignment horizontal="center"/>
    </xf>
    <xf numFmtId="0" fontId="43" fillId="4" borderId="110" xfId="4" applyFont="1" applyFill="1" applyBorder="1"/>
    <xf numFmtId="3" fontId="41" fillId="4" borderId="110" xfId="4" applyNumberFormat="1" applyFont="1" applyFill="1" applyBorder="1"/>
    <xf numFmtId="3" fontId="41" fillId="4" borderId="111" xfId="4" applyNumberFormat="1" applyFont="1" applyFill="1" applyBorder="1"/>
    <xf numFmtId="0" fontId="18" fillId="3" borderId="27" xfId="7" applyFont="1" applyFill="1" applyBorder="1" applyAlignment="1">
      <alignment horizontal="center" vertical="center" wrapText="1"/>
    </xf>
    <xf numFmtId="0" fontId="18" fillId="3" borderId="0" xfId="7" applyFont="1" applyFill="1" applyAlignment="1">
      <alignment horizontal="center" vertical="center" wrapText="1"/>
    </xf>
    <xf numFmtId="0" fontId="14" fillId="3" borderId="47" xfId="1" applyFont="1" applyFill="1" applyBorder="1" applyAlignment="1">
      <alignment horizontal="left" vertical="center"/>
    </xf>
    <xf numFmtId="0" fontId="14" fillId="3" borderId="49" xfId="1" applyFont="1" applyFill="1" applyBorder="1" applyAlignment="1">
      <alignment horizontal="left" vertical="center"/>
    </xf>
    <xf numFmtId="0" fontId="14" fillId="3" borderId="28" xfId="7" applyFont="1" applyFill="1" applyBorder="1" applyAlignment="1">
      <alignment horizontal="center" vertical="center" wrapText="1"/>
    </xf>
    <xf numFmtId="0" fontId="14" fillId="3" borderId="39" xfId="7" applyFont="1" applyFill="1" applyBorder="1" applyAlignment="1">
      <alignment horizontal="center" vertical="center" wrapText="1"/>
    </xf>
    <xf numFmtId="0" fontId="14" fillId="3" borderId="42" xfId="7" applyFont="1" applyFill="1" applyBorder="1" applyAlignment="1">
      <alignment horizontal="center" vertical="center" wrapText="1"/>
    </xf>
    <xf numFmtId="0" fontId="14" fillId="3" borderId="46" xfId="7" applyFont="1" applyFill="1" applyBorder="1" applyAlignment="1">
      <alignment horizontal="center" vertical="center" wrapText="1"/>
    </xf>
    <xf numFmtId="0" fontId="14" fillId="3" borderId="53" xfId="7" applyFont="1" applyFill="1" applyBorder="1" applyAlignment="1">
      <alignment horizontal="center" vertical="center" wrapText="1"/>
    </xf>
    <xf numFmtId="0" fontId="14" fillId="3" borderId="45" xfId="7" applyFont="1" applyFill="1" applyBorder="1" applyAlignment="1">
      <alignment horizontal="center" vertical="center" wrapText="1"/>
    </xf>
    <xf numFmtId="0" fontId="14" fillId="3" borderId="50" xfId="7" applyFont="1" applyFill="1" applyBorder="1" applyAlignment="1">
      <alignment horizontal="center" vertical="center" wrapText="1"/>
    </xf>
    <xf numFmtId="0" fontId="14" fillId="3" borderId="29" xfId="7" applyFont="1" applyFill="1" applyBorder="1" applyAlignment="1">
      <alignment horizontal="center" vertical="center" wrapText="1"/>
    </xf>
    <xf numFmtId="0" fontId="14" fillId="3" borderId="30" xfId="7" applyFont="1" applyFill="1" applyBorder="1" applyAlignment="1">
      <alignment horizontal="center" vertical="center" wrapText="1"/>
    </xf>
    <xf numFmtId="0" fontId="14" fillId="3" borderId="31" xfId="7" applyFont="1" applyFill="1" applyBorder="1" applyAlignment="1">
      <alignment horizontal="center" vertical="center" wrapText="1"/>
    </xf>
    <xf numFmtId="0" fontId="10" fillId="5" borderId="29" xfId="1" applyFont="1" applyFill="1" applyBorder="1" applyAlignment="1">
      <alignment horizontal="left" vertical="center"/>
    </xf>
    <xf numFmtId="0" fontId="10" fillId="5" borderId="30" xfId="1" applyFont="1" applyFill="1" applyBorder="1" applyAlignment="1">
      <alignment horizontal="left" vertical="center"/>
    </xf>
    <xf numFmtId="0" fontId="2" fillId="0" borderId="6" xfId="7" applyFont="1" applyBorder="1" applyAlignment="1">
      <alignment horizontal="center" vertical="center" wrapText="1"/>
    </xf>
    <xf numFmtId="0" fontId="2" fillId="0" borderId="17" xfId="7" applyFont="1" applyBorder="1" applyAlignment="1">
      <alignment horizontal="center" vertical="center"/>
    </xf>
    <xf numFmtId="0" fontId="2" fillId="0" borderId="54" xfId="7" applyFont="1" applyBorder="1" applyAlignment="1">
      <alignment horizontal="center" vertical="center"/>
    </xf>
    <xf numFmtId="0" fontId="2" fillId="0" borderId="4" xfId="7" applyFont="1" applyBorder="1" applyAlignment="1">
      <alignment horizontal="center" vertical="center"/>
    </xf>
    <xf numFmtId="0" fontId="14" fillId="3" borderId="40" xfId="7" applyFont="1" applyFill="1" applyBorder="1" applyAlignment="1">
      <alignment horizontal="center" vertical="center" wrapText="1"/>
    </xf>
    <xf numFmtId="0" fontId="14" fillId="3" borderId="87" xfId="7" applyFont="1" applyFill="1" applyBorder="1" applyAlignment="1">
      <alignment horizontal="center" vertical="center" wrapText="1"/>
    </xf>
    <xf numFmtId="0" fontId="14" fillId="3" borderId="88" xfId="7"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xf>
    <xf numFmtId="0" fontId="2" fillId="0" borderId="4" xfId="0" applyFont="1" applyBorder="1" applyAlignment="1">
      <alignment horizontal="center" vertical="center"/>
    </xf>
    <xf numFmtId="0" fontId="17" fillId="3" borderId="89" xfId="0" applyFont="1" applyFill="1" applyBorder="1" applyAlignment="1">
      <alignment horizontal="center" vertical="center" wrapText="1"/>
    </xf>
    <xf numFmtId="0" fontId="17" fillId="3" borderId="85" xfId="0" applyFont="1" applyFill="1" applyBorder="1" applyAlignment="1">
      <alignment horizontal="center" vertical="center" wrapText="1"/>
    </xf>
    <xf numFmtId="0" fontId="17" fillId="3" borderId="90" xfId="0" applyFont="1" applyFill="1" applyBorder="1" applyAlignment="1">
      <alignment horizontal="center" vertical="center" wrapText="1"/>
    </xf>
    <xf numFmtId="49" fontId="10" fillId="3" borderId="93" xfId="2" applyFont="1" applyFill="1" applyBorder="1" applyAlignment="1">
      <alignment horizontal="center" vertical="center" wrapText="1"/>
    </xf>
    <xf numFmtId="49" fontId="10" fillId="3" borderId="28" xfId="2" applyFont="1" applyFill="1" applyBorder="1" applyAlignment="1">
      <alignment horizontal="center" vertical="center"/>
    </xf>
    <xf numFmtId="49" fontId="10" fillId="3" borderId="28" xfId="2" applyFont="1" applyFill="1" applyBorder="1" applyAlignment="1">
      <alignment horizontal="center" vertical="center" wrapText="1"/>
    </xf>
    <xf numFmtId="49" fontId="10" fillId="3" borderId="94" xfId="2" applyFont="1" applyFill="1" applyBorder="1" applyAlignment="1">
      <alignment horizontal="center" vertical="center" wrapText="1"/>
    </xf>
    <xf numFmtId="0" fontId="10" fillId="3" borderId="91"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92" xfId="0" applyFont="1" applyFill="1" applyBorder="1" applyAlignment="1">
      <alignment horizontal="left" vertical="center"/>
    </xf>
    <xf numFmtId="0" fontId="27" fillId="3" borderId="89" xfId="0" applyFont="1" applyFill="1" applyBorder="1" applyAlignment="1">
      <alignment horizontal="center" vertical="center"/>
    </xf>
    <xf numFmtId="0" fontId="27" fillId="3" borderId="85" xfId="0" applyFont="1" applyFill="1" applyBorder="1" applyAlignment="1">
      <alignment horizontal="center" vertical="center"/>
    </xf>
    <xf numFmtId="0" fontId="27" fillId="3" borderId="90" xfId="0" applyFont="1" applyFill="1" applyBorder="1" applyAlignment="1">
      <alignment horizontal="center" vertical="center"/>
    </xf>
    <xf numFmtId="0" fontId="26" fillId="3" borderId="93" xfId="0" applyFont="1" applyFill="1" applyBorder="1" applyAlignment="1">
      <alignment horizontal="center" vertical="center"/>
    </xf>
    <xf numFmtId="0" fontId="26" fillId="3" borderId="97" xfId="0" applyFont="1" applyFill="1" applyBorder="1" applyAlignment="1">
      <alignment horizontal="center" vertical="center"/>
    </xf>
    <xf numFmtId="0" fontId="21" fillId="3" borderId="28" xfId="0" applyFont="1" applyFill="1" applyBorder="1" applyAlignment="1">
      <alignment horizontal="center" vertical="center"/>
    </xf>
    <xf numFmtId="0" fontId="24" fillId="3" borderId="28" xfId="0" applyFont="1" applyFill="1" applyBorder="1" applyAlignment="1">
      <alignment horizontal="center" vertical="center"/>
    </xf>
    <xf numFmtId="0" fontId="24" fillId="3" borderId="94" xfId="0" applyFont="1" applyFill="1" applyBorder="1" applyAlignment="1">
      <alignment horizontal="center" vertical="center"/>
    </xf>
    <xf numFmtId="0" fontId="25" fillId="3" borderId="91" xfId="1" applyFont="1" applyFill="1" applyBorder="1" applyAlignment="1">
      <alignment horizontal="left" vertical="center"/>
    </xf>
    <xf numFmtId="0" fontId="25" fillId="3" borderId="30" xfId="1" applyFont="1" applyFill="1" applyBorder="1" applyAlignment="1">
      <alignment horizontal="left" vertical="center"/>
    </xf>
    <xf numFmtId="0" fontId="25" fillId="3" borderId="92" xfId="1" applyFont="1" applyFill="1" applyBorder="1" applyAlignment="1">
      <alignment horizontal="left" vertical="center"/>
    </xf>
    <xf numFmtId="0" fontId="52" fillId="0" borderId="6" xfId="0" applyFont="1" applyBorder="1" applyAlignment="1">
      <alignment horizontal="center" vertical="center"/>
    </xf>
    <xf numFmtId="0" fontId="14" fillId="3" borderId="91" xfId="1" applyFont="1" applyFill="1" applyBorder="1" applyAlignment="1">
      <alignment horizontal="left" vertical="center"/>
    </xf>
    <xf numFmtId="0" fontId="14" fillId="3" borderId="30" xfId="1" applyFont="1" applyFill="1" applyBorder="1" applyAlignment="1">
      <alignment horizontal="left" vertical="center"/>
    </xf>
    <xf numFmtId="0" fontId="14" fillId="3" borderId="92" xfId="1" applyFont="1" applyFill="1" applyBorder="1" applyAlignment="1">
      <alignment horizontal="left" vertical="center"/>
    </xf>
    <xf numFmtId="0" fontId="17" fillId="3" borderId="89" xfId="0" applyFont="1" applyFill="1" applyBorder="1" applyAlignment="1">
      <alignment horizontal="center" vertical="center"/>
    </xf>
    <xf numFmtId="0" fontId="17" fillId="3" borderId="85" xfId="0" applyFont="1" applyFill="1" applyBorder="1" applyAlignment="1">
      <alignment horizontal="center" vertical="center"/>
    </xf>
    <xf numFmtId="0" fontId="17" fillId="3" borderId="90" xfId="0" applyFont="1" applyFill="1" applyBorder="1" applyAlignment="1">
      <alignment horizontal="center" vertical="center"/>
    </xf>
    <xf numFmtId="0" fontId="15" fillId="3" borderId="93" xfId="0" applyFont="1" applyFill="1" applyBorder="1" applyAlignment="1">
      <alignment horizontal="center" vertical="center"/>
    </xf>
    <xf numFmtId="0" fontId="15" fillId="3" borderId="28" xfId="0" applyFont="1" applyFill="1" applyBorder="1" applyAlignment="1">
      <alignment horizontal="center" vertical="center" wrapText="1"/>
    </xf>
    <xf numFmtId="49" fontId="14" fillId="3" borderId="28" xfId="2" applyFont="1" applyFill="1" applyBorder="1" applyAlignment="1">
      <alignment horizontal="center" vertical="center"/>
    </xf>
    <xf numFmtId="49" fontId="14" fillId="3" borderId="28" xfId="2" applyFont="1" applyFill="1" applyBorder="1" applyAlignment="1">
      <alignment horizontal="center" vertical="center" wrapText="1"/>
    </xf>
    <xf numFmtId="49" fontId="14" fillId="3" borderId="94" xfId="2" applyFont="1" applyFill="1" applyBorder="1" applyAlignment="1">
      <alignment horizontal="center" vertical="center" wrapText="1"/>
    </xf>
    <xf numFmtId="0" fontId="18" fillId="3" borderId="28" xfId="0" applyFont="1" applyFill="1" applyBorder="1" applyAlignment="1">
      <alignment horizontal="center" vertical="center"/>
    </xf>
    <xf numFmtId="0" fontId="10" fillId="3" borderId="29" xfId="1" applyFont="1" applyFill="1" applyBorder="1" applyAlignment="1">
      <alignment horizontal="left" vertical="center"/>
    </xf>
    <xf numFmtId="0" fontId="10" fillId="3" borderId="30" xfId="1" applyFont="1" applyFill="1" applyBorder="1" applyAlignment="1">
      <alignment horizontal="left" vertical="center"/>
    </xf>
    <xf numFmtId="0" fontId="17" fillId="3" borderId="29"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28" xfId="0" applyFont="1" applyFill="1" applyBorder="1" applyAlignment="1">
      <alignment horizontal="center" vertical="center"/>
    </xf>
    <xf numFmtId="0" fontId="9" fillId="7" borderId="0" xfId="0" applyFont="1" applyFill="1" applyAlignment="1">
      <alignment horizontal="center" vertical="center" wrapText="1"/>
    </xf>
    <xf numFmtId="0" fontId="2" fillId="4" borderId="55" xfId="0" applyFont="1" applyFill="1" applyBorder="1" applyAlignment="1">
      <alignment horizontal="left" vertical="center" wrapText="1"/>
    </xf>
    <xf numFmtId="0" fontId="2" fillId="4" borderId="54" xfId="0" applyFont="1" applyFill="1" applyBorder="1" applyAlignment="1">
      <alignment horizontal="left" vertical="center" wrapText="1"/>
    </xf>
    <xf numFmtId="0" fontId="2" fillId="4" borderId="4" xfId="0" applyFont="1" applyFill="1" applyBorder="1" applyAlignment="1">
      <alignment horizontal="left" vertical="center" wrapText="1"/>
    </xf>
    <xf numFmtId="167" fontId="2" fillId="4" borderId="55" xfId="0" applyNumberFormat="1" applyFont="1" applyFill="1" applyBorder="1" applyAlignment="1">
      <alignment horizontal="center" vertical="center"/>
    </xf>
    <xf numFmtId="167" fontId="2" fillId="4" borderId="54" xfId="0" applyNumberFormat="1" applyFont="1" applyFill="1" applyBorder="1" applyAlignment="1">
      <alignment horizontal="center" vertical="center"/>
    </xf>
    <xf numFmtId="167" fontId="2" fillId="4" borderId="4" xfId="0" applyNumberFormat="1" applyFont="1" applyFill="1" applyBorder="1" applyAlignment="1">
      <alignment horizontal="center" vertical="center"/>
    </xf>
    <xf numFmtId="9" fontId="2" fillId="4" borderId="55" xfId="6" applyFont="1" applyFill="1" applyBorder="1" applyAlignment="1">
      <alignment horizontal="center" vertical="center"/>
    </xf>
    <xf numFmtId="9" fontId="2" fillId="4" borderId="54" xfId="6" applyFont="1" applyFill="1" applyBorder="1" applyAlignment="1">
      <alignment horizontal="center" vertical="center"/>
    </xf>
    <xf numFmtId="9" fontId="2" fillId="4" borderId="4" xfId="6" applyFont="1" applyFill="1" applyBorder="1" applyAlignment="1">
      <alignment horizontal="center" vertical="center"/>
    </xf>
    <xf numFmtId="3" fontId="2" fillId="4" borderId="55" xfId="0" applyNumberFormat="1" applyFont="1" applyFill="1" applyBorder="1" applyAlignment="1">
      <alignment horizontal="center" vertical="center"/>
    </xf>
    <xf numFmtId="3" fontId="2" fillId="4" borderId="54"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165" fontId="2" fillId="4" borderId="55" xfId="6" applyNumberFormat="1" applyFont="1" applyFill="1" applyBorder="1" applyAlignment="1">
      <alignment horizontal="center" vertical="center"/>
    </xf>
    <xf numFmtId="165" fontId="2" fillId="4" borderId="54" xfId="6" applyNumberFormat="1" applyFont="1" applyFill="1" applyBorder="1" applyAlignment="1">
      <alignment horizontal="center" vertical="center"/>
    </xf>
    <xf numFmtId="165" fontId="2" fillId="4" borderId="4" xfId="6" applyNumberFormat="1" applyFont="1" applyFill="1" applyBorder="1" applyAlignment="1">
      <alignment horizontal="center" vertical="center"/>
    </xf>
    <xf numFmtId="0" fontId="2" fillId="4" borderId="54" xfId="0" applyFont="1" applyFill="1" applyBorder="1" applyAlignment="1">
      <alignment horizontal="center" vertical="center"/>
    </xf>
    <xf numFmtId="0" fontId="2" fillId="4" borderId="4" xfId="0" applyFont="1" applyFill="1" applyBorder="1" applyAlignment="1">
      <alignment horizontal="center" vertical="center"/>
    </xf>
    <xf numFmtId="165" fontId="2" fillId="4" borderId="55" xfId="0" applyNumberFormat="1" applyFont="1" applyFill="1" applyBorder="1" applyAlignment="1">
      <alignment horizontal="center" vertical="center"/>
    </xf>
    <xf numFmtId="165" fontId="2" fillId="4" borderId="54" xfId="0" applyNumberFormat="1" applyFont="1" applyFill="1" applyBorder="1" applyAlignment="1">
      <alignment horizontal="center" vertical="center"/>
    </xf>
    <xf numFmtId="165" fontId="2" fillId="4" borderId="4" xfId="0" applyNumberFormat="1" applyFont="1" applyFill="1" applyBorder="1" applyAlignment="1">
      <alignment horizontal="center" vertical="center"/>
    </xf>
    <xf numFmtId="3" fontId="2" fillId="0" borderId="55" xfId="0" applyNumberFormat="1" applyFont="1" applyBorder="1" applyAlignment="1">
      <alignment horizontal="center" vertical="center"/>
    </xf>
    <xf numFmtId="0" fontId="2" fillId="0" borderId="54" xfId="0" applyFont="1" applyBorder="1" applyAlignment="1">
      <alignment horizontal="center" vertical="center"/>
    </xf>
    <xf numFmtId="0" fontId="2" fillId="4" borderId="17" xfId="0" applyFont="1" applyFill="1" applyBorder="1" applyAlignment="1">
      <alignment horizontal="center" vertical="top" wrapText="1"/>
    </xf>
    <xf numFmtId="0" fontId="2" fillId="4" borderId="54" xfId="0" applyFont="1" applyFill="1" applyBorder="1" applyAlignment="1">
      <alignment horizontal="center" vertical="top" wrapText="1"/>
    </xf>
    <xf numFmtId="0" fontId="2" fillId="4" borderId="4" xfId="0" applyFont="1" applyFill="1" applyBorder="1" applyAlignment="1">
      <alignment horizontal="center" vertical="top" wrapText="1"/>
    </xf>
    <xf numFmtId="3" fontId="2" fillId="4" borderId="17" xfId="0" applyNumberFormat="1" applyFont="1" applyFill="1" applyBorder="1" applyAlignment="1">
      <alignment horizontal="center" vertical="center"/>
    </xf>
    <xf numFmtId="165" fontId="2" fillId="4" borderId="17" xfId="6" applyNumberFormat="1" applyFont="1" applyFill="1" applyBorder="1" applyAlignment="1">
      <alignment horizontal="center" vertical="center"/>
    </xf>
    <xf numFmtId="3" fontId="2" fillId="0" borderId="17"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0" borderId="55" xfId="0" applyFont="1" applyBorder="1" applyAlignment="1">
      <alignment horizontal="left" vertical="center"/>
    </xf>
    <xf numFmtId="0" fontId="2" fillId="0" borderId="4" xfId="0" applyFont="1" applyBorder="1" applyAlignment="1">
      <alignment horizontal="left" vertical="center"/>
    </xf>
    <xf numFmtId="3" fontId="2" fillId="0" borderId="55" xfId="0" applyNumberFormat="1" applyFont="1" applyBorder="1" applyAlignment="1">
      <alignment horizontal="right" vertical="center"/>
    </xf>
    <xf numFmtId="3" fontId="2" fillId="0" borderId="4" xfId="0" applyNumberFormat="1" applyFont="1" applyBorder="1" applyAlignment="1">
      <alignment horizontal="right" vertical="center"/>
    </xf>
    <xf numFmtId="168" fontId="2" fillId="0" borderId="55" xfId="0" applyNumberFormat="1" applyFont="1" applyBorder="1" applyAlignment="1">
      <alignment horizontal="right" vertical="center"/>
    </xf>
    <xf numFmtId="168" fontId="2" fillId="0" borderId="4" xfId="0" applyNumberFormat="1" applyFont="1" applyBorder="1" applyAlignment="1">
      <alignment horizontal="right" vertical="center"/>
    </xf>
    <xf numFmtId="0" fontId="2" fillId="0" borderId="55" xfId="0" applyFont="1" applyBorder="1" applyAlignment="1">
      <alignment horizontal="right" vertical="center"/>
    </xf>
    <xf numFmtId="0" fontId="2" fillId="0" borderId="4" xfId="0" applyFont="1" applyBorder="1" applyAlignment="1">
      <alignment horizontal="right" vertical="center"/>
    </xf>
    <xf numFmtId="3" fontId="2" fillId="0" borderId="55" xfId="0" applyNumberFormat="1" applyFont="1" applyBorder="1" applyAlignment="1">
      <alignment vertical="center"/>
    </xf>
    <xf numFmtId="3" fontId="2" fillId="0" borderId="4" xfId="0" applyNumberFormat="1" applyFont="1" applyBorder="1" applyAlignment="1">
      <alignment vertical="center"/>
    </xf>
    <xf numFmtId="0" fontId="2" fillId="0" borderId="55" xfId="0" applyFont="1" applyBorder="1" applyAlignment="1">
      <alignment vertical="center"/>
    </xf>
    <xf numFmtId="0" fontId="2" fillId="0" borderId="4" xfId="0" applyFont="1" applyBorder="1" applyAlignment="1">
      <alignment vertical="center"/>
    </xf>
    <xf numFmtId="0" fontId="30" fillId="3" borderId="28" xfId="1" applyFont="1" applyFill="1" applyBorder="1" applyAlignment="1">
      <alignment horizontal="center" vertical="center" wrapText="1"/>
    </xf>
    <xf numFmtId="0" fontId="30" fillId="3" borderId="39" xfId="1" applyFont="1" applyFill="1" applyBorder="1" applyAlignment="1">
      <alignment horizontal="center" vertical="center" wrapText="1"/>
    </xf>
    <xf numFmtId="0" fontId="18" fillId="3" borderId="28" xfId="1" applyFont="1" applyFill="1" applyBorder="1" applyAlignment="1">
      <alignment horizontal="center" vertical="center"/>
    </xf>
    <xf numFmtId="0" fontId="15" fillId="3" borderId="41"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42" xfId="1" applyFont="1" applyFill="1" applyBorder="1" applyAlignment="1">
      <alignment horizontal="center" vertical="center"/>
    </xf>
    <xf numFmtId="0" fontId="15" fillId="3" borderId="47" xfId="1" applyFont="1" applyFill="1" applyBorder="1" applyAlignment="1">
      <alignment horizontal="center" vertical="center"/>
    </xf>
    <xf numFmtId="0" fontId="15" fillId="3" borderId="49" xfId="1" applyFont="1" applyFill="1" applyBorder="1" applyAlignment="1">
      <alignment horizontal="center" vertical="center"/>
    </xf>
    <xf numFmtId="0" fontId="15" fillId="3" borderId="48" xfId="1" applyFont="1" applyFill="1" applyBorder="1" applyAlignment="1">
      <alignment horizontal="center" vertical="center"/>
    </xf>
    <xf numFmtId="0" fontId="34" fillId="3" borderId="28" xfId="1" applyFont="1" applyFill="1" applyBorder="1" applyAlignment="1">
      <alignment horizontal="center" vertical="center" wrapText="1"/>
    </xf>
    <xf numFmtId="0" fontId="34" fillId="3" borderId="39" xfId="1" applyFont="1" applyFill="1" applyBorder="1" applyAlignment="1">
      <alignment horizontal="center" vertical="center" wrapText="1"/>
    </xf>
    <xf numFmtId="0" fontId="15" fillId="3" borderId="71" xfId="0" applyFont="1" applyFill="1" applyBorder="1" applyAlignment="1">
      <alignment horizontal="left" vertical="center" wrapText="1"/>
    </xf>
    <xf numFmtId="0" fontId="15" fillId="3" borderId="0" xfId="0" applyFont="1" applyFill="1" applyAlignment="1">
      <alignment horizontal="left" vertical="center"/>
    </xf>
    <xf numFmtId="0" fontId="15" fillId="3" borderId="46" xfId="0" applyFont="1" applyFill="1" applyBorder="1" applyAlignment="1">
      <alignment horizontal="left" vertical="center"/>
    </xf>
    <xf numFmtId="0" fontId="15" fillId="3" borderId="30" xfId="0" applyFont="1" applyFill="1" applyBorder="1" applyAlignment="1">
      <alignment horizontal="left" vertical="center"/>
    </xf>
    <xf numFmtId="0" fontId="15" fillId="3" borderId="31" xfId="0" applyFont="1" applyFill="1" applyBorder="1" applyAlignment="1">
      <alignment horizontal="left" vertical="center"/>
    </xf>
    <xf numFmtId="0" fontId="15" fillId="3" borderId="30" xfId="0" applyFont="1" applyFill="1" applyBorder="1" applyAlignment="1">
      <alignment horizontal="left" vertical="center" wrapText="1"/>
    </xf>
    <xf numFmtId="0" fontId="15" fillId="3" borderId="29" xfId="7" applyFont="1" applyFill="1" applyBorder="1" applyAlignment="1">
      <alignment horizontal="left" vertical="center" wrapText="1"/>
    </xf>
    <xf numFmtId="0" fontId="15" fillId="3" borderId="30" xfId="7" applyFont="1" applyFill="1" applyBorder="1" applyAlignment="1">
      <alignment horizontal="left" vertical="center" wrapText="1"/>
    </xf>
    <xf numFmtId="0" fontId="1" fillId="0" borderId="0" xfId="7" applyFont="1" applyAlignment="1">
      <alignment horizontal="left" vertical="top" wrapText="1"/>
    </xf>
    <xf numFmtId="0" fontId="17" fillId="3" borderId="28" xfId="1" applyFont="1" applyFill="1" applyBorder="1" applyAlignment="1">
      <alignment horizontal="center" vertical="center"/>
    </xf>
    <xf numFmtId="0" fontId="10" fillId="3" borderId="28" xfId="1" applyFont="1" applyFill="1" applyBorder="1" applyAlignment="1">
      <alignment horizontal="center" vertical="center" wrapText="1"/>
    </xf>
    <xf numFmtId="0" fontId="10" fillId="3" borderId="39" xfId="1" applyFont="1" applyFill="1" applyBorder="1" applyAlignment="1">
      <alignment horizontal="center" vertical="center" wrapText="1"/>
    </xf>
    <xf numFmtId="0" fontId="15" fillId="3" borderId="28" xfId="1" applyFont="1" applyFill="1" applyBorder="1" applyAlignment="1">
      <alignment horizontal="center" vertical="center"/>
    </xf>
    <xf numFmtId="0" fontId="15" fillId="3" borderId="39" xfId="1" applyFont="1" applyFill="1" applyBorder="1" applyAlignment="1">
      <alignment horizontal="center" vertical="center"/>
    </xf>
    <xf numFmtId="0" fontId="10" fillId="3" borderId="28" xfId="1" applyFont="1" applyFill="1" applyBorder="1" applyAlignment="1">
      <alignment horizontal="center" vertical="center"/>
    </xf>
    <xf numFmtId="0" fontId="10" fillId="3" borderId="39" xfId="1" applyFont="1" applyFill="1" applyBorder="1" applyAlignment="1">
      <alignment horizontal="center" vertical="center"/>
    </xf>
    <xf numFmtId="0" fontId="30" fillId="3" borderId="29" xfId="1" applyFont="1" applyFill="1" applyBorder="1" applyAlignment="1">
      <alignment horizontal="left" vertical="center"/>
    </xf>
    <xf numFmtId="0" fontId="30" fillId="3" borderId="30" xfId="1" applyFont="1" applyFill="1" applyBorder="1" applyAlignment="1">
      <alignment horizontal="left" vertical="center"/>
    </xf>
    <xf numFmtId="0" fontId="30" fillId="3" borderId="31" xfId="1" applyFont="1" applyFill="1" applyBorder="1" applyAlignment="1">
      <alignment horizontal="left" vertical="center"/>
    </xf>
    <xf numFmtId="0" fontId="18" fillId="3" borderId="27" xfId="0" applyFont="1" applyFill="1" applyBorder="1" applyAlignment="1">
      <alignment horizontal="center" vertical="center"/>
    </xf>
    <xf numFmtId="0" fontId="18" fillId="3" borderId="0" xfId="0" applyFont="1" applyFill="1" applyAlignment="1">
      <alignment horizontal="center" vertical="center"/>
    </xf>
    <xf numFmtId="0" fontId="30" fillId="3" borderId="28" xfId="0" applyFont="1" applyFill="1" applyBorder="1" applyAlignment="1">
      <alignment horizontal="center" vertical="center" wrapText="1"/>
    </xf>
    <xf numFmtId="0" fontId="32" fillId="3" borderId="28" xfId="0" applyFont="1" applyFill="1" applyBorder="1"/>
    <xf numFmtId="0" fontId="14" fillId="3" borderId="28" xfId="1" applyFont="1" applyFill="1" applyBorder="1" applyAlignment="1">
      <alignment horizontal="center" vertical="center" wrapText="1"/>
    </xf>
    <xf numFmtId="0" fontId="14" fillId="3" borderId="41" xfId="1" applyFont="1" applyFill="1" applyBorder="1" applyAlignment="1">
      <alignment horizontal="center" vertical="center" wrapText="1"/>
    </xf>
    <xf numFmtId="0" fontId="14" fillId="3" borderId="42" xfId="1" applyFont="1" applyFill="1" applyBorder="1" applyAlignment="1">
      <alignment horizontal="center" vertical="center" wrapText="1"/>
    </xf>
    <xf numFmtId="0" fontId="14" fillId="3" borderId="27" xfId="1" applyFont="1" applyFill="1" applyBorder="1" applyAlignment="1">
      <alignment horizontal="center" vertical="center" wrapText="1"/>
    </xf>
    <xf numFmtId="0" fontId="14" fillId="3" borderId="46" xfId="1" applyFont="1" applyFill="1" applyBorder="1" applyAlignment="1">
      <alignment horizontal="center" vertical="center" wrapText="1"/>
    </xf>
    <xf numFmtId="0" fontId="14" fillId="3" borderId="47" xfId="1" applyFont="1" applyFill="1" applyBorder="1" applyAlignment="1">
      <alignment horizontal="center" vertical="center" wrapText="1"/>
    </xf>
    <xf numFmtId="0" fontId="14" fillId="3" borderId="48"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10" fillId="3" borderId="27" xfId="1" applyFont="1" applyFill="1" applyBorder="1" applyAlignment="1">
      <alignment horizontal="center" vertical="center" wrapText="1"/>
    </xf>
    <xf numFmtId="0" fontId="10" fillId="3" borderId="46" xfId="1" applyFont="1" applyFill="1" applyBorder="1" applyAlignment="1">
      <alignment horizontal="center" vertical="center" wrapText="1"/>
    </xf>
    <xf numFmtId="0" fontId="10" fillId="3" borderId="47" xfId="1" applyFont="1" applyFill="1" applyBorder="1" applyAlignment="1">
      <alignment horizontal="center" vertical="center" wrapText="1"/>
    </xf>
    <xf numFmtId="0" fontId="10" fillId="3" borderId="48" xfId="1" applyFont="1" applyFill="1" applyBorder="1" applyAlignment="1">
      <alignment horizontal="center" vertical="center" wrapText="1"/>
    </xf>
    <xf numFmtId="0" fontId="30" fillId="3" borderId="45" xfId="1" applyFont="1" applyFill="1" applyBorder="1" applyAlignment="1">
      <alignment horizontal="center" vertical="center" wrapText="1"/>
    </xf>
    <xf numFmtId="0" fontId="30" fillId="3" borderId="40" xfId="1" applyFont="1" applyFill="1" applyBorder="1" applyAlignment="1">
      <alignment horizontal="center" vertical="center" wrapText="1"/>
    </xf>
    <xf numFmtId="0" fontId="14" fillId="3" borderId="29" xfId="1" applyFont="1" applyFill="1" applyBorder="1" applyAlignment="1">
      <alignment horizontal="center" vertical="center"/>
    </xf>
    <xf numFmtId="0" fontId="14" fillId="3" borderId="31" xfId="1" applyFont="1" applyFill="1" applyBorder="1" applyAlignment="1">
      <alignment horizontal="center" vertical="center"/>
    </xf>
    <xf numFmtId="0" fontId="30" fillId="3" borderId="29" xfId="1" applyFont="1" applyFill="1" applyBorder="1" applyAlignment="1">
      <alignment horizontal="center" vertical="center" wrapText="1"/>
    </xf>
    <xf numFmtId="0" fontId="30" fillId="3" borderId="31" xfId="1" applyFont="1" applyFill="1" applyBorder="1" applyAlignment="1">
      <alignment horizontal="center" vertical="center" wrapText="1"/>
    </xf>
    <xf numFmtId="0" fontId="18" fillId="3" borderId="29" xfId="1" applyFont="1" applyFill="1" applyBorder="1" applyAlignment="1">
      <alignment horizontal="center" vertical="center"/>
    </xf>
    <xf numFmtId="0" fontId="18" fillId="3" borderId="30" xfId="1" applyFont="1" applyFill="1" applyBorder="1" applyAlignment="1">
      <alignment horizontal="center" vertical="center"/>
    </xf>
    <xf numFmtId="0" fontId="18" fillId="3" borderId="31" xfId="1" applyFont="1" applyFill="1" applyBorder="1" applyAlignment="1">
      <alignment horizontal="center" vertical="center"/>
    </xf>
    <xf numFmtId="0" fontId="30" fillId="3" borderId="39" xfId="0" applyFont="1" applyFill="1" applyBorder="1" applyAlignment="1">
      <alignment horizontal="center" vertical="center" wrapText="1"/>
    </xf>
    <xf numFmtId="0" fontId="30" fillId="3" borderId="45"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17" fillId="3" borderId="29" xfId="1" applyFont="1" applyFill="1" applyBorder="1" applyAlignment="1">
      <alignment horizontal="left" vertical="center"/>
    </xf>
    <xf numFmtId="0" fontId="17" fillId="3" borderId="30" xfId="1" applyFont="1" applyFill="1" applyBorder="1" applyAlignment="1">
      <alignment horizontal="left" vertical="center"/>
    </xf>
    <xf numFmtId="0" fontId="17" fillId="3" borderId="31" xfId="1" applyFont="1" applyFill="1" applyBorder="1" applyAlignment="1">
      <alignment horizontal="left" vertical="center"/>
    </xf>
    <xf numFmtId="0" fontId="17" fillId="8" borderId="27" xfId="0" applyFont="1" applyFill="1" applyBorder="1" applyAlignment="1">
      <alignment horizontal="center" vertical="center"/>
    </xf>
    <xf numFmtId="0" fontId="46" fillId="0" borderId="0" xfId="0" applyFont="1"/>
    <xf numFmtId="0" fontId="10" fillId="8" borderId="29" xfId="0" applyFont="1" applyFill="1" applyBorder="1" applyAlignment="1">
      <alignment horizontal="center" vertical="center" wrapText="1"/>
    </xf>
    <xf numFmtId="0" fontId="46" fillId="0" borderId="30" xfId="0" applyFont="1" applyBorder="1"/>
    <xf numFmtId="0" fontId="46" fillId="0" borderId="31" xfId="0" applyFont="1" applyBorder="1"/>
    <xf numFmtId="173" fontId="10" fillId="8" borderId="29" xfId="0" applyNumberFormat="1" applyFont="1" applyFill="1" applyBorder="1" applyAlignment="1">
      <alignment horizontal="center" vertical="center" wrapText="1"/>
    </xf>
    <xf numFmtId="0" fontId="17" fillId="3" borderId="49" xfId="7" applyFont="1" applyFill="1" applyBorder="1" applyAlignment="1">
      <alignment horizontal="center" vertical="center"/>
    </xf>
    <xf numFmtId="0" fontId="10" fillId="3" borderId="28" xfId="7" applyFont="1" applyFill="1" applyBorder="1" applyAlignment="1">
      <alignment horizontal="center" vertical="center" wrapText="1"/>
    </xf>
    <xf numFmtId="164" fontId="10" fillId="3" borderId="28" xfId="7" applyNumberFormat="1" applyFont="1" applyFill="1" applyBorder="1" applyAlignment="1">
      <alignment horizontal="center" vertical="center" wrapText="1"/>
    </xf>
    <xf numFmtId="0" fontId="17" fillId="3" borderId="29" xfId="7" applyFont="1" applyFill="1" applyBorder="1" applyAlignment="1">
      <alignment horizontal="left" vertical="center"/>
    </xf>
    <xf numFmtId="0" fontId="17" fillId="3" borderId="30" xfId="7" applyFont="1" applyFill="1" applyBorder="1" applyAlignment="1">
      <alignment horizontal="left" vertical="center"/>
    </xf>
    <xf numFmtId="0" fontId="17" fillId="3" borderId="27" xfId="7" applyFont="1" applyFill="1" applyBorder="1" applyAlignment="1">
      <alignment horizontal="left" vertical="center"/>
    </xf>
    <xf numFmtId="0" fontId="17" fillId="3" borderId="0" xfId="7" applyFont="1" applyFill="1" applyAlignment="1">
      <alignment horizontal="left" vertical="center"/>
    </xf>
    <xf numFmtId="0" fontId="33" fillId="0" borderId="58" xfId="4" applyFont="1" applyBorder="1" applyAlignment="1">
      <alignment horizontal="left" vertical="center"/>
    </xf>
    <xf numFmtId="0" fontId="33" fillId="0" borderId="59" xfId="4" applyFont="1" applyBorder="1" applyAlignment="1">
      <alignment horizontal="left" vertical="center"/>
    </xf>
    <xf numFmtId="0" fontId="18" fillId="3" borderId="10" xfId="0" applyFont="1" applyFill="1" applyBorder="1" applyAlignment="1">
      <alignment horizontal="left" vertical="center"/>
    </xf>
    <xf numFmtId="0" fontId="18" fillId="3" borderId="67" xfId="0" applyFont="1" applyFill="1" applyBorder="1" applyAlignment="1">
      <alignment horizontal="left" vertical="center"/>
    </xf>
    <xf numFmtId="0" fontId="18" fillId="3" borderId="65" xfId="0" applyFont="1" applyFill="1" applyBorder="1" applyAlignment="1">
      <alignment horizontal="left" vertical="center"/>
    </xf>
    <xf numFmtId="0" fontId="18" fillId="3" borderId="86" xfId="0" applyFont="1" applyFill="1" applyBorder="1" applyAlignment="1">
      <alignment horizontal="left" vertical="center"/>
    </xf>
    <xf numFmtId="0" fontId="18" fillId="3" borderId="38" xfId="0" applyFont="1" applyFill="1" applyBorder="1" applyAlignment="1">
      <alignment horizontal="left" vertical="center"/>
    </xf>
    <xf numFmtId="0" fontId="18" fillId="3" borderId="102" xfId="0" applyFont="1" applyFill="1" applyBorder="1" applyAlignment="1">
      <alignment horizontal="left" vertical="center"/>
    </xf>
    <xf numFmtId="0" fontId="30" fillId="3" borderId="56" xfId="4" applyFont="1" applyFill="1" applyBorder="1" applyAlignment="1">
      <alignment horizontal="center" vertical="center"/>
    </xf>
    <xf numFmtId="0" fontId="30" fillId="3" borderId="57" xfId="4" applyFont="1" applyFill="1" applyBorder="1" applyAlignment="1">
      <alignment horizontal="center" vertical="center"/>
    </xf>
    <xf numFmtId="0" fontId="30" fillId="3" borderId="28" xfId="4" applyFont="1" applyFill="1" applyBorder="1" applyAlignment="1">
      <alignment horizontal="center" vertical="center"/>
    </xf>
    <xf numFmtId="0" fontId="30" fillId="3" borderId="39" xfId="4" applyFont="1" applyFill="1" applyBorder="1" applyAlignment="1">
      <alignment horizontal="center" vertical="center"/>
    </xf>
    <xf numFmtId="0" fontId="30" fillId="3" borderId="103" xfId="4" applyFont="1" applyFill="1" applyBorder="1" applyAlignment="1">
      <alignment horizontal="center" vertical="center"/>
    </xf>
  </cellXfs>
  <cellStyles count="13">
    <cellStyle name="Millares" xfId="5" builtinId="3"/>
    <cellStyle name="Millares 2" xfId="9" xr:uid="{0727E49B-592F-409B-9603-7A14ED842035}"/>
    <cellStyle name="Millares 2 2" xfId="11" xr:uid="{68F2667F-98AC-4DB8-A806-9ECF2F017098}"/>
    <cellStyle name="Millares 4" xfId="12" xr:uid="{5E739F94-FDA4-4AE5-A140-EB11DA0F2174}"/>
    <cellStyle name="Normal" xfId="0" builtinId="0"/>
    <cellStyle name="Normal 2" xfId="4" xr:uid="{00000000-0005-0000-0000-000001000000}"/>
    <cellStyle name="Normal 2 2" xfId="10" xr:uid="{CF51518A-A9DB-4390-84AF-F1D43CD56E70}"/>
    <cellStyle name="Normal 3" xfId="7" xr:uid="{7A4B3F81-E1DC-465A-BC34-8075A4C571D2}"/>
    <cellStyle name="Normal_ESTR98" xfId="3" xr:uid="{00000000-0005-0000-0000-000002000000}"/>
    <cellStyle name="Normal_PLAZAS98" xfId="1" xr:uid="{00000000-0005-0000-0000-000003000000}"/>
    <cellStyle name="Normal_SPGG98" xfId="2" xr:uid="{00000000-0005-0000-0000-000004000000}"/>
    <cellStyle name="Porcentaje" xfId="6" builtinId="5"/>
    <cellStyle name="Porcentaje 2" xfId="8" xr:uid="{2D38CF1A-4A1B-48C8-95AA-D6054843ED2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6</xdr:row>
      <xdr:rowOff>57150</xdr:rowOff>
    </xdr:from>
    <xdr:to>
      <xdr:col>5</xdr:col>
      <xdr:colOff>1444784</xdr:colOff>
      <xdr:row>12</xdr:row>
      <xdr:rowOff>54720</xdr:rowOff>
    </xdr:to>
    <xdr:pic>
      <xdr:nvPicPr>
        <xdr:cNvPr id="2" name="Imagen 1">
          <a:extLst>
            <a:ext uri="{FF2B5EF4-FFF2-40B4-BE49-F238E27FC236}">
              <a16:creationId xmlns:a16="http://schemas.microsoft.com/office/drawing/2014/main" id="{518EFEB4-CA83-46D4-B215-BB51A68525ED}"/>
            </a:ext>
          </a:extLst>
        </xdr:cNvPr>
        <xdr:cNvPicPr>
          <a:picLocks noChangeAspect="1"/>
        </xdr:cNvPicPr>
      </xdr:nvPicPr>
      <xdr:blipFill>
        <a:blip xmlns:r="http://schemas.openxmlformats.org/officeDocument/2006/relationships" r:embed="rId1">
          <a:duotone>
            <a:prstClr val="black"/>
            <a:srgbClr val="D9C3A5">
              <a:tint val="50000"/>
              <a:satMod val="180000"/>
            </a:srgbClr>
          </a:duotone>
        </a:blip>
        <a:stretch>
          <a:fillRect/>
        </a:stretch>
      </xdr:blipFill>
      <xdr:spPr>
        <a:xfrm rot="20758166">
          <a:off x="5019675" y="1685925"/>
          <a:ext cx="4121309" cy="911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15</xdr:col>
      <xdr:colOff>320834</xdr:colOff>
      <xdr:row>15</xdr:row>
      <xdr:rowOff>149970</xdr:rowOff>
    </xdr:to>
    <xdr:pic>
      <xdr:nvPicPr>
        <xdr:cNvPr id="2" name="Imagen 1">
          <a:extLst>
            <a:ext uri="{FF2B5EF4-FFF2-40B4-BE49-F238E27FC236}">
              <a16:creationId xmlns:a16="http://schemas.microsoft.com/office/drawing/2014/main" id="{40175FD2-BC8D-43E1-BCCB-B6F3ED409409}"/>
            </a:ext>
          </a:extLst>
        </xdr:cNvPr>
        <xdr:cNvPicPr>
          <a:picLocks noChangeAspect="1"/>
        </xdr:cNvPicPr>
      </xdr:nvPicPr>
      <xdr:blipFill>
        <a:blip xmlns:r="http://schemas.openxmlformats.org/officeDocument/2006/relationships" r:embed="rId1">
          <a:duotone>
            <a:prstClr val="black"/>
            <a:srgbClr val="D9C3A5">
              <a:tint val="50000"/>
              <a:satMod val="180000"/>
            </a:srgbClr>
          </a:duotone>
        </a:blip>
        <a:stretch>
          <a:fillRect/>
        </a:stretch>
      </xdr:blipFill>
      <xdr:spPr>
        <a:xfrm rot="20758166">
          <a:off x="9267825" y="2714625"/>
          <a:ext cx="4121309" cy="9119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70536-1E41-4647-AD36-1394604FB414}">
  <sheetPr>
    <tabColor rgb="FFFF0000"/>
  </sheetPr>
  <dimension ref="A1:Y39"/>
  <sheetViews>
    <sheetView showGridLines="0" tabSelected="1" view="pageBreakPreview" zoomScale="70" zoomScaleNormal="70" zoomScaleSheetLayoutView="70" workbookViewId="0">
      <pane ySplit="5" topLeftCell="A6" activePane="bottomLeft" state="frozen"/>
      <selection pane="bottomLeft" activeCell="F8" sqref="F8"/>
    </sheetView>
  </sheetViews>
  <sheetFormatPr baseColWidth="10" defaultColWidth="2" defaultRowHeight="11.25" x14ac:dyDescent="0.2"/>
  <cols>
    <col min="1" max="1" width="21.28515625" style="195" customWidth="1"/>
    <col min="2" max="2" width="13.7109375" style="195" customWidth="1"/>
    <col min="3" max="3" width="23.5703125" style="195" customWidth="1"/>
    <col min="4" max="4" width="24.7109375" style="195" customWidth="1"/>
    <col min="5" max="5" width="12.140625" style="195" customWidth="1"/>
    <col min="6" max="6" width="8.140625" style="195" customWidth="1"/>
    <col min="7" max="7" width="9.5703125" style="195" customWidth="1"/>
    <col min="8" max="8" width="13.140625" style="195" customWidth="1"/>
    <col min="9" max="9" width="14.28515625" style="195" customWidth="1"/>
    <col min="10" max="10" width="8.5703125" style="195" customWidth="1"/>
    <col min="11" max="11" width="14.7109375" style="195" customWidth="1"/>
    <col min="12" max="12" width="16" style="195" customWidth="1"/>
    <col min="13" max="13" width="10.85546875" style="195" customWidth="1"/>
    <col min="14" max="14" width="15.140625" style="195" customWidth="1"/>
    <col min="15" max="15" width="14.140625" style="195" customWidth="1"/>
    <col min="16" max="16" width="16.28515625" style="195" customWidth="1"/>
    <col min="17" max="17" width="12.7109375" style="195" bestFit="1" customWidth="1"/>
    <col min="18" max="18" width="8.7109375" style="195" customWidth="1"/>
    <col min="19" max="19" width="14.7109375" style="195" customWidth="1"/>
    <col min="20" max="20" width="18.5703125" style="195" customWidth="1"/>
    <col min="21" max="21" width="13.42578125" style="195" customWidth="1"/>
    <col min="22" max="22" width="17.5703125" style="195" customWidth="1"/>
    <col min="23" max="23" width="15" style="195" customWidth="1"/>
    <col min="24" max="24" width="30" style="195" customWidth="1"/>
    <col min="25" max="25" width="26.140625" style="195" hidden="1" customWidth="1"/>
    <col min="26" max="16384" width="2" style="195"/>
  </cols>
  <sheetData>
    <row r="1" spans="1:25" s="141" customFormat="1" ht="41.25" customHeight="1" x14ac:dyDescent="0.2">
      <c r="A1" s="643" t="s">
        <v>180</v>
      </c>
      <c r="B1" s="644"/>
      <c r="C1" s="644"/>
      <c r="D1" s="644"/>
      <c r="E1" s="644"/>
      <c r="F1" s="644"/>
      <c r="G1" s="644"/>
      <c r="H1" s="644"/>
      <c r="I1" s="644"/>
      <c r="J1" s="644"/>
      <c r="K1" s="644"/>
      <c r="L1" s="644"/>
      <c r="M1" s="644"/>
      <c r="N1" s="644"/>
      <c r="O1" s="644"/>
      <c r="P1" s="644"/>
      <c r="Q1" s="644"/>
      <c r="R1" s="644"/>
      <c r="S1" s="644"/>
      <c r="T1" s="644"/>
      <c r="U1" s="644"/>
      <c r="V1" s="644"/>
      <c r="W1" s="644"/>
      <c r="X1" s="644"/>
      <c r="Y1" s="644"/>
    </row>
    <row r="2" spans="1:25" s="141" customFormat="1" ht="22.5" customHeight="1" x14ac:dyDescent="0.2">
      <c r="A2" s="645" t="s">
        <v>11061</v>
      </c>
      <c r="B2" s="646"/>
      <c r="C2" s="646"/>
      <c r="D2" s="646"/>
      <c r="E2" s="646"/>
      <c r="F2" s="646"/>
      <c r="G2" s="646"/>
      <c r="H2" s="646"/>
      <c r="I2" s="646"/>
      <c r="J2" s="646"/>
      <c r="K2" s="646"/>
      <c r="L2" s="646"/>
      <c r="M2" s="646"/>
      <c r="N2" s="646"/>
      <c r="O2" s="646"/>
      <c r="P2" s="646"/>
      <c r="Q2" s="646"/>
      <c r="R2" s="646"/>
      <c r="S2" s="646"/>
      <c r="T2" s="646"/>
      <c r="U2" s="646"/>
      <c r="V2" s="646"/>
      <c r="W2" s="646"/>
      <c r="X2" s="646"/>
      <c r="Y2" s="646"/>
    </row>
    <row r="3" spans="1:25" s="142" customFormat="1" ht="44.25" customHeight="1" x14ac:dyDescent="0.25">
      <c r="A3" s="647" t="s">
        <v>0</v>
      </c>
      <c r="B3" s="647" t="s">
        <v>1</v>
      </c>
      <c r="C3" s="647" t="s">
        <v>2</v>
      </c>
      <c r="D3" s="647" t="s">
        <v>3</v>
      </c>
      <c r="E3" s="647" t="s">
        <v>28</v>
      </c>
      <c r="F3" s="647" t="s">
        <v>4</v>
      </c>
      <c r="G3" s="647"/>
      <c r="H3" s="647">
        <v>2021</v>
      </c>
      <c r="I3" s="647"/>
      <c r="J3" s="647"/>
      <c r="K3" s="647"/>
      <c r="L3" s="647"/>
      <c r="M3" s="647"/>
      <c r="N3" s="647" t="s">
        <v>178</v>
      </c>
      <c r="O3" s="647"/>
      <c r="P3" s="647"/>
      <c r="Q3" s="647"/>
      <c r="R3" s="647"/>
      <c r="S3" s="647"/>
      <c r="T3" s="647"/>
      <c r="U3" s="647"/>
      <c r="V3" s="647" t="s">
        <v>179</v>
      </c>
      <c r="W3" s="647"/>
      <c r="X3" s="649" t="s">
        <v>287</v>
      </c>
      <c r="Y3" s="649" t="s">
        <v>288</v>
      </c>
    </row>
    <row r="4" spans="1:25" s="142" customFormat="1" ht="64.5" customHeight="1" x14ac:dyDescent="0.25">
      <c r="A4" s="647"/>
      <c r="B4" s="647"/>
      <c r="C4" s="647"/>
      <c r="D4" s="647"/>
      <c r="E4" s="647"/>
      <c r="F4" s="648" t="s">
        <v>29</v>
      </c>
      <c r="G4" s="648" t="s">
        <v>30</v>
      </c>
      <c r="H4" s="648" t="s">
        <v>32</v>
      </c>
      <c r="I4" s="648" t="s">
        <v>33</v>
      </c>
      <c r="J4" s="648" t="s">
        <v>31</v>
      </c>
      <c r="K4" s="647" t="s">
        <v>289</v>
      </c>
      <c r="L4" s="647"/>
      <c r="M4" s="647"/>
      <c r="N4" s="474" t="s">
        <v>290</v>
      </c>
      <c r="O4" s="654" t="s">
        <v>33</v>
      </c>
      <c r="P4" s="655"/>
      <c r="Q4" s="655"/>
      <c r="R4" s="656"/>
      <c r="S4" s="647" t="s">
        <v>262</v>
      </c>
      <c r="T4" s="647"/>
      <c r="U4" s="647"/>
      <c r="V4" s="648" t="s">
        <v>291</v>
      </c>
      <c r="W4" s="664" t="s">
        <v>292</v>
      </c>
      <c r="X4" s="650"/>
      <c r="Y4" s="650"/>
    </row>
    <row r="5" spans="1:25" s="142" customFormat="1" ht="115.5" customHeight="1" x14ac:dyDescent="0.25">
      <c r="A5" s="648"/>
      <c r="B5" s="648"/>
      <c r="C5" s="648"/>
      <c r="D5" s="648"/>
      <c r="E5" s="648"/>
      <c r="F5" s="652"/>
      <c r="G5" s="652"/>
      <c r="H5" s="653"/>
      <c r="I5" s="653"/>
      <c r="J5" s="653"/>
      <c r="K5" s="475" t="s">
        <v>263</v>
      </c>
      <c r="L5" s="143" t="s">
        <v>293</v>
      </c>
      <c r="M5" s="475" t="s">
        <v>264</v>
      </c>
      <c r="N5" s="475" t="s">
        <v>294</v>
      </c>
      <c r="O5" s="475" t="s">
        <v>295</v>
      </c>
      <c r="P5" s="475" t="s">
        <v>296</v>
      </c>
      <c r="Q5" s="475" t="s">
        <v>294</v>
      </c>
      <c r="R5" s="475" t="s">
        <v>31</v>
      </c>
      <c r="S5" s="475" t="s">
        <v>297</v>
      </c>
      <c r="T5" s="143" t="s">
        <v>298</v>
      </c>
      <c r="U5" s="475" t="s">
        <v>299</v>
      </c>
      <c r="V5" s="663"/>
      <c r="W5" s="665"/>
      <c r="X5" s="651"/>
      <c r="Y5" s="651"/>
    </row>
    <row r="6" spans="1:25" s="13" customFormat="1" ht="48.75" customHeight="1" x14ac:dyDescent="0.25">
      <c r="A6" s="657" t="s">
        <v>300</v>
      </c>
      <c r="B6" s="658"/>
      <c r="C6" s="658"/>
      <c r="D6" s="658"/>
      <c r="E6" s="658"/>
      <c r="F6" s="658"/>
      <c r="G6" s="658"/>
      <c r="H6" s="658"/>
      <c r="I6" s="658"/>
      <c r="J6" s="658"/>
      <c r="K6" s="658"/>
      <c r="L6" s="658"/>
      <c r="M6" s="658"/>
      <c r="N6" s="658"/>
      <c r="O6" s="658"/>
      <c r="P6" s="658"/>
      <c r="Q6" s="658"/>
      <c r="R6" s="658"/>
      <c r="S6" s="658"/>
      <c r="T6" s="658"/>
      <c r="U6" s="658"/>
      <c r="V6" s="658"/>
      <c r="W6" s="658"/>
      <c r="X6" s="658"/>
      <c r="Y6" s="658"/>
    </row>
    <row r="7" spans="1:25" s="2" customFormat="1" ht="72" customHeight="1" x14ac:dyDescent="0.25">
      <c r="A7" s="666" t="s">
        <v>301</v>
      </c>
      <c r="B7" s="144" t="s">
        <v>5</v>
      </c>
      <c r="C7" s="145" t="s">
        <v>302</v>
      </c>
      <c r="D7" s="146" t="s">
        <v>303</v>
      </c>
      <c r="E7" s="147" t="s">
        <v>304</v>
      </c>
      <c r="F7" s="148">
        <v>1680</v>
      </c>
      <c r="G7" s="147">
        <v>2015</v>
      </c>
      <c r="H7" s="148">
        <v>1754</v>
      </c>
      <c r="I7" s="148">
        <v>347</v>
      </c>
      <c r="J7" s="149">
        <f>I7/H7</f>
        <v>0.19783352337514254</v>
      </c>
      <c r="K7" s="148">
        <v>12980466.790000001</v>
      </c>
      <c r="L7" s="148">
        <v>12227292.150000002</v>
      </c>
      <c r="M7" s="150">
        <f>+L7/K7*1</f>
        <v>0.94197630546073774</v>
      </c>
      <c r="N7" s="148">
        <v>1197</v>
      </c>
      <c r="O7" s="148">
        <v>676</v>
      </c>
      <c r="P7" s="151">
        <v>521</v>
      </c>
      <c r="Q7" s="148">
        <f>SUM(O7:P7)</f>
        <v>1197</v>
      </c>
      <c r="R7" s="152">
        <f>Q7/N7</f>
        <v>1</v>
      </c>
      <c r="S7" s="153">
        <v>11408522.339999998</v>
      </c>
      <c r="T7" s="153">
        <v>11408522.339999998</v>
      </c>
      <c r="U7" s="150">
        <f>+T7/S7*1</f>
        <v>1</v>
      </c>
      <c r="V7" s="148">
        <v>1197</v>
      </c>
      <c r="W7" s="153">
        <v>10011532</v>
      </c>
      <c r="X7" s="154" t="s">
        <v>305</v>
      </c>
      <c r="Y7" s="155"/>
    </row>
    <row r="8" spans="1:25" s="2" customFormat="1" ht="72" customHeight="1" x14ac:dyDescent="0.25">
      <c r="A8" s="667"/>
      <c r="B8" s="144" t="s">
        <v>306</v>
      </c>
      <c r="C8" s="145" t="s">
        <v>307</v>
      </c>
      <c r="D8" s="146" t="s">
        <v>308</v>
      </c>
      <c r="E8" s="147" t="s">
        <v>304</v>
      </c>
      <c r="F8" s="148">
        <v>7109</v>
      </c>
      <c r="G8" s="147">
        <v>2015</v>
      </c>
      <c r="H8" s="148">
        <v>7098</v>
      </c>
      <c r="I8" s="148">
        <v>3744</v>
      </c>
      <c r="J8" s="149">
        <f t="shared" ref="J8:J14" si="0">I8/H8</f>
        <v>0.52747252747252749</v>
      </c>
      <c r="K8" s="148">
        <v>51518865.93</v>
      </c>
      <c r="L8" s="148">
        <v>44586495.93</v>
      </c>
      <c r="M8" s="150">
        <f t="shared" ref="M8:M14" si="1">+L8/K8*1</f>
        <v>0.86544016692022707</v>
      </c>
      <c r="N8" s="148">
        <v>5250</v>
      </c>
      <c r="O8" s="148">
        <f>1535+41</f>
        <v>1576</v>
      </c>
      <c r="P8" s="153">
        <f>3045+1417</f>
        <v>4462</v>
      </c>
      <c r="Q8" s="148">
        <f>SUM(O8:P8)</f>
        <v>6038</v>
      </c>
      <c r="R8" s="152">
        <f t="shared" ref="R8:R14" si="2">Q8/N8</f>
        <v>1.1500952380952381</v>
      </c>
      <c r="S8" s="153">
        <v>48287768.219999999</v>
      </c>
      <c r="T8" s="153">
        <v>48287768.219999999</v>
      </c>
      <c r="U8" s="150">
        <f t="shared" ref="U8:U14" si="3">+T8/S8*1</f>
        <v>1</v>
      </c>
      <c r="V8" s="148">
        <f>4898+1185</f>
        <v>6083</v>
      </c>
      <c r="W8" s="153">
        <v>23346266</v>
      </c>
      <c r="X8" s="154" t="s">
        <v>309</v>
      </c>
      <c r="Y8" s="156" t="s">
        <v>310</v>
      </c>
    </row>
    <row r="9" spans="1:25" s="2" customFormat="1" ht="72" customHeight="1" x14ac:dyDescent="0.25">
      <c r="A9" s="667"/>
      <c r="B9" s="669" t="s">
        <v>311</v>
      </c>
      <c r="C9" s="145" t="s">
        <v>312</v>
      </c>
      <c r="D9" s="146" t="s">
        <v>313</v>
      </c>
      <c r="E9" s="147" t="s">
        <v>304</v>
      </c>
      <c r="F9" s="148">
        <v>12</v>
      </c>
      <c r="G9" s="147">
        <v>2015</v>
      </c>
      <c r="H9" s="148">
        <v>6</v>
      </c>
      <c r="I9" s="148">
        <v>19</v>
      </c>
      <c r="J9" s="149">
        <f t="shared" si="0"/>
        <v>3.1666666666666665</v>
      </c>
      <c r="K9" s="148">
        <v>2824150.09</v>
      </c>
      <c r="L9" s="148">
        <v>1772731.8200000003</v>
      </c>
      <c r="M9" s="150">
        <f t="shared" si="1"/>
        <v>0.62770453534925275</v>
      </c>
      <c r="N9" s="148">
        <v>6</v>
      </c>
      <c r="O9" s="148">
        <v>17</v>
      </c>
      <c r="P9" s="157">
        <f>3+4</f>
        <v>7</v>
      </c>
      <c r="Q9" s="148">
        <f>SUM(O9:P9)</f>
        <v>24</v>
      </c>
      <c r="R9" s="152">
        <f t="shared" si="2"/>
        <v>4</v>
      </c>
      <c r="S9" s="153">
        <v>2764573.24</v>
      </c>
      <c r="T9" s="153">
        <v>2764573.24</v>
      </c>
      <c r="U9" s="150">
        <f t="shared" si="3"/>
        <v>1</v>
      </c>
      <c r="V9" s="148">
        <v>6</v>
      </c>
      <c r="W9" s="153">
        <v>1117028</v>
      </c>
      <c r="X9" s="154" t="s">
        <v>314</v>
      </c>
      <c r="Y9" s="155"/>
    </row>
    <row r="10" spans="1:25" s="2" customFormat="1" ht="72" customHeight="1" x14ac:dyDescent="0.25">
      <c r="A10" s="667"/>
      <c r="B10" s="670"/>
      <c r="C10" s="145" t="s">
        <v>315</v>
      </c>
      <c r="D10" s="146" t="s">
        <v>316</v>
      </c>
      <c r="E10" s="147" t="s">
        <v>317</v>
      </c>
      <c r="F10" s="149">
        <v>0.56999999999999995</v>
      </c>
      <c r="G10" s="147">
        <v>2015</v>
      </c>
      <c r="H10" s="149">
        <v>0.75</v>
      </c>
      <c r="I10" s="149">
        <v>0.55130000000000001</v>
      </c>
      <c r="J10" s="149">
        <f t="shared" si="0"/>
        <v>0.73506666666666665</v>
      </c>
      <c r="K10" s="148">
        <v>8003250.9999999991</v>
      </c>
      <c r="L10" s="148">
        <v>7715696.5599999996</v>
      </c>
      <c r="M10" s="150">
        <f t="shared" si="1"/>
        <v>0.96407029593349014</v>
      </c>
      <c r="N10" s="149">
        <v>0.75</v>
      </c>
      <c r="O10" s="149">
        <v>0.4103</v>
      </c>
      <c r="P10" s="152">
        <f>75%-O10</f>
        <v>0.3397</v>
      </c>
      <c r="Q10" s="158">
        <f>SUM(O10:P10)</f>
        <v>0.75</v>
      </c>
      <c r="R10" s="152">
        <f t="shared" si="2"/>
        <v>1</v>
      </c>
      <c r="S10" s="153">
        <v>9660135.9999999981</v>
      </c>
      <c r="T10" s="153">
        <v>9660135.9999999981</v>
      </c>
      <c r="U10" s="150">
        <f t="shared" si="3"/>
        <v>1</v>
      </c>
      <c r="V10" s="149">
        <v>0.75</v>
      </c>
      <c r="W10" s="153">
        <v>8074429</v>
      </c>
      <c r="X10" s="159" t="s">
        <v>314</v>
      </c>
      <c r="Y10" s="160"/>
    </row>
    <row r="11" spans="1:25" s="2" customFormat="1" ht="202.5" customHeight="1" x14ac:dyDescent="0.25">
      <c r="A11" s="667"/>
      <c r="B11" s="669" t="s">
        <v>318</v>
      </c>
      <c r="C11" s="145" t="s">
        <v>319</v>
      </c>
      <c r="D11" s="146" t="s">
        <v>320</v>
      </c>
      <c r="E11" s="147" t="s">
        <v>304</v>
      </c>
      <c r="F11" s="148" t="s">
        <v>321</v>
      </c>
      <c r="G11" s="148" t="s">
        <v>321</v>
      </c>
      <c r="H11" s="148">
        <v>61</v>
      </c>
      <c r="I11" s="148">
        <v>0</v>
      </c>
      <c r="J11" s="149">
        <f t="shared" si="0"/>
        <v>0</v>
      </c>
      <c r="K11" s="148">
        <v>1939803.12</v>
      </c>
      <c r="L11" s="148">
        <v>1887048.71</v>
      </c>
      <c r="M11" s="150">
        <f t="shared" si="1"/>
        <v>0.97280424520608044</v>
      </c>
      <c r="N11" s="148">
        <v>42</v>
      </c>
      <c r="O11" s="148">
        <v>0</v>
      </c>
      <c r="P11" s="151">
        <v>0</v>
      </c>
      <c r="Q11" s="148">
        <f t="shared" ref="Q11:Q12" si="4">SUM(O11:P11)</f>
        <v>0</v>
      </c>
      <c r="R11" s="152">
        <f t="shared" si="2"/>
        <v>0</v>
      </c>
      <c r="S11" s="153">
        <v>2077903.42</v>
      </c>
      <c r="T11" s="153">
        <v>2077903.42</v>
      </c>
      <c r="U11" s="150">
        <f t="shared" si="3"/>
        <v>1</v>
      </c>
      <c r="V11" s="148">
        <v>40</v>
      </c>
      <c r="W11" s="153">
        <v>1191532</v>
      </c>
      <c r="X11" s="154" t="s">
        <v>322</v>
      </c>
      <c r="Y11" s="161" t="s">
        <v>323</v>
      </c>
    </row>
    <row r="12" spans="1:25" s="2" customFormat="1" ht="72" customHeight="1" x14ac:dyDescent="0.25">
      <c r="A12" s="667"/>
      <c r="B12" s="670"/>
      <c r="C12" s="145" t="s">
        <v>324</v>
      </c>
      <c r="D12" s="146" t="s">
        <v>325</v>
      </c>
      <c r="E12" s="147" t="s">
        <v>304</v>
      </c>
      <c r="F12" s="148">
        <v>240</v>
      </c>
      <c r="G12" s="147">
        <v>2015</v>
      </c>
      <c r="H12" s="148">
        <v>488</v>
      </c>
      <c r="I12" s="148">
        <v>16</v>
      </c>
      <c r="J12" s="149">
        <f t="shared" si="0"/>
        <v>3.2786885245901641E-2</v>
      </c>
      <c r="K12" s="148">
        <v>2118825.0699999998</v>
      </c>
      <c r="L12" s="148">
        <v>2094305.3699999999</v>
      </c>
      <c r="M12" s="150">
        <f t="shared" si="1"/>
        <v>0.98842769025760113</v>
      </c>
      <c r="N12" s="148">
        <v>296</v>
      </c>
      <c r="O12" s="148">
        <v>11</v>
      </c>
      <c r="P12" s="151">
        <v>100</v>
      </c>
      <c r="Q12" s="148">
        <f t="shared" si="4"/>
        <v>111</v>
      </c>
      <c r="R12" s="152">
        <f t="shared" si="2"/>
        <v>0.375</v>
      </c>
      <c r="S12" s="153">
        <v>2333545.2800000003</v>
      </c>
      <c r="T12" s="153">
        <v>2333545.2800000003</v>
      </c>
      <c r="U12" s="150">
        <f t="shared" si="3"/>
        <v>1</v>
      </c>
      <c r="V12" s="148">
        <v>214</v>
      </c>
      <c r="W12" s="153">
        <v>2792480</v>
      </c>
      <c r="X12" s="154" t="s">
        <v>326</v>
      </c>
      <c r="Y12" s="162" t="s">
        <v>327</v>
      </c>
    </row>
    <row r="13" spans="1:25" s="2" customFormat="1" ht="246.75" customHeight="1" x14ac:dyDescent="0.25">
      <c r="A13" s="667"/>
      <c r="B13" s="144" t="s">
        <v>328</v>
      </c>
      <c r="C13" s="145" t="s">
        <v>329</v>
      </c>
      <c r="D13" s="146" t="s">
        <v>330</v>
      </c>
      <c r="E13" s="147" t="s">
        <v>304</v>
      </c>
      <c r="F13" s="148">
        <v>9898</v>
      </c>
      <c r="G13" s="147">
        <v>2015</v>
      </c>
      <c r="H13" s="148">
        <v>12173</v>
      </c>
      <c r="I13" s="148">
        <v>5438</v>
      </c>
      <c r="J13" s="149">
        <f t="shared" si="0"/>
        <v>0.44672636161997864</v>
      </c>
      <c r="K13" s="148">
        <v>696888646</v>
      </c>
      <c r="L13" s="148">
        <v>676247325.81000006</v>
      </c>
      <c r="M13" s="150">
        <f t="shared" si="1"/>
        <v>0.97038074833263976</v>
      </c>
      <c r="N13" s="148">
        <v>8929</v>
      </c>
      <c r="O13" s="148">
        <f>2514+76</f>
        <v>2590</v>
      </c>
      <c r="P13" s="157">
        <f>1384+5524</f>
        <v>6908</v>
      </c>
      <c r="Q13" s="148">
        <f>SUM(O13:P13)</f>
        <v>9498</v>
      </c>
      <c r="R13" s="152">
        <f t="shared" si="2"/>
        <v>1.0637249412028222</v>
      </c>
      <c r="S13" s="153">
        <v>543669264</v>
      </c>
      <c r="T13" s="153">
        <v>543669264</v>
      </c>
      <c r="U13" s="150">
        <f t="shared" si="3"/>
        <v>1</v>
      </c>
      <c r="V13" s="148">
        <f>8562+1185</f>
        <v>9747</v>
      </c>
      <c r="W13" s="153">
        <v>549041762</v>
      </c>
      <c r="X13" s="154" t="s">
        <v>331</v>
      </c>
      <c r="Y13" s="156" t="s">
        <v>332</v>
      </c>
    </row>
    <row r="14" spans="1:25" s="2" customFormat="1" ht="72" customHeight="1" x14ac:dyDescent="0.2">
      <c r="A14" s="668"/>
      <c r="B14" s="144" t="s">
        <v>333</v>
      </c>
      <c r="C14" s="145" t="s">
        <v>334</v>
      </c>
      <c r="D14" s="163" t="s">
        <v>335</v>
      </c>
      <c r="E14" s="147" t="s">
        <v>317</v>
      </c>
      <c r="F14" s="149">
        <v>0.76</v>
      </c>
      <c r="G14" s="147">
        <v>2016</v>
      </c>
      <c r="H14" s="149">
        <v>0.92</v>
      </c>
      <c r="I14" s="149">
        <v>0.74</v>
      </c>
      <c r="J14" s="149">
        <f t="shared" si="0"/>
        <v>0.80434782608695643</v>
      </c>
      <c r="K14" s="148">
        <v>1882110999.0000002</v>
      </c>
      <c r="L14" s="148">
        <v>1879032331.8799999</v>
      </c>
      <c r="M14" s="150">
        <f t="shared" si="1"/>
        <v>0.9983642478463618</v>
      </c>
      <c r="N14" s="149">
        <v>0.94</v>
      </c>
      <c r="O14" s="149">
        <v>0.74</v>
      </c>
      <c r="P14" s="149">
        <v>0.87390000000000001</v>
      </c>
      <c r="Q14" s="152">
        <v>0.87390000000000001</v>
      </c>
      <c r="R14" s="152">
        <f t="shared" si="2"/>
        <v>0.92968085106382981</v>
      </c>
      <c r="S14" s="153">
        <v>406371700.5</v>
      </c>
      <c r="T14" s="153">
        <v>406371700.5</v>
      </c>
      <c r="U14" s="150">
        <f t="shared" si="3"/>
        <v>1</v>
      </c>
      <c r="V14" s="149">
        <v>0.94</v>
      </c>
      <c r="W14" s="153">
        <v>70288384</v>
      </c>
      <c r="X14" s="159" t="s">
        <v>336</v>
      </c>
      <c r="Y14" s="160" t="s">
        <v>337</v>
      </c>
    </row>
    <row r="15" spans="1:25" s="142" customFormat="1" ht="48.75" customHeight="1" x14ac:dyDescent="0.25">
      <c r="A15" s="657" t="s">
        <v>338</v>
      </c>
      <c r="B15" s="658"/>
      <c r="C15" s="658"/>
      <c r="D15" s="658"/>
      <c r="E15" s="658"/>
      <c r="F15" s="658"/>
      <c r="G15" s="658"/>
      <c r="H15" s="658"/>
      <c r="I15" s="658"/>
      <c r="J15" s="658"/>
      <c r="K15" s="658"/>
      <c r="L15" s="658"/>
      <c r="M15" s="658"/>
      <c r="N15" s="658"/>
      <c r="O15" s="658"/>
      <c r="P15" s="658"/>
      <c r="Q15" s="658"/>
      <c r="R15" s="658"/>
      <c r="S15" s="658"/>
      <c r="T15" s="658"/>
      <c r="U15" s="658"/>
      <c r="V15" s="658"/>
      <c r="W15" s="658"/>
      <c r="X15" s="658"/>
      <c r="Y15" s="658"/>
    </row>
    <row r="16" spans="1:25" s="175" customFormat="1" ht="72" customHeight="1" x14ac:dyDescent="0.25">
      <c r="A16" s="659" t="s">
        <v>339</v>
      </c>
      <c r="B16" s="660" t="s">
        <v>5</v>
      </c>
      <c r="C16" s="164" t="s">
        <v>340</v>
      </c>
      <c r="D16" s="165" t="s">
        <v>341</v>
      </c>
      <c r="E16" s="472" t="s">
        <v>304</v>
      </c>
      <c r="F16" s="166">
        <v>3663</v>
      </c>
      <c r="G16" s="472">
        <v>2017</v>
      </c>
      <c r="H16" s="166">
        <v>165704</v>
      </c>
      <c r="I16" s="166">
        <v>315336</v>
      </c>
      <c r="J16" s="167">
        <f>I16/H16</f>
        <v>1.9030077728962487</v>
      </c>
      <c r="K16" s="168">
        <v>5261715</v>
      </c>
      <c r="L16" s="168">
        <v>3592781.34</v>
      </c>
      <c r="M16" s="169">
        <f>IFERROR(L16/K16*1,"-")</f>
        <v>0.68281564851003895</v>
      </c>
      <c r="N16" s="170" t="s">
        <v>342</v>
      </c>
      <c r="O16" s="170" t="s">
        <v>343</v>
      </c>
      <c r="P16" s="170" t="s">
        <v>344</v>
      </c>
      <c r="Q16" s="170" t="s">
        <v>345</v>
      </c>
      <c r="R16" s="171">
        <v>1</v>
      </c>
      <c r="S16" s="172">
        <v>3286300</v>
      </c>
      <c r="T16" s="172">
        <v>3286300</v>
      </c>
      <c r="U16" s="171">
        <f>IFERROR(T16/S16*1,"-")</f>
        <v>1</v>
      </c>
      <c r="V16" s="170" t="s">
        <v>346</v>
      </c>
      <c r="W16" s="173">
        <v>17148537.742517803</v>
      </c>
      <c r="X16" s="174" t="s">
        <v>347</v>
      </c>
      <c r="Y16" s="166"/>
    </row>
    <row r="17" spans="1:25" s="175" customFormat="1" ht="72" customHeight="1" x14ac:dyDescent="0.25">
      <c r="A17" s="659"/>
      <c r="B17" s="661"/>
      <c r="C17" s="164" t="s">
        <v>348</v>
      </c>
      <c r="D17" s="165" t="s">
        <v>349</v>
      </c>
      <c r="E17" s="472" t="s">
        <v>304</v>
      </c>
      <c r="F17" s="166">
        <v>5301</v>
      </c>
      <c r="G17" s="472">
        <v>2017</v>
      </c>
      <c r="H17" s="166">
        <v>958800</v>
      </c>
      <c r="I17" s="166">
        <v>253918</v>
      </c>
      <c r="J17" s="167">
        <f>I17/H17</f>
        <v>0.26482895285773883</v>
      </c>
      <c r="K17" s="168">
        <v>118787795</v>
      </c>
      <c r="L17" s="168">
        <v>107829709.10999997</v>
      </c>
      <c r="M17" s="169">
        <f t="shared" ref="M17:M21" si="5">IFERROR(L17/K17*1,"-")</f>
        <v>0.90775074249000054</v>
      </c>
      <c r="N17" s="166">
        <v>977976</v>
      </c>
      <c r="O17" s="166">
        <v>214264</v>
      </c>
      <c r="P17" s="166">
        <v>211496</v>
      </c>
      <c r="Q17" s="166">
        <f t="shared" ref="Q17:Q18" si="6">SUM(O17:P17)</f>
        <v>425760</v>
      </c>
      <c r="R17" s="169">
        <f t="shared" ref="R17:R21" si="7">Q17/N17</f>
        <v>0.43534810670200497</v>
      </c>
      <c r="S17" s="173">
        <v>120717606</v>
      </c>
      <c r="T17" s="173">
        <v>120717606</v>
      </c>
      <c r="U17" s="169">
        <f t="shared" ref="U17:U21" si="8">IFERROR(T17/S17*1,"-")</f>
        <v>1</v>
      </c>
      <c r="V17" s="166">
        <v>675688</v>
      </c>
      <c r="W17" s="173">
        <v>48379095.919224933</v>
      </c>
      <c r="X17" s="174" t="s">
        <v>347</v>
      </c>
      <c r="Y17" s="166"/>
    </row>
    <row r="18" spans="1:25" s="175" customFormat="1" ht="72" customHeight="1" x14ac:dyDescent="0.25">
      <c r="A18" s="659"/>
      <c r="B18" s="662"/>
      <c r="C18" s="164" t="s">
        <v>350</v>
      </c>
      <c r="D18" s="165" t="s">
        <v>351</v>
      </c>
      <c r="E18" s="472" t="s">
        <v>304</v>
      </c>
      <c r="F18" s="166">
        <v>1509</v>
      </c>
      <c r="G18" s="472">
        <v>2017</v>
      </c>
      <c r="H18" s="166">
        <v>310544</v>
      </c>
      <c r="I18" s="166">
        <v>365308</v>
      </c>
      <c r="J18" s="167">
        <f t="shared" ref="J18:J21" si="9">I18/H18</f>
        <v>1.1763486011644082</v>
      </c>
      <c r="K18" s="168">
        <v>63147</v>
      </c>
      <c r="L18" s="168">
        <v>62929.14</v>
      </c>
      <c r="M18" s="169">
        <f t="shared" si="5"/>
        <v>0.99654995486721454</v>
      </c>
      <c r="N18" s="166">
        <v>316755</v>
      </c>
      <c r="O18" s="166">
        <v>182811</v>
      </c>
      <c r="P18" s="166">
        <v>196728</v>
      </c>
      <c r="Q18" s="166">
        <f t="shared" si="6"/>
        <v>379539</v>
      </c>
      <c r="R18" s="169">
        <f t="shared" si="7"/>
        <v>1.1982099730075295</v>
      </c>
      <c r="S18" s="173">
        <v>433960</v>
      </c>
      <c r="T18" s="173">
        <v>433960</v>
      </c>
      <c r="U18" s="169">
        <f t="shared" si="8"/>
        <v>1</v>
      </c>
      <c r="V18" s="166">
        <v>760149</v>
      </c>
      <c r="W18" s="173">
        <v>49427614.667577833</v>
      </c>
      <c r="X18" s="174" t="s">
        <v>347</v>
      </c>
      <c r="Y18" s="166"/>
    </row>
    <row r="19" spans="1:25" s="175" customFormat="1" ht="72" customHeight="1" x14ac:dyDescent="0.25">
      <c r="A19" s="659"/>
      <c r="B19" s="473" t="s">
        <v>318</v>
      </c>
      <c r="C19" s="164" t="s">
        <v>352</v>
      </c>
      <c r="D19" s="165" t="s">
        <v>353</v>
      </c>
      <c r="E19" s="472" t="s">
        <v>304</v>
      </c>
      <c r="F19" s="166">
        <v>1013</v>
      </c>
      <c r="G19" s="472">
        <v>2017</v>
      </c>
      <c r="H19" s="166">
        <v>67610</v>
      </c>
      <c r="I19" s="166">
        <v>42429</v>
      </c>
      <c r="J19" s="167">
        <f t="shared" si="9"/>
        <v>0.62755509540008869</v>
      </c>
      <c r="K19" s="166">
        <v>0</v>
      </c>
      <c r="L19" s="166">
        <v>0</v>
      </c>
      <c r="M19" s="169" t="str">
        <f t="shared" si="5"/>
        <v>-</v>
      </c>
      <c r="N19" s="166">
        <v>69023</v>
      </c>
      <c r="O19" s="166">
        <v>28371</v>
      </c>
      <c r="P19" s="166">
        <v>36213</v>
      </c>
      <c r="Q19" s="166">
        <f>SUM(O19:P19)</f>
        <v>64584</v>
      </c>
      <c r="R19" s="169">
        <f t="shared" si="7"/>
        <v>0.93568810396534485</v>
      </c>
      <c r="S19" s="173">
        <v>0</v>
      </c>
      <c r="T19" s="173">
        <v>0</v>
      </c>
      <c r="U19" s="169" t="str">
        <f t="shared" si="8"/>
        <v>-</v>
      </c>
      <c r="V19" s="166">
        <v>67569</v>
      </c>
      <c r="W19" s="173">
        <v>7349930.6706794258</v>
      </c>
      <c r="X19" s="174" t="s">
        <v>347</v>
      </c>
      <c r="Y19" s="167"/>
    </row>
    <row r="20" spans="1:25" s="175" customFormat="1" ht="72" customHeight="1" x14ac:dyDescent="0.25">
      <c r="A20" s="659"/>
      <c r="B20" s="660" t="s">
        <v>333</v>
      </c>
      <c r="C20" s="164" t="s">
        <v>354</v>
      </c>
      <c r="D20" s="165" t="s">
        <v>355</v>
      </c>
      <c r="E20" s="472" t="s">
        <v>317</v>
      </c>
      <c r="F20" s="167">
        <v>0.5</v>
      </c>
      <c r="G20" s="472">
        <v>2017</v>
      </c>
      <c r="H20" s="167">
        <v>0.90700000000000003</v>
      </c>
      <c r="I20" s="167">
        <v>0.76</v>
      </c>
      <c r="J20" s="167">
        <f t="shared" si="9"/>
        <v>0.83792723263506064</v>
      </c>
      <c r="K20" s="168">
        <v>81886325</v>
      </c>
      <c r="L20" s="168">
        <v>79950593.74000001</v>
      </c>
      <c r="M20" s="169">
        <f t="shared" si="5"/>
        <v>0.97636075058930794</v>
      </c>
      <c r="N20" s="176">
        <v>0.91100000000000003</v>
      </c>
      <c r="O20" s="176">
        <v>0.62</v>
      </c>
      <c r="P20" s="176">
        <v>0.76</v>
      </c>
      <c r="Q20" s="176">
        <f>+P20</f>
        <v>0.76</v>
      </c>
      <c r="R20" s="169">
        <f t="shared" si="7"/>
        <v>0.83424807903402853</v>
      </c>
      <c r="S20" s="173">
        <v>109995136</v>
      </c>
      <c r="T20" s="173">
        <v>109995136</v>
      </c>
      <c r="U20" s="169">
        <f t="shared" si="8"/>
        <v>1</v>
      </c>
      <c r="V20" s="176">
        <v>0.93100000000000005</v>
      </c>
      <c r="W20" s="173">
        <v>112072926</v>
      </c>
      <c r="X20" s="174" t="s">
        <v>356</v>
      </c>
      <c r="Y20" s="166"/>
    </row>
    <row r="21" spans="1:25" s="175" customFormat="1" ht="72" customHeight="1" x14ac:dyDescent="0.25">
      <c r="A21" s="659"/>
      <c r="B21" s="662"/>
      <c r="C21" s="164" t="s">
        <v>357</v>
      </c>
      <c r="D21" s="165" t="s">
        <v>358</v>
      </c>
      <c r="E21" s="472" t="s">
        <v>317</v>
      </c>
      <c r="F21" s="166">
        <v>0</v>
      </c>
      <c r="G21" s="472">
        <v>2017</v>
      </c>
      <c r="H21" s="167">
        <v>0.6</v>
      </c>
      <c r="I21" s="167">
        <v>0.38369999999999999</v>
      </c>
      <c r="J21" s="167">
        <f t="shared" si="9"/>
        <v>0.63949999999999996</v>
      </c>
      <c r="K21" s="166">
        <v>0</v>
      </c>
      <c r="L21" s="166">
        <v>0</v>
      </c>
      <c r="M21" s="169" t="str">
        <f t="shared" si="5"/>
        <v>-</v>
      </c>
      <c r="N21" s="176">
        <v>0.6</v>
      </c>
      <c r="O21" s="176">
        <v>4.1000000000000002E-2</v>
      </c>
      <c r="P21" s="176">
        <v>0.55900000000000005</v>
      </c>
      <c r="Q21" s="176">
        <f t="shared" ref="Q21" si="10">SUM(O21:P21)</f>
        <v>0.60000000000000009</v>
      </c>
      <c r="R21" s="169">
        <f t="shared" si="7"/>
        <v>1.0000000000000002</v>
      </c>
      <c r="S21" s="173">
        <v>0</v>
      </c>
      <c r="T21" s="173">
        <v>0</v>
      </c>
      <c r="U21" s="169" t="str">
        <f t="shared" si="8"/>
        <v>-</v>
      </c>
      <c r="V21" s="176">
        <v>0.6</v>
      </c>
      <c r="W21" s="173">
        <v>30000</v>
      </c>
      <c r="X21" s="174" t="s">
        <v>359</v>
      </c>
      <c r="Y21" s="166"/>
    </row>
    <row r="22" spans="1:25" s="175" customFormat="1" ht="7.9" customHeight="1" x14ac:dyDescent="0.25">
      <c r="A22" s="177"/>
      <c r="B22" s="178"/>
      <c r="C22" s="179"/>
      <c r="D22" s="180"/>
      <c r="E22" s="177"/>
      <c r="F22" s="181"/>
      <c r="G22" s="177"/>
      <c r="H22" s="182"/>
      <c r="I22" s="182"/>
      <c r="J22" s="182"/>
      <c r="K22" s="183"/>
      <c r="L22" s="183"/>
      <c r="M22" s="184"/>
      <c r="N22" s="185"/>
      <c r="O22" s="183"/>
      <c r="P22" s="183"/>
      <c r="Q22" s="183"/>
      <c r="R22" s="183"/>
      <c r="S22" s="186"/>
      <c r="T22" s="187"/>
      <c r="U22" s="184"/>
      <c r="V22" s="184"/>
      <c r="W22" s="186"/>
      <c r="X22" s="188"/>
      <c r="Y22" s="181"/>
    </row>
    <row r="23" spans="1:25" s="175" customFormat="1" ht="13.9" customHeight="1" x14ac:dyDescent="0.2">
      <c r="A23" s="189" t="s">
        <v>360</v>
      </c>
      <c r="B23" s="178"/>
      <c r="C23" s="179"/>
      <c r="D23" s="180"/>
      <c r="E23" s="177"/>
      <c r="F23" s="181"/>
      <c r="G23" s="177"/>
      <c r="H23" s="182"/>
      <c r="I23" s="182"/>
      <c r="J23" s="182"/>
      <c r="K23" s="190"/>
      <c r="L23" s="190"/>
      <c r="M23" s="191"/>
      <c r="N23" s="185"/>
      <c r="O23" s="192"/>
      <c r="P23" s="183"/>
      <c r="Q23" s="183"/>
      <c r="R23" s="183"/>
      <c r="S23" s="190"/>
      <c r="T23" s="190"/>
      <c r="U23" s="191"/>
      <c r="V23" s="184"/>
      <c r="W23" s="190"/>
      <c r="X23" s="188"/>
      <c r="Y23" s="181"/>
    </row>
    <row r="24" spans="1:25" s="175" customFormat="1" ht="10.9" customHeight="1" x14ac:dyDescent="0.2">
      <c r="A24" s="193" t="s">
        <v>361</v>
      </c>
      <c r="B24" s="178"/>
      <c r="C24" s="179"/>
      <c r="D24" s="180"/>
      <c r="E24" s="177"/>
      <c r="F24" s="181"/>
      <c r="G24" s="177"/>
      <c r="H24" s="182"/>
      <c r="I24" s="182"/>
      <c r="J24" s="182"/>
      <c r="K24" s="183"/>
      <c r="L24" s="183"/>
      <c r="M24" s="184"/>
      <c r="N24" s="183"/>
      <c r="O24" s="183"/>
      <c r="P24" s="183"/>
      <c r="Q24" s="183"/>
      <c r="R24" s="183"/>
      <c r="S24" s="183"/>
      <c r="T24" s="183"/>
      <c r="U24" s="183"/>
      <c r="V24" s="183"/>
      <c r="W24" s="183"/>
      <c r="X24" s="183"/>
      <c r="Y24" s="183"/>
    </row>
    <row r="25" spans="1:25" s="175" customFormat="1" ht="11.25" customHeight="1" x14ac:dyDescent="0.2">
      <c r="A25" s="189" t="s">
        <v>362</v>
      </c>
      <c r="B25" s="178"/>
      <c r="C25" s="179"/>
      <c r="D25" s="180"/>
      <c r="E25" s="177"/>
      <c r="F25" s="181"/>
      <c r="G25" s="177"/>
      <c r="H25" s="182"/>
      <c r="I25" s="182"/>
      <c r="J25" s="182"/>
      <c r="K25" s="183"/>
      <c r="L25" s="183"/>
      <c r="M25" s="184"/>
      <c r="N25" s="183"/>
      <c r="O25" s="183"/>
      <c r="P25" s="194"/>
      <c r="Q25" s="183"/>
      <c r="R25" s="183"/>
      <c r="S25" s="183"/>
      <c r="T25" s="183"/>
      <c r="U25" s="183"/>
      <c r="V25" s="183"/>
      <c r="W25" s="183"/>
      <c r="X25" s="183"/>
      <c r="Y25" s="183"/>
    </row>
    <row r="26" spans="1:25" s="175" customFormat="1" ht="11.25" customHeight="1" x14ac:dyDescent="0.2">
      <c r="A26" s="189" t="s">
        <v>363</v>
      </c>
      <c r="B26" s="178"/>
      <c r="C26" s="179"/>
      <c r="D26" s="180"/>
      <c r="E26" s="177"/>
      <c r="F26" s="181"/>
      <c r="G26" s="177"/>
      <c r="H26" s="182"/>
      <c r="I26" s="182"/>
      <c r="J26" s="182"/>
      <c r="K26" s="183"/>
      <c r="L26" s="183"/>
      <c r="M26" s="184"/>
      <c r="N26" s="183"/>
      <c r="O26" s="183"/>
      <c r="P26" s="183"/>
      <c r="Q26" s="183"/>
      <c r="R26" s="183"/>
      <c r="S26" s="183"/>
      <c r="T26" s="183"/>
      <c r="U26" s="183"/>
      <c r="V26" s="183"/>
      <c r="W26" s="183"/>
      <c r="X26" s="183"/>
      <c r="Y26" s="183"/>
    </row>
    <row r="27" spans="1:25" s="175" customFormat="1" ht="11.25" customHeight="1" x14ac:dyDescent="0.2">
      <c r="A27" s="189" t="s">
        <v>364</v>
      </c>
      <c r="B27" s="178"/>
      <c r="C27" s="179"/>
      <c r="D27" s="180"/>
      <c r="E27" s="177"/>
      <c r="F27" s="181"/>
      <c r="G27" s="177"/>
      <c r="H27" s="182"/>
      <c r="I27" s="182"/>
      <c r="J27" s="182"/>
      <c r="K27" s="183"/>
      <c r="L27" s="183"/>
      <c r="M27" s="184"/>
      <c r="N27" s="183"/>
      <c r="O27" s="183"/>
      <c r="P27" s="183"/>
      <c r="Q27" s="183"/>
      <c r="R27" s="183"/>
      <c r="S27" s="183"/>
      <c r="T27" s="183"/>
      <c r="U27" s="183"/>
      <c r="V27" s="183"/>
      <c r="W27" s="194"/>
      <c r="X27" s="183"/>
      <c r="Y27" s="183"/>
    </row>
    <row r="28" spans="1:25" s="175" customFormat="1" ht="11.25" customHeight="1" x14ac:dyDescent="0.2">
      <c r="A28" s="189" t="s">
        <v>365</v>
      </c>
      <c r="B28" s="178"/>
      <c r="C28" s="179"/>
      <c r="D28" s="180"/>
      <c r="E28" s="177"/>
      <c r="F28" s="181"/>
      <c r="G28" s="177"/>
      <c r="H28" s="182"/>
      <c r="I28" s="182"/>
      <c r="J28" s="182"/>
      <c r="K28" s="183"/>
      <c r="L28" s="183"/>
      <c r="M28" s="184"/>
      <c r="N28" s="183"/>
      <c r="O28" s="183"/>
      <c r="P28" s="183"/>
      <c r="Q28" s="183"/>
      <c r="R28" s="183"/>
      <c r="S28" s="183"/>
      <c r="T28" s="183"/>
      <c r="U28" s="183"/>
      <c r="V28" s="183"/>
      <c r="W28" s="183"/>
      <c r="X28" s="183"/>
      <c r="Y28" s="183"/>
    </row>
    <row r="29" spans="1:25" s="175" customFormat="1" ht="11.25" customHeight="1" x14ac:dyDescent="0.2">
      <c r="A29" s="189" t="s">
        <v>366</v>
      </c>
      <c r="B29" s="178"/>
      <c r="C29" s="179"/>
      <c r="D29" s="180"/>
      <c r="E29" s="177"/>
      <c r="F29" s="181"/>
      <c r="G29" s="177"/>
      <c r="H29" s="182"/>
      <c r="I29" s="182"/>
      <c r="J29" s="182"/>
      <c r="K29" s="183"/>
      <c r="L29" s="183"/>
      <c r="M29" s="184"/>
      <c r="N29" s="183"/>
      <c r="O29" s="183"/>
      <c r="P29" s="183"/>
      <c r="Q29" s="183"/>
      <c r="R29" s="183"/>
      <c r="S29" s="183"/>
      <c r="T29" s="183"/>
      <c r="U29" s="183"/>
      <c r="V29" s="183"/>
      <c r="W29" s="183"/>
      <c r="X29" s="183"/>
      <c r="Y29" s="183"/>
    </row>
    <row r="30" spans="1:25" s="175" customFormat="1" ht="11.25" customHeight="1" x14ac:dyDescent="0.2">
      <c r="A30" s="189" t="s">
        <v>367</v>
      </c>
      <c r="B30" s="178"/>
      <c r="C30" s="179"/>
      <c r="D30" s="180"/>
      <c r="E30" s="177"/>
      <c r="F30" s="181"/>
      <c r="G30" s="177"/>
      <c r="H30" s="182"/>
      <c r="I30" s="182"/>
      <c r="J30" s="182"/>
      <c r="K30" s="183"/>
      <c r="L30" s="183"/>
      <c r="M30" s="184"/>
      <c r="N30" s="183"/>
      <c r="O30" s="183"/>
      <c r="P30" s="183"/>
      <c r="Q30" s="183"/>
      <c r="R30" s="183"/>
      <c r="S30" s="183"/>
      <c r="T30" s="183"/>
      <c r="U30" s="183"/>
      <c r="V30" s="183"/>
      <c r="W30" s="183"/>
      <c r="X30" s="183"/>
      <c r="Y30" s="183"/>
    </row>
    <row r="31" spans="1:25" s="175" customFormat="1" ht="11.25" customHeight="1" x14ac:dyDescent="0.2">
      <c r="A31" s="189" t="s">
        <v>368</v>
      </c>
      <c r="B31" s="178"/>
      <c r="C31" s="179"/>
      <c r="D31" s="180"/>
      <c r="E31" s="177"/>
      <c r="F31" s="181"/>
      <c r="G31" s="177"/>
      <c r="H31" s="182"/>
      <c r="I31" s="182"/>
      <c r="J31" s="182"/>
      <c r="K31" s="183"/>
      <c r="L31" s="183"/>
      <c r="M31" s="184"/>
      <c r="N31" s="183"/>
      <c r="O31" s="183"/>
      <c r="P31" s="183"/>
      <c r="Q31" s="183"/>
      <c r="R31" s="183"/>
      <c r="S31" s="183"/>
      <c r="T31" s="183"/>
      <c r="U31" s="183"/>
      <c r="V31" s="183"/>
      <c r="W31" s="183"/>
      <c r="X31" s="183"/>
      <c r="Y31" s="183"/>
    </row>
    <row r="32" spans="1:25" s="175" customFormat="1" ht="11.25" customHeight="1" x14ac:dyDescent="0.2">
      <c r="A32" s="189" t="s">
        <v>369</v>
      </c>
      <c r="B32" s="178"/>
      <c r="C32" s="179"/>
      <c r="D32" s="180"/>
      <c r="E32" s="177"/>
      <c r="F32" s="181"/>
      <c r="G32" s="177"/>
      <c r="H32" s="182"/>
      <c r="I32" s="182"/>
      <c r="J32" s="182"/>
      <c r="K32" s="183"/>
      <c r="L32" s="183"/>
      <c r="M32" s="184"/>
      <c r="N32" s="183"/>
      <c r="O32" s="183"/>
      <c r="P32" s="183"/>
      <c r="Q32" s="183"/>
      <c r="R32" s="183"/>
      <c r="S32" s="183"/>
      <c r="T32" s="183"/>
      <c r="U32" s="183"/>
      <c r="V32" s="183"/>
      <c r="W32" s="183"/>
      <c r="X32" s="183"/>
      <c r="Y32" s="183"/>
    </row>
    <row r="33" spans="1:25" s="175" customFormat="1" ht="11.25" customHeight="1" x14ac:dyDescent="0.2">
      <c r="A33" s="189"/>
      <c r="B33" s="178"/>
      <c r="C33" s="179"/>
      <c r="D33" s="180"/>
      <c r="E33" s="177"/>
      <c r="F33" s="181"/>
      <c r="G33" s="177"/>
      <c r="H33" s="182"/>
      <c r="I33" s="182"/>
      <c r="J33" s="182"/>
      <c r="K33" s="183"/>
      <c r="L33" s="183"/>
      <c r="M33" s="184"/>
      <c r="N33" s="183"/>
      <c r="O33" s="183"/>
      <c r="P33" s="183"/>
      <c r="Q33" s="183"/>
      <c r="R33" s="183"/>
      <c r="S33" s="183"/>
      <c r="T33" s="183"/>
      <c r="U33" s="183"/>
      <c r="V33" s="183"/>
      <c r="W33" s="183"/>
      <c r="X33" s="183"/>
      <c r="Y33" s="183"/>
    </row>
    <row r="34" spans="1:25" ht="12.75" x14ac:dyDescent="0.2">
      <c r="A34" s="189"/>
      <c r="K34" s="196"/>
      <c r="L34" s="196"/>
    </row>
    <row r="35" spans="1:25" x14ac:dyDescent="0.2">
      <c r="A35" s="197"/>
    </row>
    <row r="36" spans="1:25" x14ac:dyDescent="0.2">
      <c r="A36" s="197"/>
    </row>
    <row r="37" spans="1:25" x14ac:dyDescent="0.2">
      <c r="A37" s="197"/>
    </row>
    <row r="38" spans="1:25" x14ac:dyDescent="0.2">
      <c r="A38" s="197"/>
    </row>
    <row r="39" spans="1:25" x14ac:dyDescent="0.2">
      <c r="A39" s="197"/>
    </row>
  </sheetData>
  <mergeCells count="31">
    <mergeCell ref="A16:A21"/>
    <mergeCell ref="B16:B18"/>
    <mergeCell ref="B20:B21"/>
    <mergeCell ref="S4:U4"/>
    <mergeCell ref="V4:V5"/>
    <mergeCell ref="A6:Y6"/>
    <mergeCell ref="A7:A14"/>
    <mergeCell ref="B9:B10"/>
    <mergeCell ref="B11:B12"/>
    <mergeCell ref="I4:I5"/>
    <mergeCell ref="J4:J5"/>
    <mergeCell ref="K4:M4"/>
    <mergeCell ref="O4:R4"/>
    <mergeCell ref="A15:Y15"/>
    <mergeCell ref="W4:W5"/>
    <mergeCell ref="A1:Y1"/>
    <mergeCell ref="A2:Y2"/>
    <mergeCell ref="A3:A5"/>
    <mergeCell ref="B3:B5"/>
    <mergeCell ref="C3:C5"/>
    <mergeCell ref="D3:D5"/>
    <mergeCell ref="E3:E5"/>
    <mergeCell ref="F3:G3"/>
    <mergeCell ref="H3:M3"/>
    <mergeCell ref="N3:U3"/>
    <mergeCell ref="V3:W3"/>
    <mergeCell ref="X3:X5"/>
    <mergeCell ref="Y3:Y5"/>
    <mergeCell ref="F4:F5"/>
    <mergeCell ref="G4:G5"/>
    <mergeCell ref="H4:H5"/>
  </mergeCells>
  <printOptions horizontalCentered="1"/>
  <pageMargins left="0.19685039370078741" right="0.19685039370078741" top="0.74803149606299213" bottom="0.74803149606299213" header="0" footer="0"/>
  <pageSetup paperSize="9" scale="3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82E9-8D3C-45D4-BFB2-D2101A4E6E38}">
  <sheetPr>
    <tabColor rgb="FFFF0000"/>
  </sheetPr>
  <dimension ref="A1:CB80"/>
  <sheetViews>
    <sheetView showGridLines="0" view="pageBreakPreview" zoomScale="60" zoomScaleNormal="100" workbookViewId="0">
      <pane ySplit="4" topLeftCell="A5" activePane="bottomLeft" state="frozen"/>
      <selection pane="bottomLeft" activeCell="E20" sqref="E20"/>
    </sheetView>
  </sheetViews>
  <sheetFormatPr baseColWidth="10" defaultColWidth="11.42578125" defaultRowHeight="12" x14ac:dyDescent="0.2"/>
  <cols>
    <col min="1" max="1" width="38.28515625" style="17" customWidth="1"/>
    <col min="2" max="2" width="19.7109375" style="17" customWidth="1"/>
    <col min="3" max="3" width="29" style="17" customWidth="1"/>
    <col min="4" max="6" width="18.7109375" style="17" customWidth="1"/>
    <col min="7" max="8" width="6.7109375" style="51" customWidth="1"/>
    <col min="9" max="9" width="6.7109375" style="17" customWidth="1"/>
    <col min="10" max="12" width="18.7109375" style="17" customWidth="1"/>
    <col min="13" max="13" width="18.28515625" style="17" customWidth="1"/>
    <col min="14" max="14" width="20.42578125" style="17" customWidth="1"/>
    <col min="15" max="15" width="21.140625" style="17" customWidth="1"/>
    <col min="16" max="16384" width="11.42578125" style="17"/>
  </cols>
  <sheetData>
    <row r="1" spans="1:80" s="43" customFormat="1" ht="20.25" x14ac:dyDescent="0.2">
      <c r="A1" s="783" t="s">
        <v>249</v>
      </c>
      <c r="B1" s="784"/>
      <c r="C1" s="784"/>
      <c r="D1" s="784"/>
      <c r="E1" s="784"/>
      <c r="F1" s="784"/>
      <c r="G1" s="784"/>
      <c r="H1" s="784"/>
      <c r="I1" s="784"/>
      <c r="J1" s="784"/>
      <c r="K1" s="784"/>
      <c r="L1" s="784"/>
      <c r="M1" s="784"/>
      <c r="N1" s="784"/>
      <c r="O1" s="784"/>
    </row>
    <row r="2" spans="1:80" ht="18" x14ac:dyDescent="0.2">
      <c r="A2" s="61" t="s">
        <v>10906</v>
      </c>
      <c r="B2" s="134"/>
      <c r="C2" s="464"/>
      <c r="D2" s="465"/>
      <c r="E2" s="465"/>
      <c r="F2" s="465"/>
      <c r="G2" s="465"/>
      <c r="H2" s="465"/>
      <c r="I2" s="465"/>
      <c r="J2" s="465"/>
      <c r="K2" s="465"/>
      <c r="L2" s="465"/>
      <c r="M2" s="465"/>
      <c r="N2" s="465"/>
      <c r="O2" s="465"/>
      <c r="P2" s="466"/>
      <c r="Q2" s="466"/>
      <c r="R2" s="466"/>
      <c r="S2" s="466"/>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467"/>
    </row>
    <row r="3" spans="1:80" s="52" customFormat="1" x14ac:dyDescent="0.2">
      <c r="A3" s="785" t="s">
        <v>159</v>
      </c>
      <c r="B3" s="785"/>
      <c r="C3" s="785" t="s">
        <v>160</v>
      </c>
      <c r="D3" s="785"/>
      <c r="E3" s="785" t="s">
        <v>161</v>
      </c>
      <c r="F3" s="785"/>
      <c r="G3" s="785"/>
      <c r="H3" s="785"/>
      <c r="I3" s="785"/>
      <c r="J3" s="785" t="s">
        <v>162</v>
      </c>
      <c r="K3" s="785"/>
      <c r="L3" s="785"/>
      <c r="M3" s="785" t="s">
        <v>237</v>
      </c>
      <c r="N3" s="785" t="s">
        <v>238</v>
      </c>
      <c r="O3" s="700" t="s">
        <v>179</v>
      </c>
      <c r="CB3" s="468"/>
    </row>
    <row r="4" spans="1:80" s="53" customFormat="1" ht="63.75" x14ac:dyDescent="0.25">
      <c r="A4" s="135" t="s">
        <v>6</v>
      </c>
      <c r="B4" s="135" t="s">
        <v>136</v>
      </c>
      <c r="C4" s="133" t="s">
        <v>163</v>
      </c>
      <c r="D4" s="133" t="s">
        <v>164</v>
      </c>
      <c r="E4" s="133" t="s">
        <v>165</v>
      </c>
      <c r="F4" s="133" t="s">
        <v>166</v>
      </c>
      <c r="G4" s="469" t="s">
        <v>167</v>
      </c>
      <c r="H4" s="469" t="s">
        <v>168</v>
      </c>
      <c r="I4" s="469" t="s">
        <v>169</v>
      </c>
      <c r="J4" s="133" t="s">
        <v>170</v>
      </c>
      <c r="K4" s="133" t="s">
        <v>171</v>
      </c>
      <c r="L4" s="133" t="s">
        <v>172</v>
      </c>
      <c r="M4" s="785"/>
      <c r="N4" s="785"/>
      <c r="O4" s="70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1"/>
    </row>
    <row r="5" spans="1:80" s="53" customFormat="1" x14ac:dyDescent="0.2">
      <c r="A5" s="436" t="s">
        <v>10907</v>
      </c>
      <c r="B5" s="26" t="s">
        <v>10908</v>
      </c>
      <c r="C5" s="458" t="s">
        <v>10909</v>
      </c>
      <c r="D5" s="459" t="s">
        <v>10910</v>
      </c>
      <c r="E5" s="460" t="s">
        <v>10911</v>
      </c>
      <c r="F5" s="461">
        <v>12747291</v>
      </c>
      <c r="G5" s="460">
        <v>500</v>
      </c>
      <c r="H5" s="460">
        <v>0</v>
      </c>
      <c r="I5" s="460">
        <v>0</v>
      </c>
      <c r="J5" s="460" t="s">
        <v>10912</v>
      </c>
      <c r="K5" s="462">
        <v>8000</v>
      </c>
      <c r="L5" s="460" t="s">
        <v>10913</v>
      </c>
      <c r="M5" s="463">
        <f>+K5*12</f>
        <v>96000</v>
      </c>
      <c r="N5" s="463">
        <v>56000</v>
      </c>
      <c r="O5" s="463">
        <f>+K5*12</f>
        <v>96000</v>
      </c>
    </row>
    <row r="6" spans="1:80" s="53" customFormat="1" x14ac:dyDescent="0.2">
      <c r="A6" s="436" t="s">
        <v>10907</v>
      </c>
      <c r="B6" s="26" t="s">
        <v>10908</v>
      </c>
      <c r="C6" s="114" t="s">
        <v>10909</v>
      </c>
      <c r="D6" s="438" t="s">
        <v>10910</v>
      </c>
      <c r="E6" s="398" t="s">
        <v>10911</v>
      </c>
      <c r="F6" s="438" t="s">
        <v>10914</v>
      </c>
      <c r="G6" s="398">
        <v>500</v>
      </c>
      <c r="H6" s="398">
        <v>0</v>
      </c>
      <c r="I6" s="398">
        <v>0</v>
      </c>
      <c r="J6" s="398" t="s">
        <v>10915</v>
      </c>
      <c r="K6" s="440">
        <v>8000</v>
      </c>
      <c r="L6" s="398" t="s">
        <v>10913</v>
      </c>
      <c r="M6" s="439">
        <f>+K6*6</f>
        <v>48000</v>
      </c>
      <c r="N6" s="439">
        <v>56000</v>
      </c>
      <c r="O6" s="439">
        <f t="shared" ref="O6:O10" si="0">+K6*12</f>
        <v>96000</v>
      </c>
    </row>
    <row r="7" spans="1:80" s="53" customFormat="1" x14ac:dyDescent="0.2">
      <c r="A7" s="436" t="s">
        <v>10907</v>
      </c>
      <c r="B7" s="26" t="s">
        <v>10908</v>
      </c>
      <c r="C7" s="26" t="s">
        <v>10916</v>
      </c>
      <c r="D7" s="438" t="s">
        <v>10917</v>
      </c>
      <c r="E7" s="398" t="s">
        <v>10911</v>
      </c>
      <c r="F7" s="438" t="s">
        <v>10918</v>
      </c>
      <c r="G7" s="398">
        <v>170</v>
      </c>
      <c r="H7" s="398">
        <v>0</v>
      </c>
      <c r="I7" s="398">
        <v>0</v>
      </c>
      <c r="J7" s="398" t="s">
        <v>10919</v>
      </c>
      <c r="K7" s="440">
        <v>3415</v>
      </c>
      <c r="L7" s="398" t="s">
        <v>10913</v>
      </c>
      <c r="M7" s="439">
        <f>+K7*6</f>
        <v>20490</v>
      </c>
      <c r="N7" s="439">
        <f>+K7*6</f>
        <v>20490</v>
      </c>
      <c r="O7" s="439">
        <f t="shared" si="0"/>
        <v>40980</v>
      </c>
    </row>
    <row r="8" spans="1:80" s="53" customFormat="1" x14ac:dyDescent="0.2">
      <c r="A8" s="436" t="s">
        <v>10907</v>
      </c>
      <c r="B8" s="26" t="s">
        <v>10908</v>
      </c>
      <c r="C8" s="26" t="s">
        <v>10920</v>
      </c>
      <c r="D8" s="438" t="s">
        <v>10921</v>
      </c>
      <c r="E8" s="398" t="s">
        <v>10911</v>
      </c>
      <c r="F8" s="438" t="s">
        <v>10922</v>
      </c>
      <c r="G8" s="398">
        <v>350</v>
      </c>
      <c r="H8" s="398">
        <v>1</v>
      </c>
      <c r="I8" s="398">
        <v>0</v>
      </c>
      <c r="J8" s="398" t="s">
        <v>10923</v>
      </c>
      <c r="K8" s="440">
        <v>5000</v>
      </c>
      <c r="L8" s="398" t="s">
        <v>10913</v>
      </c>
      <c r="M8" s="439">
        <f>+K8*12</f>
        <v>60000</v>
      </c>
      <c r="N8" s="439">
        <f>+K8*6</f>
        <v>30000</v>
      </c>
      <c r="O8" s="439">
        <f t="shared" si="0"/>
        <v>60000</v>
      </c>
    </row>
    <row r="9" spans="1:80" s="53" customFormat="1" x14ac:dyDescent="0.2">
      <c r="A9" s="436" t="s">
        <v>10907</v>
      </c>
      <c r="B9" s="26" t="s">
        <v>10908</v>
      </c>
      <c r="C9" s="26" t="s">
        <v>10924</v>
      </c>
      <c r="D9" s="438" t="s">
        <v>10925</v>
      </c>
      <c r="E9" s="398" t="s">
        <v>10911</v>
      </c>
      <c r="F9" s="438" t="s">
        <v>10926</v>
      </c>
      <c r="G9" s="398">
        <v>370</v>
      </c>
      <c r="H9" s="398">
        <v>2</v>
      </c>
      <c r="I9" s="398">
        <v>0</v>
      </c>
      <c r="J9" s="398" t="s">
        <v>10927</v>
      </c>
      <c r="K9" s="440">
        <v>5500</v>
      </c>
      <c r="L9" s="398" t="s">
        <v>10913</v>
      </c>
      <c r="M9" s="439">
        <f>+K9*7</f>
        <v>38500</v>
      </c>
      <c r="N9" s="439">
        <f>+K9*6</f>
        <v>33000</v>
      </c>
      <c r="O9" s="439">
        <f t="shared" si="0"/>
        <v>66000</v>
      </c>
    </row>
    <row r="10" spans="1:80" s="53" customFormat="1" x14ac:dyDescent="0.2">
      <c r="A10" s="436" t="s">
        <v>10907</v>
      </c>
      <c r="B10" s="26" t="s">
        <v>10908</v>
      </c>
      <c r="C10" s="26" t="s">
        <v>10928</v>
      </c>
      <c r="D10" s="438" t="s">
        <v>10929</v>
      </c>
      <c r="E10" s="398" t="s">
        <v>10911</v>
      </c>
      <c r="F10" s="438" t="s">
        <v>10930</v>
      </c>
      <c r="G10" s="398">
        <v>120</v>
      </c>
      <c r="H10" s="398">
        <v>1</v>
      </c>
      <c r="I10" s="398">
        <v>0</v>
      </c>
      <c r="J10" s="398" t="s">
        <v>10931</v>
      </c>
      <c r="K10" s="440">
        <v>2500</v>
      </c>
      <c r="L10" s="398" t="s">
        <v>10913</v>
      </c>
      <c r="M10" s="439">
        <f>+K10*12</f>
        <v>30000</v>
      </c>
      <c r="N10" s="439">
        <f>+K10*7</f>
        <v>17500</v>
      </c>
      <c r="O10" s="439">
        <f t="shared" si="0"/>
        <v>30000</v>
      </c>
    </row>
    <row r="11" spans="1:80" s="53" customFormat="1" x14ac:dyDescent="0.2">
      <c r="A11" s="436" t="s">
        <v>10907</v>
      </c>
      <c r="B11" s="26" t="s">
        <v>10908</v>
      </c>
      <c r="C11" s="26" t="s">
        <v>10932</v>
      </c>
      <c r="D11" s="438" t="s">
        <v>10933</v>
      </c>
      <c r="E11" s="398" t="s">
        <v>10911</v>
      </c>
      <c r="F11" s="438" t="s">
        <v>10934</v>
      </c>
      <c r="G11" s="398">
        <v>160</v>
      </c>
      <c r="H11" s="398">
        <v>1</v>
      </c>
      <c r="I11" s="398">
        <v>0</v>
      </c>
      <c r="J11" s="398" t="s">
        <v>10935</v>
      </c>
      <c r="K11" s="440">
        <v>4100</v>
      </c>
      <c r="L11" s="398" t="s">
        <v>10913</v>
      </c>
      <c r="M11" s="439">
        <v>16400</v>
      </c>
      <c r="N11" s="439">
        <v>0</v>
      </c>
      <c r="O11" s="439">
        <v>0</v>
      </c>
    </row>
    <row r="12" spans="1:80" s="53" customFormat="1" x14ac:dyDescent="0.2">
      <c r="A12" s="436" t="s">
        <v>10907</v>
      </c>
      <c r="B12" s="26" t="s">
        <v>10936</v>
      </c>
      <c r="C12" s="114" t="s">
        <v>10937</v>
      </c>
      <c r="D12" s="129" t="s">
        <v>10938</v>
      </c>
      <c r="E12" s="398" t="s">
        <v>10939</v>
      </c>
      <c r="F12" s="400" t="s">
        <v>10940</v>
      </c>
      <c r="G12" s="398">
        <v>700</v>
      </c>
      <c r="H12" s="398"/>
      <c r="I12" s="398"/>
      <c r="J12" s="441">
        <v>44952</v>
      </c>
      <c r="K12" s="442">
        <v>23800</v>
      </c>
      <c r="L12" s="398" t="s">
        <v>10913</v>
      </c>
      <c r="M12" s="443">
        <v>119000</v>
      </c>
      <c r="N12" s="443">
        <v>190400</v>
      </c>
      <c r="O12" s="443">
        <v>285600</v>
      </c>
    </row>
    <row r="13" spans="1:80" s="53" customFormat="1" x14ac:dyDescent="0.2">
      <c r="A13" s="436" t="s">
        <v>10907</v>
      </c>
      <c r="B13" s="26" t="s">
        <v>10936</v>
      </c>
      <c r="C13" s="114" t="s">
        <v>10941</v>
      </c>
      <c r="D13" s="437" t="s">
        <v>10942</v>
      </c>
      <c r="E13" s="398" t="s">
        <v>10939</v>
      </c>
      <c r="F13" s="398"/>
      <c r="G13" s="398">
        <v>225.64</v>
      </c>
      <c r="H13" s="398"/>
      <c r="I13" s="398"/>
      <c r="J13" s="441">
        <v>45078</v>
      </c>
      <c r="K13" s="442">
        <v>3800</v>
      </c>
      <c r="L13" s="398" t="s">
        <v>10913</v>
      </c>
      <c r="M13" s="443">
        <v>24000</v>
      </c>
      <c r="N13" s="443">
        <v>30400</v>
      </c>
      <c r="O13" s="443">
        <v>45600</v>
      </c>
    </row>
    <row r="14" spans="1:80" s="53" customFormat="1" x14ac:dyDescent="0.2">
      <c r="A14" s="436" t="s">
        <v>10907</v>
      </c>
      <c r="B14" s="26" t="s">
        <v>10936</v>
      </c>
      <c r="C14" s="114" t="s">
        <v>10943</v>
      </c>
      <c r="D14" s="437" t="s">
        <v>10944</v>
      </c>
      <c r="E14" s="398" t="s">
        <v>10939</v>
      </c>
      <c r="F14" s="400" t="s">
        <v>10945</v>
      </c>
      <c r="G14" s="398"/>
      <c r="H14" s="398" t="s">
        <v>10946</v>
      </c>
      <c r="I14" s="398"/>
      <c r="J14" s="441">
        <v>44469</v>
      </c>
      <c r="K14" s="442">
        <v>250</v>
      </c>
      <c r="L14" s="398" t="s">
        <v>10913</v>
      </c>
      <c r="M14" s="443">
        <v>2100</v>
      </c>
      <c r="N14" s="443">
        <v>2000</v>
      </c>
      <c r="O14" s="443">
        <v>3000</v>
      </c>
    </row>
    <row r="15" spans="1:80" s="53" customFormat="1" x14ac:dyDescent="0.2">
      <c r="A15" s="436" t="s">
        <v>10907</v>
      </c>
      <c r="B15" s="26" t="s">
        <v>10936</v>
      </c>
      <c r="C15" s="114" t="s">
        <v>10947</v>
      </c>
      <c r="D15" s="129" t="s">
        <v>10948</v>
      </c>
      <c r="E15" s="398" t="s">
        <v>10939</v>
      </c>
      <c r="F15" s="398">
        <v>11063207</v>
      </c>
      <c r="G15" s="398">
        <v>382.24</v>
      </c>
      <c r="H15" s="398"/>
      <c r="I15" s="398"/>
      <c r="J15" s="441">
        <v>44943</v>
      </c>
      <c r="K15" s="442">
        <v>4000</v>
      </c>
      <c r="L15" s="398" t="s">
        <v>10913</v>
      </c>
      <c r="M15" s="443">
        <v>48000</v>
      </c>
      <c r="N15" s="443">
        <v>32000</v>
      </c>
      <c r="O15" s="443">
        <v>48000</v>
      </c>
    </row>
    <row r="16" spans="1:80" s="53" customFormat="1" x14ac:dyDescent="0.2">
      <c r="A16" s="436" t="s">
        <v>10907</v>
      </c>
      <c r="B16" s="26" t="s">
        <v>10936</v>
      </c>
      <c r="C16" s="114" t="s">
        <v>10949</v>
      </c>
      <c r="D16" s="129" t="s">
        <v>10950</v>
      </c>
      <c r="E16" s="398" t="s">
        <v>10939</v>
      </c>
      <c r="F16" s="398"/>
      <c r="G16" s="398">
        <v>200</v>
      </c>
      <c r="H16" s="398"/>
      <c r="I16" s="398"/>
      <c r="J16" s="441">
        <v>44562</v>
      </c>
      <c r="K16" s="442">
        <v>7150</v>
      </c>
      <c r="L16" s="398" t="s">
        <v>10913</v>
      </c>
      <c r="M16" s="443">
        <v>78600</v>
      </c>
      <c r="N16" s="443">
        <v>16994</v>
      </c>
      <c r="O16" s="443"/>
    </row>
    <row r="17" spans="1:15" s="53" customFormat="1" x14ac:dyDescent="0.2">
      <c r="A17" s="436" t="s">
        <v>10907</v>
      </c>
      <c r="B17" s="26" t="s">
        <v>10936</v>
      </c>
      <c r="C17" s="114" t="s">
        <v>10951</v>
      </c>
      <c r="D17" s="129">
        <v>28306988</v>
      </c>
      <c r="E17" s="398" t="s">
        <v>10939</v>
      </c>
      <c r="F17" s="398">
        <v>11164436</v>
      </c>
      <c r="G17" s="398">
        <v>314.39999999999998</v>
      </c>
      <c r="H17" s="398" t="s">
        <v>10946</v>
      </c>
      <c r="I17" s="398"/>
      <c r="J17" s="441">
        <v>45010</v>
      </c>
      <c r="K17" s="442">
        <v>5500</v>
      </c>
      <c r="L17" s="398" t="s">
        <v>10913</v>
      </c>
      <c r="M17" s="443"/>
      <c r="N17" s="443">
        <v>27500</v>
      </c>
      <c r="O17" s="443">
        <v>66000</v>
      </c>
    </row>
    <row r="18" spans="1:15" s="53" customFormat="1" x14ac:dyDescent="0.2">
      <c r="A18" s="436" t="s">
        <v>10907</v>
      </c>
      <c r="B18" s="26" t="s">
        <v>10936</v>
      </c>
      <c r="C18" s="114" t="s">
        <v>10952</v>
      </c>
      <c r="D18" s="129" t="s">
        <v>10953</v>
      </c>
      <c r="E18" s="398" t="s">
        <v>10939</v>
      </c>
      <c r="F18" s="400" t="s">
        <v>10954</v>
      </c>
      <c r="G18" s="398">
        <v>479.45</v>
      </c>
      <c r="H18" s="398"/>
      <c r="I18" s="398"/>
      <c r="J18" s="441">
        <v>44840</v>
      </c>
      <c r="K18" s="442">
        <v>4000</v>
      </c>
      <c r="L18" s="398" t="s">
        <v>10913</v>
      </c>
      <c r="M18" s="443">
        <v>48000</v>
      </c>
      <c r="N18" s="443">
        <v>32000</v>
      </c>
      <c r="O18" s="443">
        <v>48000</v>
      </c>
    </row>
    <row r="19" spans="1:15" s="53" customFormat="1" x14ac:dyDescent="0.2">
      <c r="A19" s="436" t="s">
        <v>10907</v>
      </c>
      <c r="B19" s="26" t="s">
        <v>10936</v>
      </c>
      <c r="C19" s="114" t="s">
        <v>10955</v>
      </c>
      <c r="D19" s="129">
        <v>23852485</v>
      </c>
      <c r="E19" s="398" t="s">
        <v>10939</v>
      </c>
      <c r="F19" s="398">
        <v>5007379</v>
      </c>
      <c r="G19" s="398">
        <v>160</v>
      </c>
      <c r="H19" s="398"/>
      <c r="I19" s="398"/>
      <c r="J19" s="441">
        <v>44834</v>
      </c>
      <c r="K19" s="442">
        <v>2400</v>
      </c>
      <c r="L19" s="398" t="s">
        <v>10913</v>
      </c>
      <c r="M19" s="443">
        <v>31600</v>
      </c>
      <c r="N19" s="443">
        <v>19200</v>
      </c>
      <c r="O19" s="443">
        <v>28800</v>
      </c>
    </row>
    <row r="20" spans="1:15" s="53" customFormat="1" x14ac:dyDescent="0.2">
      <c r="A20" s="436" t="s">
        <v>10907</v>
      </c>
      <c r="B20" s="26" t="s">
        <v>10936</v>
      </c>
      <c r="C20" s="114" t="s">
        <v>10956</v>
      </c>
      <c r="D20" s="129">
        <v>24005430</v>
      </c>
      <c r="E20" s="398" t="s">
        <v>10939</v>
      </c>
      <c r="F20" s="398"/>
      <c r="G20" s="398">
        <v>60</v>
      </c>
      <c r="H20" s="398"/>
      <c r="I20" s="398" t="s">
        <v>10946</v>
      </c>
      <c r="J20" s="441">
        <v>44316</v>
      </c>
      <c r="K20" s="442">
        <v>850</v>
      </c>
      <c r="L20" s="398" t="s">
        <v>10913</v>
      </c>
      <c r="M20" s="443">
        <v>3400</v>
      </c>
      <c r="N20" s="443"/>
      <c r="O20" s="443"/>
    </row>
    <row r="21" spans="1:15" s="53" customFormat="1" x14ac:dyDescent="0.2">
      <c r="A21" s="436" t="s">
        <v>10907</v>
      </c>
      <c r="B21" s="26" t="s">
        <v>10936</v>
      </c>
      <c r="C21" s="114" t="s">
        <v>10957</v>
      </c>
      <c r="D21" s="129">
        <v>23847866</v>
      </c>
      <c r="E21" s="398" t="s">
        <v>10939</v>
      </c>
      <c r="F21" s="398">
        <v>11040408</v>
      </c>
      <c r="G21" s="398">
        <v>280</v>
      </c>
      <c r="H21" s="398"/>
      <c r="I21" s="398"/>
      <c r="J21" s="441">
        <v>44834</v>
      </c>
      <c r="K21" s="442">
        <v>3500</v>
      </c>
      <c r="L21" s="398" t="s">
        <v>10913</v>
      </c>
      <c r="M21" s="443">
        <v>28000</v>
      </c>
      <c r="N21" s="443">
        <v>28000</v>
      </c>
      <c r="O21" s="443">
        <v>42000</v>
      </c>
    </row>
    <row r="22" spans="1:15" s="53" customFormat="1" x14ac:dyDescent="0.2">
      <c r="A22" s="436" t="s">
        <v>10907</v>
      </c>
      <c r="B22" s="26" t="s">
        <v>10936</v>
      </c>
      <c r="C22" s="114" t="s">
        <v>10958</v>
      </c>
      <c r="D22" s="129" t="s">
        <v>10959</v>
      </c>
      <c r="E22" s="398" t="s">
        <v>10939</v>
      </c>
      <c r="F22" s="398">
        <v>11041956</v>
      </c>
      <c r="G22" s="398">
        <v>228.58</v>
      </c>
      <c r="H22" s="398"/>
      <c r="I22" s="398"/>
      <c r="J22" s="441">
        <v>45017</v>
      </c>
      <c r="K22" s="442">
        <v>3500</v>
      </c>
      <c r="L22" s="398" t="s">
        <v>10913</v>
      </c>
      <c r="M22" s="443">
        <v>43160</v>
      </c>
      <c r="N22" s="443">
        <v>28000</v>
      </c>
      <c r="O22" s="443">
        <v>42000</v>
      </c>
    </row>
    <row r="23" spans="1:15" s="53" customFormat="1" x14ac:dyDescent="0.2">
      <c r="A23" s="436" t="s">
        <v>10907</v>
      </c>
      <c r="B23" s="26" t="s">
        <v>10936</v>
      </c>
      <c r="C23" s="114" t="s">
        <v>10960</v>
      </c>
      <c r="D23" s="129" t="s">
        <v>10961</v>
      </c>
      <c r="E23" s="398" t="s">
        <v>10939</v>
      </c>
      <c r="F23" s="398"/>
      <c r="G23" s="398">
        <v>90</v>
      </c>
      <c r="H23" s="398" t="s">
        <v>10946</v>
      </c>
      <c r="I23" s="398"/>
      <c r="J23" s="441">
        <v>44926</v>
      </c>
      <c r="K23" s="442">
        <v>250</v>
      </c>
      <c r="L23" s="398" t="s">
        <v>10913</v>
      </c>
      <c r="M23" s="443">
        <v>2480</v>
      </c>
      <c r="N23" s="443">
        <v>2000</v>
      </c>
      <c r="O23" s="443">
        <v>3000</v>
      </c>
    </row>
    <row r="24" spans="1:15" s="53" customFormat="1" x14ac:dyDescent="0.2">
      <c r="A24" s="436" t="s">
        <v>10907</v>
      </c>
      <c r="B24" s="26" t="s">
        <v>10936</v>
      </c>
      <c r="C24" s="26" t="s">
        <v>10962</v>
      </c>
      <c r="D24" s="398" t="s">
        <v>10963</v>
      </c>
      <c r="E24" s="398" t="s">
        <v>10939</v>
      </c>
      <c r="F24" s="398"/>
      <c r="G24" s="398">
        <v>80</v>
      </c>
      <c r="H24" s="398"/>
      <c r="I24" s="398" t="s">
        <v>10946</v>
      </c>
      <c r="J24" s="441">
        <v>44227</v>
      </c>
      <c r="K24" s="444">
        <v>1560</v>
      </c>
      <c r="L24" s="398" t="s">
        <v>10913</v>
      </c>
      <c r="M24" s="443">
        <v>1560</v>
      </c>
      <c r="N24" s="443"/>
      <c r="O24" s="443"/>
    </row>
    <row r="25" spans="1:15" s="53" customFormat="1" x14ac:dyDescent="0.2">
      <c r="A25" s="436" t="s">
        <v>10907</v>
      </c>
      <c r="B25" s="26" t="s">
        <v>10936</v>
      </c>
      <c r="C25" s="26" t="s">
        <v>10964</v>
      </c>
      <c r="D25" s="398">
        <v>20604705313</v>
      </c>
      <c r="E25" s="398" t="s">
        <v>10939</v>
      </c>
      <c r="F25" s="398"/>
      <c r="G25" s="398">
        <v>123.02500000000001</v>
      </c>
      <c r="H25" s="398"/>
      <c r="I25" s="398" t="s">
        <v>10946</v>
      </c>
      <c r="J25" s="441" t="s">
        <v>10965</v>
      </c>
      <c r="K25" s="444">
        <v>1500</v>
      </c>
      <c r="L25" s="398" t="s">
        <v>10913</v>
      </c>
      <c r="M25" s="443">
        <v>1500</v>
      </c>
      <c r="N25" s="443"/>
      <c r="O25" s="443"/>
    </row>
    <row r="26" spans="1:15" s="53" customFormat="1" x14ac:dyDescent="0.2">
      <c r="A26" s="436" t="s">
        <v>10907</v>
      </c>
      <c r="B26" s="26" t="s">
        <v>10936</v>
      </c>
      <c r="C26" s="26" t="s">
        <v>10964</v>
      </c>
      <c r="D26" s="398">
        <v>20604705313</v>
      </c>
      <c r="E26" s="398" t="s">
        <v>10939</v>
      </c>
      <c r="F26" s="398"/>
      <c r="G26" s="398">
        <v>247.05</v>
      </c>
      <c r="H26" s="398"/>
      <c r="I26" s="398"/>
      <c r="J26" s="441">
        <v>44834</v>
      </c>
      <c r="K26" s="444">
        <v>4000</v>
      </c>
      <c r="L26" s="398" t="s">
        <v>10913</v>
      </c>
      <c r="M26" s="443">
        <v>32000</v>
      </c>
      <c r="N26" s="443">
        <v>32000</v>
      </c>
      <c r="O26" s="443">
        <v>60000</v>
      </c>
    </row>
    <row r="27" spans="1:15" s="53" customFormat="1" x14ac:dyDescent="0.2">
      <c r="A27" s="436" t="s">
        <v>10907</v>
      </c>
      <c r="B27" s="26" t="s">
        <v>10936</v>
      </c>
      <c r="C27" s="26" t="s">
        <v>10966</v>
      </c>
      <c r="D27" s="398" t="s">
        <v>10967</v>
      </c>
      <c r="E27" s="398" t="s">
        <v>10939</v>
      </c>
      <c r="F27" s="398"/>
      <c r="G27" s="398">
        <v>200</v>
      </c>
      <c r="H27" s="398"/>
      <c r="I27" s="398"/>
      <c r="J27" s="441">
        <v>44316</v>
      </c>
      <c r="K27" s="444">
        <v>2250</v>
      </c>
      <c r="L27" s="398" t="s">
        <v>10913</v>
      </c>
      <c r="M27" s="443">
        <v>9000</v>
      </c>
      <c r="N27" s="443"/>
      <c r="O27" s="443"/>
    </row>
    <row r="28" spans="1:15" s="53" customFormat="1" x14ac:dyDescent="0.2">
      <c r="A28" s="436" t="s">
        <v>10907</v>
      </c>
      <c r="B28" s="26" t="s">
        <v>10936</v>
      </c>
      <c r="C28" s="26" t="s">
        <v>10968</v>
      </c>
      <c r="D28" s="398">
        <v>31630547</v>
      </c>
      <c r="E28" s="398" t="s">
        <v>10939</v>
      </c>
      <c r="F28" s="398"/>
      <c r="G28" s="398">
        <v>210</v>
      </c>
      <c r="H28" s="398" t="s">
        <v>10946</v>
      </c>
      <c r="I28" s="398"/>
      <c r="J28" s="441">
        <v>44926</v>
      </c>
      <c r="K28" s="444">
        <v>2500</v>
      </c>
      <c r="L28" s="398" t="s">
        <v>10913</v>
      </c>
      <c r="M28" s="443">
        <v>20000</v>
      </c>
      <c r="N28" s="443">
        <v>20000</v>
      </c>
      <c r="O28" s="443">
        <v>30000</v>
      </c>
    </row>
    <row r="29" spans="1:15" s="53" customFormat="1" x14ac:dyDescent="0.2">
      <c r="A29" s="436" t="s">
        <v>10907</v>
      </c>
      <c r="B29" s="26" t="s">
        <v>10936</v>
      </c>
      <c r="C29" s="26" t="s">
        <v>10969</v>
      </c>
      <c r="D29" s="438">
        <v>31620675</v>
      </c>
      <c r="E29" s="398" t="s">
        <v>10939</v>
      </c>
      <c r="F29" s="398"/>
      <c r="G29" s="398"/>
      <c r="H29" s="398" t="s">
        <v>10946</v>
      </c>
      <c r="I29" s="398"/>
      <c r="J29" s="441">
        <v>44469</v>
      </c>
      <c r="K29" s="444">
        <v>250</v>
      </c>
      <c r="L29" s="398" t="s">
        <v>10913</v>
      </c>
      <c r="M29" s="443">
        <v>2500</v>
      </c>
      <c r="N29" s="443">
        <v>2000</v>
      </c>
      <c r="O29" s="443">
        <v>3000</v>
      </c>
    </row>
    <row r="30" spans="1:15" s="53" customFormat="1" x14ac:dyDescent="0.2">
      <c r="A30" s="436" t="s">
        <v>10907</v>
      </c>
      <c r="B30" s="26" t="s">
        <v>10936</v>
      </c>
      <c r="C30" s="26" t="s">
        <v>10970</v>
      </c>
      <c r="D30" s="438">
        <v>19922228</v>
      </c>
      <c r="E30" s="398" t="s">
        <v>10939</v>
      </c>
      <c r="F30" s="398">
        <v>11235736</v>
      </c>
      <c r="G30" s="398">
        <v>80</v>
      </c>
      <c r="H30" s="398"/>
      <c r="I30" s="398"/>
      <c r="J30" s="441">
        <v>44834</v>
      </c>
      <c r="K30" s="444">
        <v>2700</v>
      </c>
      <c r="L30" s="398" t="s">
        <v>10913</v>
      </c>
      <c r="M30" s="443">
        <v>23200</v>
      </c>
      <c r="N30" s="443">
        <v>21600</v>
      </c>
      <c r="O30" s="443">
        <v>42000</v>
      </c>
    </row>
    <row r="31" spans="1:15" s="53" customFormat="1" x14ac:dyDescent="0.2">
      <c r="A31" s="436" t="s">
        <v>10907</v>
      </c>
      <c r="B31" s="26" t="s">
        <v>10936</v>
      </c>
      <c r="C31" s="26" t="s">
        <v>10971</v>
      </c>
      <c r="D31" s="438" t="s">
        <v>10972</v>
      </c>
      <c r="E31" s="398" t="s">
        <v>10939</v>
      </c>
      <c r="F31" s="445" t="s">
        <v>10973</v>
      </c>
      <c r="G31" s="398">
        <v>386.54</v>
      </c>
      <c r="H31" s="398"/>
      <c r="I31" s="398"/>
      <c r="J31" s="441">
        <v>45047</v>
      </c>
      <c r="K31" s="444">
        <v>5000</v>
      </c>
      <c r="L31" s="398" t="s">
        <v>10913</v>
      </c>
      <c r="M31" s="443">
        <v>60000</v>
      </c>
      <c r="N31" s="443">
        <v>40000</v>
      </c>
      <c r="O31" s="443">
        <v>60000</v>
      </c>
    </row>
    <row r="32" spans="1:15" s="53" customFormat="1" x14ac:dyDescent="0.2">
      <c r="A32" s="436" t="s">
        <v>10907</v>
      </c>
      <c r="B32" s="26" t="s">
        <v>10936</v>
      </c>
      <c r="C32" s="26" t="s">
        <v>10974</v>
      </c>
      <c r="D32" s="438" t="s">
        <v>10975</v>
      </c>
      <c r="E32" s="398" t="s">
        <v>10939</v>
      </c>
      <c r="F32" s="398"/>
      <c r="G32" s="398"/>
      <c r="H32" s="398"/>
      <c r="I32" s="398"/>
      <c r="J32" s="441">
        <v>44926</v>
      </c>
      <c r="K32" s="444">
        <v>2000</v>
      </c>
      <c r="L32" s="398" t="s">
        <v>10913</v>
      </c>
      <c r="M32" s="443">
        <v>21600</v>
      </c>
      <c r="N32" s="443">
        <v>16000</v>
      </c>
      <c r="O32" s="443">
        <v>24000</v>
      </c>
    </row>
    <row r="33" spans="1:15" s="53" customFormat="1" x14ac:dyDescent="0.2">
      <c r="A33" s="436" t="s">
        <v>10907</v>
      </c>
      <c r="B33" s="26" t="s">
        <v>10936</v>
      </c>
      <c r="C33" s="26" t="s">
        <v>10976</v>
      </c>
      <c r="D33" s="438" t="s">
        <v>10977</v>
      </c>
      <c r="E33" s="398" t="s">
        <v>10939</v>
      </c>
      <c r="F33" s="398">
        <v>7002869</v>
      </c>
      <c r="G33" s="398">
        <v>300</v>
      </c>
      <c r="H33" s="398"/>
      <c r="I33" s="398"/>
      <c r="J33" s="441">
        <v>44952</v>
      </c>
      <c r="K33" s="444">
        <v>5000</v>
      </c>
      <c r="L33" s="398" t="s">
        <v>10913</v>
      </c>
      <c r="M33" s="443">
        <v>60000</v>
      </c>
      <c r="N33" s="443">
        <v>40000</v>
      </c>
      <c r="O33" s="443">
        <v>60000</v>
      </c>
    </row>
    <row r="34" spans="1:15" s="53" customFormat="1" ht="15" x14ac:dyDescent="0.25">
      <c r="A34" s="436" t="s">
        <v>10907</v>
      </c>
      <c r="B34" s="26" t="s">
        <v>10936</v>
      </c>
      <c r="C34" s="446" t="s">
        <v>10978</v>
      </c>
      <c r="D34" s="438" t="s">
        <v>10979</v>
      </c>
      <c r="E34" s="398" t="s">
        <v>10939</v>
      </c>
      <c r="F34" s="398"/>
      <c r="G34" s="398">
        <v>30</v>
      </c>
      <c r="H34" s="398" t="s">
        <v>10946</v>
      </c>
      <c r="I34" s="398"/>
      <c r="J34" s="441">
        <v>44926</v>
      </c>
      <c r="K34" s="444">
        <v>350</v>
      </c>
      <c r="L34" s="398" t="s">
        <v>10913</v>
      </c>
      <c r="M34" s="443">
        <v>3150</v>
      </c>
      <c r="N34" s="443">
        <v>2800</v>
      </c>
      <c r="O34" s="443">
        <v>4200</v>
      </c>
    </row>
    <row r="35" spans="1:15" s="53" customFormat="1" x14ac:dyDescent="0.2">
      <c r="A35" s="436" t="s">
        <v>10907</v>
      </c>
      <c r="B35" s="26" t="s">
        <v>10936</v>
      </c>
      <c r="C35" s="26" t="s">
        <v>10980</v>
      </c>
      <c r="D35" s="438" t="s">
        <v>10981</v>
      </c>
      <c r="E35" s="398" t="s">
        <v>10939</v>
      </c>
      <c r="F35" s="398"/>
      <c r="G35" s="398">
        <v>35</v>
      </c>
      <c r="H35" s="398" t="s">
        <v>10946</v>
      </c>
      <c r="I35" s="398"/>
      <c r="J35" s="441">
        <v>44957</v>
      </c>
      <c r="K35" s="444">
        <v>420</v>
      </c>
      <c r="L35" s="398" t="s">
        <v>10913</v>
      </c>
      <c r="M35" s="443">
        <v>5040</v>
      </c>
      <c r="N35" s="443">
        <v>3360</v>
      </c>
      <c r="O35" s="443">
        <v>5040</v>
      </c>
    </row>
    <row r="36" spans="1:15" s="53" customFormat="1" x14ac:dyDescent="0.2">
      <c r="A36" s="436" t="s">
        <v>10907</v>
      </c>
      <c r="B36" s="26" t="s">
        <v>10936</v>
      </c>
      <c r="C36" s="26" t="s">
        <v>10982</v>
      </c>
      <c r="D36" s="438"/>
      <c r="E36" s="398" t="s">
        <v>10939</v>
      </c>
      <c r="F36" s="398"/>
      <c r="G36" s="398">
        <v>265.75</v>
      </c>
      <c r="H36" s="398" t="s">
        <v>10946</v>
      </c>
      <c r="I36" s="398"/>
      <c r="J36" s="441">
        <v>45184</v>
      </c>
      <c r="K36" s="444">
        <v>3500</v>
      </c>
      <c r="L36" s="398" t="s">
        <v>10913</v>
      </c>
      <c r="M36" s="443">
        <v>0</v>
      </c>
      <c r="N36" s="443">
        <v>0</v>
      </c>
      <c r="O36" s="443">
        <v>42000</v>
      </c>
    </row>
    <row r="37" spans="1:15" s="53" customFormat="1" x14ac:dyDescent="0.2">
      <c r="A37" s="436" t="s">
        <v>10907</v>
      </c>
      <c r="B37" s="26" t="s">
        <v>10936</v>
      </c>
      <c r="C37" s="26" t="s">
        <v>10983</v>
      </c>
      <c r="D37" s="438" t="s">
        <v>10984</v>
      </c>
      <c r="E37" s="398" t="s">
        <v>10939</v>
      </c>
      <c r="F37" s="398"/>
      <c r="G37" s="398">
        <v>15</v>
      </c>
      <c r="H37" s="398" t="s">
        <v>10946</v>
      </c>
      <c r="I37" s="398"/>
      <c r="J37" s="441">
        <v>44469</v>
      </c>
      <c r="K37" s="444">
        <v>150</v>
      </c>
      <c r="L37" s="398" t="s">
        <v>10913</v>
      </c>
      <c r="M37" s="443">
        <v>1575</v>
      </c>
      <c r="N37" s="443"/>
      <c r="O37" s="443"/>
    </row>
    <row r="38" spans="1:15" s="53" customFormat="1" x14ac:dyDescent="0.2">
      <c r="A38" s="436" t="s">
        <v>10907</v>
      </c>
      <c r="B38" s="26" t="s">
        <v>10936</v>
      </c>
      <c r="C38" s="26" t="s">
        <v>10985</v>
      </c>
      <c r="D38" s="438" t="s">
        <v>10986</v>
      </c>
      <c r="E38" s="398" t="s">
        <v>10939</v>
      </c>
      <c r="F38" s="398">
        <v>11058969</v>
      </c>
      <c r="G38" s="398">
        <v>150</v>
      </c>
      <c r="H38" s="398" t="s">
        <v>10946</v>
      </c>
      <c r="I38" s="398"/>
      <c r="J38" s="441">
        <v>44926</v>
      </c>
      <c r="K38" s="444">
        <v>2500</v>
      </c>
      <c r="L38" s="398" t="s">
        <v>10913</v>
      </c>
      <c r="M38" s="443">
        <v>23400</v>
      </c>
      <c r="N38" s="443">
        <v>20000</v>
      </c>
      <c r="O38" s="443">
        <v>30000</v>
      </c>
    </row>
    <row r="39" spans="1:15" s="53" customFormat="1" x14ac:dyDescent="0.2">
      <c r="A39" s="436" t="s">
        <v>10907</v>
      </c>
      <c r="B39" s="26" t="s">
        <v>10936</v>
      </c>
      <c r="C39" s="26" t="s">
        <v>10987</v>
      </c>
      <c r="D39" s="438"/>
      <c r="E39" s="398"/>
      <c r="F39" s="398"/>
      <c r="G39" s="398">
        <v>2764.52</v>
      </c>
      <c r="H39" s="398"/>
      <c r="I39" s="26"/>
      <c r="J39" s="441"/>
      <c r="K39" s="443"/>
      <c r="L39" s="398"/>
      <c r="M39" s="443"/>
      <c r="N39" s="26"/>
      <c r="O39" s="443"/>
    </row>
    <row r="40" spans="1:15" s="53" customFormat="1" x14ac:dyDescent="0.2">
      <c r="A40" s="436" t="s">
        <v>10907</v>
      </c>
      <c r="B40" s="26" t="s">
        <v>10988</v>
      </c>
      <c r="C40" s="26" t="s">
        <v>10989</v>
      </c>
      <c r="D40" s="438" t="s">
        <v>10990</v>
      </c>
      <c r="E40" s="398" t="s">
        <v>10991</v>
      </c>
      <c r="F40" s="398" t="s">
        <v>10990</v>
      </c>
      <c r="G40" s="398">
        <v>284</v>
      </c>
      <c r="H40" s="398" t="s">
        <v>10992</v>
      </c>
      <c r="I40" s="26"/>
      <c r="J40" s="441" t="s">
        <v>10993</v>
      </c>
      <c r="K40" s="443">
        <v>15974</v>
      </c>
      <c r="L40" s="398" t="s">
        <v>10913</v>
      </c>
      <c r="M40" s="443">
        <v>191687.88</v>
      </c>
      <c r="N40" s="26">
        <f>143765.91-15973.99-15973.99</f>
        <v>111817.93</v>
      </c>
      <c r="O40" s="443">
        <f>15973.99+15973.99</f>
        <v>31947.98</v>
      </c>
    </row>
    <row r="41" spans="1:15" x14ac:dyDescent="0.2">
      <c r="A41" s="450"/>
      <c r="B41" s="450"/>
      <c r="C41" s="451"/>
      <c r="D41" s="451"/>
      <c r="E41" s="451"/>
      <c r="F41" s="451"/>
      <c r="G41" s="451"/>
      <c r="H41" s="451"/>
      <c r="I41" s="452"/>
      <c r="J41" s="453"/>
      <c r="K41" s="454"/>
      <c r="L41" s="451"/>
      <c r="M41" s="454"/>
      <c r="N41" s="454"/>
      <c r="O41" s="454"/>
    </row>
    <row r="42" spans="1:15" ht="12" customHeight="1" x14ac:dyDescent="0.2">
      <c r="A42" s="436" t="s">
        <v>3223</v>
      </c>
      <c r="B42" s="26" t="s">
        <v>11059</v>
      </c>
      <c r="C42" s="287" t="s">
        <v>10994</v>
      </c>
      <c r="D42" s="287">
        <v>11152119</v>
      </c>
      <c r="E42" s="392" t="s">
        <v>10995</v>
      </c>
      <c r="F42" s="294">
        <v>11152119</v>
      </c>
      <c r="G42" s="294" t="s">
        <v>10996</v>
      </c>
      <c r="H42" s="294" t="s">
        <v>10997</v>
      </c>
      <c r="I42" s="294"/>
      <c r="J42" s="455">
        <v>44832</v>
      </c>
      <c r="K42" s="456">
        <v>5000</v>
      </c>
      <c r="L42" s="294" t="s">
        <v>10913</v>
      </c>
      <c r="M42" s="456">
        <v>60000</v>
      </c>
      <c r="N42" s="456">
        <v>60000</v>
      </c>
      <c r="O42" s="457">
        <v>144000</v>
      </c>
    </row>
    <row r="43" spans="1:15" ht="12" customHeight="1" x14ac:dyDescent="0.2">
      <c r="A43" s="436" t="s">
        <v>3223</v>
      </c>
      <c r="B43" s="26" t="s">
        <v>11059</v>
      </c>
      <c r="C43" s="294" t="s">
        <v>10998</v>
      </c>
      <c r="D43" s="294">
        <v>70093190</v>
      </c>
      <c r="E43" s="392" t="s">
        <v>10995</v>
      </c>
      <c r="F43" s="294">
        <v>70093190</v>
      </c>
      <c r="G43" s="294" t="s">
        <v>10999</v>
      </c>
      <c r="H43" s="294" t="s">
        <v>11000</v>
      </c>
      <c r="I43" s="294"/>
      <c r="J43" s="455">
        <v>44912</v>
      </c>
      <c r="K43" s="456">
        <v>16520</v>
      </c>
      <c r="L43" s="294" t="s">
        <v>11001</v>
      </c>
      <c r="M43" s="456">
        <v>198240</v>
      </c>
      <c r="N43" s="456">
        <v>198240</v>
      </c>
      <c r="O43" s="456">
        <v>198240</v>
      </c>
    </row>
    <row r="44" spans="1:15" ht="12" customHeight="1" x14ac:dyDescent="0.2">
      <c r="A44" s="436" t="s">
        <v>3223</v>
      </c>
      <c r="B44" s="436" t="s">
        <v>11059</v>
      </c>
      <c r="C44" s="129" t="s">
        <v>3586</v>
      </c>
      <c r="D44" s="129">
        <v>49027200</v>
      </c>
      <c r="E44" s="129" t="s">
        <v>10995</v>
      </c>
      <c r="F44" s="129">
        <v>49027200</v>
      </c>
      <c r="G44" s="129" t="s">
        <v>11002</v>
      </c>
      <c r="H44" s="129" t="s">
        <v>10997</v>
      </c>
      <c r="I44" s="447"/>
      <c r="J44" s="448">
        <v>44879</v>
      </c>
      <c r="K44" s="449">
        <v>47600</v>
      </c>
      <c r="L44" s="129" t="s">
        <v>11001</v>
      </c>
      <c r="M44" s="449">
        <v>571200</v>
      </c>
      <c r="N44" s="449">
        <v>571200</v>
      </c>
      <c r="O44" s="449">
        <v>571200</v>
      </c>
    </row>
    <row r="45" spans="1:15" ht="12" customHeight="1" x14ac:dyDescent="0.2">
      <c r="A45" s="436" t="s">
        <v>3223</v>
      </c>
      <c r="B45" s="436" t="s">
        <v>11059</v>
      </c>
      <c r="C45" s="129" t="s">
        <v>3596</v>
      </c>
      <c r="D45" s="129">
        <v>11921112</v>
      </c>
      <c r="E45" s="129" t="s">
        <v>10995</v>
      </c>
      <c r="F45" s="129">
        <v>11921112</v>
      </c>
      <c r="G45" s="129" t="s">
        <v>11003</v>
      </c>
      <c r="H45" s="129" t="s">
        <v>10997</v>
      </c>
      <c r="I45" s="447"/>
      <c r="J45" s="448">
        <v>45014</v>
      </c>
      <c r="K45" s="449">
        <v>229400.64</v>
      </c>
      <c r="L45" s="129" t="s">
        <v>11001</v>
      </c>
      <c r="M45" s="449">
        <v>1376403.84</v>
      </c>
      <c r="N45" s="449">
        <v>0</v>
      </c>
      <c r="O45" s="449">
        <v>1376403.84</v>
      </c>
    </row>
    <row r="46" spans="1:15" ht="12" customHeight="1" x14ac:dyDescent="0.2">
      <c r="A46" s="436" t="s">
        <v>3223</v>
      </c>
      <c r="B46" s="436" t="s">
        <v>11059</v>
      </c>
      <c r="C46" s="129" t="s">
        <v>11004</v>
      </c>
      <c r="D46" s="129" t="s">
        <v>11005</v>
      </c>
      <c r="E46" s="129" t="s">
        <v>10995</v>
      </c>
      <c r="F46" s="129" t="s">
        <v>11005</v>
      </c>
      <c r="G46" s="129" t="s">
        <v>11006</v>
      </c>
      <c r="H46" s="129" t="s">
        <v>11000</v>
      </c>
      <c r="I46" s="447"/>
      <c r="J46" s="448">
        <v>44955</v>
      </c>
      <c r="K46" s="449">
        <v>20160</v>
      </c>
      <c r="L46" s="129" t="s">
        <v>11001</v>
      </c>
      <c r="M46" s="449">
        <v>241920</v>
      </c>
      <c r="N46" s="449">
        <v>241920</v>
      </c>
      <c r="O46" s="449">
        <v>241920</v>
      </c>
    </row>
    <row r="47" spans="1:15" ht="12" customHeight="1" x14ac:dyDescent="0.2">
      <c r="A47" s="436" t="s">
        <v>3223</v>
      </c>
      <c r="B47" s="436" t="s">
        <v>11059</v>
      </c>
      <c r="C47" s="129" t="s">
        <v>3490</v>
      </c>
      <c r="D47" s="129" t="s">
        <v>11007</v>
      </c>
      <c r="E47" s="129" t="s">
        <v>10995</v>
      </c>
      <c r="F47" s="129" t="s">
        <v>11007</v>
      </c>
      <c r="G47" s="129" t="s">
        <v>11008</v>
      </c>
      <c r="H47" s="129" t="s">
        <v>10997</v>
      </c>
      <c r="I47" s="447"/>
      <c r="J47" s="448">
        <v>45143</v>
      </c>
      <c r="K47" s="449">
        <v>12200</v>
      </c>
      <c r="L47" s="129" t="s">
        <v>11001</v>
      </c>
      <c r="M47" s="449">
        <v>146400</v>
      </c>
      <c r="N47" s="449">
        <v>146400</v>
      </c>
      <c r="O47" s="449">
        <v>146400</v>
      </c>
    </row>
    <row r="48" spans="1:15" ht="12" customHeight="1" x14ac:dyDescent="0.2">
      <c r="A48" s="436" t="s">
        <v>3223</v>
      </c>
      <c r="B48" s="436" t="s">
        <v>11059</v>
      </c>
      <c r="C48" s="129" t="s">
        <v>11009</v>
      </c>
      <c r="D48" s="129">
        <v>5002648</v>
      </c>
      <c r="E48" s="129" t="s">
        <v>10995</v>
      </c>
      <c r="F48" s="129">
        <v>5002648</v>
      </c>
      <c r="G48" s="129" t="s">
        <v>11010</v>
      </c>
      <c r="H48" s="129" t="s">
        <v>11000</v>
      </c>
      <c r="I48" s="447"/>
      <c r="J48" s="448">
        <v>45063</v>
      </c>
      <c r="K48" s="449">
        <v>7100</v>
      </c>
      <c r="L48" s="129" t="s">
        <v>10913</v>
      </c>
      <c r="M48" s="449">
        <f>7100*12</f>
        <v>85200</v>
      </c>
      <c r="N48" s="449">
        <f>7100*12</f>
        <v>85200</v>
      </c>
      <c r="O48" s="449">
        <f>7100*12</f>
        <v>85200</v>
      </c>
    </row>
    <row r="49" spans="1:15" ht="12" customHeight="1" x14ac:dyDescent="0.2">
      <c r="A49" s="436" t="s">
        <v>3223</v>
      </c>
      <c r="B49" s="436" t="s">
        <v>11059</v>
      </c>
      <c r="C49" s="129" t="s">
        <v>11011</v>
      </c>
      <c r="D49" s="129">
        <v>11000144</v>
      </c>
      <c r="E49" s="129" t="s">
        <v>10995</v>
      </c>
      <c r="F49" s="129">
        <v>11000144</v>
      </c>
      <c r="G49" s="129" t="s">
        <v>11012</v>
      </c>
      <c r="H49" s="129" t="s">
        <v>10997</v>
      </c>
      <c r="I49" s="447"/>
      <c r="J49" s="448">
        <v>44825</v>
      </c>
      <c r="K49" s="449">
        <v>7000</v>
      </c>
      <c r="L49" s="129" t="s">
        <v>11001</v>
      </c>
      <c r="M49" s="449">
        <v>84000</v>
      </c>
      <c r="N49" s="449">
        <v>84000</v>
      </c>
      <c r="O49" s="449">
        <v>84000</v>
      </c>
    </row>
    <row r="50" spans="1:15" ht="12" customHeight="1" x14ac:dyDescent="0.2">
      <c r="A50" s="436" t="s">
        <v>3223</v>
      </c>
      <c r="B50" s="436" t="s">
        <v>11059</v>
      </c>
      <c r="C50" s="129" t="s">
        <v>11013</v>
      </c>
      <c r="D50" s="129">
        <v>2000066</v>
      </c>
      <c r="E50" s="129" t="s">
        <v>10995</v>
      </c>
      <c r="F50" s="129">
        <v>2000066</v>
      </c>
      <c r="G50" s="129" t="s">
        <v>11014</v>
      </c>
      <c r="H50" s="129" t="s">
        <v>10997</v>
      </c>
      <c r="I50" s="447"/>
      <c r="J50" s="448">
        <v>44897</v>
      </c>
      <c r="K50" s="449">
        <v>8400</v>
      </c>
      <c r="L50" s="129" t="s">
        <v>11001</v>
      </c>
      <c r="M50" s="449">
        <v>100800</v>
      </c>
      <c r="N50" s="449">
        <v>100800</v>
      </c>
      <c r="O50" s="449">
        <v>100800</v>
      </c>
    </row>
    <row r="51" spans="1:15" ht="12" customHeight="1" x14ac:dyDescent="0.2">
      <c r="A51" s="436" t="s">
        <v>3223</v>
      </c>
      <c r="B51" s="436" t="s">
        <v>11059</v>
      </c>
      <c r="C51" s="129" t="s">
        <v>11015</v>
      </c>
      <c r="D51" s="129">
        <v>5002517</v>
      </c>
      <c r="E51" s="129" t="s">
        <v>10995</v>
      </c>
      <c r="F51" s="129">
        <v>5002517</v>
      </c>
      <c r="G51" s="129" t="s">
        <v>11016</v>
      </c>
      <c r="H51" s="129" t="s">
        <v>10997</v>
      </c>
      <c r="I51" s="447"/>
      <c r="J51" s="448">
        <v>44843</v>
      </c>
      <c r="K51" s="449">
        <v>8000</v>
      </c>
      <c r="L51" s="129" t="s">
        <v>10913</v>
      </c>
      <c r="M51" s="449">
        <v>96000</v>
      </c>
      <c r="N51" s="449">
        <v>96000</v>
      </c>
      <c r="O51" s="449">
        <v>96000</v>
      </c>
    </row>
    <row r="52" spans="1:15" ht="12" customHeight="1" x14ac:dyDescent="0.2">
      <c r="A52" s="436" t="s">
        <v>3223</v>
      </c>
      <c r="B52" s="436" t="s">
        <v>11059</v>
      </c>
      <c r="C52" s="129" t="s">
        <v>11017</v>
      </c>
      <c r="D52" s="129" t="s">
        <v>11018</v>
      </c>
      <c r="E52" s="129" t="s">
        <v>10995</v>
      </c>
      <c r="F52" s="129" t="s">
        <v>11018</v>
      </c>
      <c r="G52" s="129" t="s">
        <v>11019</v>
      </c>
      <c r="H52" s="129" t="s">
        <v>11000</v>
      </c>
      <c r="I52" s="447"/>
      <c r="J52" s="448">
        <v>44910</v>
      </c>
      <c r="K52" s="449">
        <v>8500</v>
      </c>
      <c r="L52" s="129" t="s">
        <v>11001</v>
      </c>
      <c r="M52" s="449">
        <v>102000</v>
      </c>
      <c r="N52" s="449">
        <v>102000</v>
      </c>
      <c r="O52" s="449">
        <v>168000</v>
      </c>
    </row>
    <row r="53" spans="1:15" ht="12" customHeight="1" x14ac:dyDescent="0.2">
      <c r="A53" s="436" t="s">
        <v>3223</v>
      </c>
      <c r="B53" s="436" t="s">
        <v>11059</v>
      </c>
      <c r="C53" s="129" t="s">
        <v>3278</v>
      </c>
      <c r="D53" s="129">
        <v>2005644</v>
      </c>
      <c r="E53" s="129" t="s">
        <v>10995</v>
      </c>
      <c r="F53" s="129">
        <v>2005644</v>
      </c>
      <c r="G53" s="129" t="s">
        <v>11020</v>
      </c>
      <c r="H53" s="129" t="s">
        <v>11000</v>
      </c>
      <c r="I53" s="447"/>
      <c r="J53" s="448">
        <v>44819</v>
      </c>
      <c r="K53" s="449">
        <v>4000</v>
      </c>
      <c r="L53" s="129" t="s">
        <v>10913</v>
      </c>
      <c r="M53" s="449">
        <v>48000</v>
      </c>
      <c r="N53" s="449">
        <v>48000</v>
      </c>
      <c r="O53" s="449">
        <v>174000</v>
      </c>
    </row>
    <row r="54" spans="1:15" ht="12" customHeight="1" x14ac:dyDescent="0.2">
      <c r="A54" s="436" t="s">
        <v>3223</v>
      </c>
      <c r="B54" s="436" t="s">
        <v>11059</v>
      </c>
      <c r="C54" s="129" t="s">
        <v>3281</v>
      </c>
      <c r="D54" s="129">
        <v>70005732</v>
      </c>
      <c r="E54" s="129" t="s">
        <v>10995</v>
      </c>
      <c r="F54" s="129">
        <v>70005732</v>
      </c>
      <c r="G54" s="129" t="s">
        <v>11021</v>
      </c>
      <c r="H54" s="129" t="s">
        <v>10997</v>
      </c>
      <c r="I54" s="447"/>
      <c r="J54" s="448">
        <v>45051</v>
      </c>
      <c r="K54" s="449">
        <v>16000</v>
      </c>
      <c r="L54" s="129" t="s">
        <v>10913</v>
      </c>
      <c r="M54" s="449">
        <v>192000</v>
      </c>
      <c r="N54" s="449">
        <v>192000</v>
      </c>
      <c r="O54" s="449">
        <v>192000</v>
      </c>
    </row>
    <row r="55" spans="1:15" ht="12" customHeight="1" x14ac:dyDescent="0.2">
      <c r="A55" s="436" t="s">
        <v>3223</v>
      </c>
      <c r="B55" s="436" t="s">
        <v>11059</v>
      </c>
      <c r="C55" s="129" t="s">
        <v>3569</v>
      </c>
      <c r="D55" s="129">
        <v>2028841</v>
      </c>
      <c r="E55" s="129" t="s">
        <v>10995</v>
      </c>
      <c r="F55" s="129">
        <v>2028841</v>
      </c>
      <c r="G55" s="129" t="s">
        <v>11022</v>
      </c>
      <c r="H55" s="129" t="s">
        <v>11000</v>
      </c>
      <c r="I55" s="447"/>
      <c r="J55" s="448">
        <v>44840</v>
      </c>
      <c r="K55" s="449">
        <v>9000</v>
      </c>
      <c r="L55" s="129" t="s">
        <v>11001</v>
      </c>
      <c r="M55" s="449">
        <v>108000</v>
      </c>
      <c r="N55" s="449">
        <v>108000</v>
      </c>
      <c r="O55" s="449">
        <v>108000</v>
      </c>
    </row>
    <row r="56" spans="1:15" ht="12" customHeight="1" x14ac:dyDescent="0.2">
      <c r="A56" s="436" t="s">
        <v>3223</v>
      </c>
      <c r="B56" s="436" t="s">
        <v>11059</v>
      </c>
      <c r="C56" s="129" t="s">
        <v>11023</v>
      </c>
      <c r="D56" s="129" t="s">
        <v>11024</v>
      </c>
      <c r="E56" s="129" t="s">
        <v>10995</v>
      </c>
      <c r="F56" s="129" t="s">
        <v>11024</v>
      </c>
      <c r="G56" s="129" t="s">
        <v>11025</v>
      </c>
      <c r="H56" s="129" t="s">
        <v>10997</v>
      </c>
      <c r="I56" s="447"/>
      <c r="J56" s="448">
        <v>44919</v>
      </c>
      <c r="K56" s="449">
        <v>4900</v>
      </c>
      <c r="L56" s="129" t="s">
        <v>11001</v>
      </c>
      <c r="M56" s="449">
        <v>58800</v>
      </c>
      <c r="N56" s="449">
        <v>58800</v>
      </c>
      <c r="O56" s="449">
        <v>58800</v>
      </c>
    </row>
    <row r="57" spans="1:15" ht="12" customHeight="1" x14ac:dyDescent="0.2">
      <c r="A57" s="436" t="s">
        <v>3223</v>
      </c>
      <c r="B57" s="436" t="s">
        <v>11059</v>
      </c>
      <c r="C57" s="129" t="s">
        <v>3292</v>
      </c>
      <c r="D57" s="129">
        <v>11018537</v>
      </c>
      <c r="E57" s="129" t="s">
        <v>10995</v>
      </c>
      <c r="F57" s="129">
        <v>11018537</v>
      </c>
      <c r="G57" s="129" t="s">
        <v>11026</v>
      </c>
      <c r="H57" s="129" t="s">
        <v>10997</v>
      </c>
      <c r="I57" s="447"/>
      <c r="J57" s="448">
        <v>44891</v>
      </c>
      <c r="K57" s="449">
        <v>6000</v>
      </c>
      <c r="L57" s="129" t="s">
        <v>10913</v>
      </c>
      <c r="M57" s="449">
        <v>72000</v>
      </c>
      <c r="N57" s="449">
        <v>72000</v>
      </c>
      <c r="O57" s="449">
        <v>144000</v>
      </c>
    </row>
    <row r="58" spans="1:15" ht="12" customHeight="1" x14ac:dyDescent="0.2">
      <c r="A58" s="436" t="s">
        <v>3223</v>
      </c>
      <c r="B58" s="436" t="s">
        <v>11059</v>
      </c>
      <c r="C58" s="129" t="s">
        <v>3313</v>
      </c>
      <c r="D58" s="129">
        <v>2013926</v>
      </c>
      <c r="E58" s="129" t="s">
        <v>10995</v>
      </c>
      <c r="F58" s="129">
        <v>2013926</v>
      </c>
      <c r="G58" s="129" t="s">
        <v>11027</v>
      </c>
      <c r="H58" s="129" t="s">
        <v>11000</v>
      </c>
      <c r="I58" s="447"/>
      <c r="J58" s="448">
        <v>45038</v>
      </c>
      <c r="K58" s="449">
        <v>4500</v>
      </c>
      <c r="L58" s="129" t="s">
        <v>10913</v>
      </c>
      <c r="M58" s="449">
        <v>54000</v>
      </c>
      <c r="N58" s="449">
        <v>54000</v>
      </c>
      <c r="O58" s="449">
        <v>54000</v>
      </c>
    </row>
    <row r="59" spans="1:15" ht="12" customHeight="1" x14ac:dyDescent="0.2">
      <c r="A59" s="436" t="s">
        <v>3223</v>
      </c>
      <c r="B59" s="436" t="s">
        <v>11059</v>
      </c>
      <c r="C59" s="129" t="s">
        <v>11028</v>
      </c>
      <c r="D59" s="129">
        <v>7054963</v>
      </c>
      <c r="E59" s="129" t="s">
        <v>10995</v>
      </c>
      <c r="F59" s="129">
        <v>7054963</v>
      </c>
      <c r="G59" s="129" t="s">
        <v>11029</v>
      </c>
      <c r="H59" s="129" t="s">
        <v>10997</v>
      </c>
      <c r="I59" s="447"/>
      <c r="J59" s="448">
        <v>44826</v>
      </c>
      <c r="K59" s="449">
        <v>7700</v>
      </c>
      <c r="L59" s="129" t="s">
        <v>11001</v>
      </c>
      <c r="M59" s="449">
        <v>92400</v>
      </c>
      <c r="N59" s="449">
        <v>92400</v>
      </c>
      <c r="O59" s="449">
        <v>184800</v>
      </c>
    </row>
    <row r="60" spans="1:15" ht="12" customHeight="1" x14ac:dyDescent="0.2">
      <c r="A60" s="436" t="s">
        <v>3223</v>
      </c>
      <c r="B60" s="436" t="s">
        <v>11059</v>
      </c>
      <c r="C60" s="129" t="s">
        <v>11030</v>
      </c>
      <c r="D60" s="129">
        <v>3093789</v>
      </c>
      <c r="E60" s="129" t="s">
        <v>10995</v>
      </c>
      <c r="F60" s="129">
        <v>3093789</v>
      </c>
      <c r="G60" s="129" t="s">
        <v>11031</v>
      </c>
      <c r="H60" s="129" t="s">
        <v>11000</v>
      </c>
      <c r="I60" s="447"/>
      <c r="J60" s="448">
        <v>44835</v>
      </c>
      <c r="K60" s="449">
        <v>7665</v>
      </c>
      <c r="L60" s="129" t="s">
        <v>10913</v>
      </c>
      <c r="M60" s="449">
        <f>45990*2</f>
        <v>91980</v>
      </c>
      <c r="N60" s="449">
        <f>45990*2</f>
        <v>91980</v>
      </c>
      <c r="O60" s="449">
        <v>183960</v>
      </c>
    </row>
    <row r="61" spans="1:15" ht="12" customHeight="1" x14ac:dyDescent="0.2">
      <c r="A61" s="436" t="s">
        <v>3223</v>
      </c>
      <c r="B61" s="436" t="s">
        <v>11059</v>
      </c>
      <c r="C61" s="129" t="s">
        <v>3567</v>
      </c>
      <c r="D61" s="129">
        <v>2190602</v>
      </c>
      <c r="E61" s="129" t="s">
        <v>10995</v>
      </c>
      <c r="F61" s="129">
        <v>2190602</v>
      </c>
      <c r="G61" s="129" t="s">
        <v>11032</v>
      </c>
      <c r="H61" s="129" t="s">
        <v>11000</v>
      </c>
      <c r="I61" s="447"/>
      <c r="J61" s="448">
        <v>44867</v>
      </c>
      <c r="K61" s="449">
        <v>7415</v>
      </c>
      <c r="L61" s="129" t="s">
        <v>11001</v>
      </c>
      <c r="M61" s="449">
        <v>88980</v>
      </c>
      <c r="N61" s="449">
        <v>88980</v>
      </c>
      <c r="O61" s="449">
        <v>88980</v>
      </c>
    </row>
    <row r="62" spans="1:15" ht="12" customHeight="1" x14ac:dyDescent="0.2">
      <c r="A62" s="436" t="s">
        <v>3223</v>
      </c>
      <c r="B62" s="436" t="s">
        <v>11059</v>
      </c>
      <c r="C62" s="129" t="s">
        <v>3315</v>
      </c>
      <c r="D62" s="129">
        <v>11073380</v>
      </c>
      <c r="E62" s="129" t="s">
        <v>10995</v>
      </c>
      <c r="F62" s="129">
        <v>11073380</v>
      </c>
      <c r="G62" s="129" t="s">
        <v>11033</v>
      </c>
      <c r="H62" s="129" t="s">
        <v>10997</v>
      </c>
      <c r="I62" s="447"/>
      <c r="J62" s="448">
        <v>44891</v>
      </c>
      <c r="K62" s="449">
        <v>6000</v>
      </c>
      <c r="L62" s="129" t="s">
        <v>10913</v>
      </c>
      <c r="M62" s="449">
        <v>72000</v>
      </c>
      <c r="N62" s="449">
        <v>72000</v>
      </c>
      <c r="O62" s="449">
        <v>144000</v>
      </c>
    </row>
    <row r="63" spans="1:15" ht="12" customHeight="1" x14ac:dyDescent="0.2">
      <c r="A63" s="436" t="s">
        <v>3223</v>
      </c>
      <c r="B63" s="436" t="s">
        <v>11059</v>
      </c>
      <c r="C63" s="129" t="s">
        <v>3609</v>
      </c>
      <c r="D63" s="129">
        <v>11153214</v>
      </c>
      <c r="E63" s="129" t="s">
        <v>10995</v>
      </c>
      <c r="F63" s="129">
        <v>11153214</v>
      </c>
      <c r="G63" s="129" t="s">
        <v>11034</v>
      </c>
      <c r="H63" s="129" t="s">
        <v>10997</v>
      </c>
      <c r="I63" s="447"/>
      <c r="J63" s="448">
        <v>44893</v>
      </c>
      <c r="K63" s="449">
        <v>6250</v>
      </c>
      <c r="L63" s="129" t="s">
        <v>11001</v>
      </c>
      <c r="M63" s="449">
        <f>6250*12</f>
        <v>75000</v>
      </c>
      <c r="N63" s="449">
        <f>6250*12</f>
        <v>75000</v>
      </c>
      <c r="O63" s="449">
        <f>6250*12</f>
        <v>75000</v>
      </c>
    </row>
    <row r="64" spans="1:15" ht="12" customHeight="1" x14ac:dyDescent="0.2">
      <c r="A64" s="436" t="s">
        <v>3223</v>
      </c>
      <c r="B64" s="436" t="s">
        <v>11059</v>
      </c>
      <c r="C64" s="129" t="s">
        <v>3560</v>
      </c>
      <c r="D64" s="129" t="s">
        <v>11035</v>
      </c>
      <c r="E64" s="129" t="s">
        <v>10995</v>
      </c>
      <c r="F64" s="129" t="s">
        <v>11035</v>
      </c>
      <c r="G64" s="129" t="s">
        <v>11036</v>
      </c>
      <c r="H64" s="129" t="s">
        <v>10997</v>
      </c>
      <c r="I64" s="447"/>
      <c r="J64" s="448">
        <v>44858</v>
      </c>
      <c r="K64" s="449">
        <v>3250</v>
      </c>
      <c r="L64" s="129" t="s">
        <v>11001</v>
      </c>
      <c r="M64" s="449">
        <f>3250*12</f>
        <v>39000</v>
      </c>
      <c r="N64" s="449">
        <f>3250*12</f>
        <v>39000</v>
      </c>
      <c r="O64" s="449">
        <v>39000</v>
      </c>
    </row>
    <row r="65" spans="1:15" ht="12" customHeight="1" x14ac:dyDescent="0.2">
      <c r="A65" s="436" t="s">
        <v>3223</v>
      </c>
      <c r="B65" s="436" t="s">
        <v>11059</v>
      </c>
      <c r="C65" s="129" t="s">
        <v>3971</v>
      </c>
      <c r="D65" s="129">
        <v>21084</v>
      </c>
      <c r="E65" s="129" t="s">
        <v>10995</v>
      </c>
      <c r="F65" s="129">
        <v>21084</v>
      </c>
      <c r="G65" s="129" t="s">
        <v>11037</v>
      </c>
      <c r="H65" s="129" t="s">
        <v>11000</v>
      </c>
      <c r="I65" s="447"/>
      <c r="J65" s="448">
        <v>44954</v>
      </c>
      <c r="K65" s="449">
        <v>15000</v>
      </c>
      <c r="L65" s="129" t="s">
        <v>11038</v>
      </c>
      <c r="M65" s="449">
        <v>360000</v>
      </c>
      <c r="N65" s="449"/>
      <c r="O65" s="449">
        <v>180000</v>
      </c>
    </row>
    <row r="66" spans="1:15" ht="12" customHeight="1" x14ac:dyDescent="0.2">
      <c r="A66" s="436" t="s">
        <v>3223</v>
      </c>
      <c r="B66" s="436" t="s">
        <v>11059</v>
      </c>
      <c r="C66" s="129" t="s">
        <v>3284</v>
      </c>
      <c r="D66" s="129">
        <v>5007039</v>
      </c>
      <c r="E66" s="129" t="s">
        <v>10995</v>
      </c>
      <c r="F66" s="129">
        <v>5007039</v>
      </c>
      <c r="G66" s="129" t="s">
        <v>11039</v>
      </c>
      <c r="H66" s="129" t="s">
        <v>11000</v>
      </c>
      <c r="I66" s="447"/>
      <c r="J66" s="448">
        <v>44860</v>
      </c>
      <c r="K66" s="449">
        <v>3550</v>
      </c>
      <c r="L66" s="129" t="s">
        <v>10913</v>
      </c>
      <c r="M66" s="449">
        <v>42600</v>
      </c>
      <c r="N66" s="449">
        <v>42600</v>
      </c>
      <c r="O66" s="449">
        <v>42600</v>
      </c>
    </row>
    <row r="67" spans="1:15" ht="12" customHeight="1" x14ac:dyDescent="0.2">
      <c r="A67" s="436" t="s">
        <v>3223</v>
      </c>
      <c r="B67" s="436" t="s">
        <v>11059</v>
      </c>
      <c r="C67" s="129" t="s">
        <v>3963</v>
      </c>
      <c r="D67" s="129">
        <v>7001208</v>
      </c>
      <c r="E67" s="129" t="s">
        <v>10995</v>
      </c>
      <c r="F67" s="129">
        <v>7001208</v>
      </c>
      <c r="G67" s="129" t="s">
        <v>11040</v>
      </c>
      <c r="H67" s="129" t="s">
        <v>11000</v>
      </c>
      <c r="I67" s="447"/>
      <c r="J67" s="448">
        <v>45000</v>
      </c>
      <c r="K67" s="449">
        <v>10000</v>
      </c>
      <c r="L67" s="129" t="s">
        <v>11001</v>
      </c>
      <c r="M67" s="449">
        <v>120000</v>
      </c>
      <c r="N67" s="449">
        <v>120000</v>
      </c>
      <c r="O67" s="449">
        <v>120000</v>
      </c>
    </row>
    <row r="68" spans="1:15" ht="12" customHeight="1" x14ac:dyDescent="0.2">
      <c r="A68" s="436" t="s">
        <v>3223</v>
      </c>
      <c r="B68" s="436" t="s">
        <v>11059</v>
      </c>
      <c r="C68" s="129" t="s">
        <v>11041</v>
      </c>
      <c r="D68" s="129">
        <v>11069486</v>
      </c>
      <c r="E68" s="129" t="s">
        <v>10995</v>
      </c>
      <c r="F68" s="129">
        <v>11069486</v>
      </c>
      <c r="G68" s="129" t="s">
        <v>11042</v>
      </c>
      <c r="H68" s="129" t="s">
        <v>11000</v>
      </c>
      <c r="I68" s="447"/>
      <c r="J68" s="448">
        <v>44946</v>
      </c>
      <c r="K68" s="449">
        <v>8500</v>
      </c>
      <c r="L68" s="129" t="s">
        <v>11038</v>
      </c>
      <c r="M68" s="449">
        <v>204000</v>
      </c>
      <c r="N68" s="449"/>
      <c r="O68" s="449">
        <v>102000</v>
      </c>
    </row>
    <row r="69" spans="1:15" ht="12" customHeight="1" x14ac:dyDescent="0.2">
      <c r="A69" s="436" t="s">
        <v>3223</v>
      </c>
      <c r="B69" s="436" t="s">
        <v>11059</v>
      </c>
      <c r="C69" s="129" t="s">
        <v>3613</v>
      </c>
      <c r="D69" s="129">
        <v>2003749</v>
      </c>
      <c r="E69" s="129" t="s">
        <v>10995</v>
      </c>
      <c r="F69" s="129">
        <v>2003749</v>
      </c>
      <c r="G69" s="129" t="s">
        <v>11043</v>
      </c>
      <c r="H69" s="129" t="s">
        <v>11000</v>
      </c>
      <c r="I69" s="447"/>
      <c r="J69" s="448">
        <v>44902</v>
      </c>
      <c r="K69" s="449">
        <v>5500</v>
      </c>
      <c r="L69" s="129" t="s">
        <v>11001</v>
      </c>
      <c r="M69" s="449">
        <v>66000</v>
      </c>
      <c r="N69" s="449">
        <v>66000</v>
      </c>
      <c r="O69" s="449">
        <v>66000</v>
      </c>
    </row>
    <row r="70" spans="1:15" ht="12" customHeight="1" x14ac:dyDescent="0.2">
      <c r="A70" s="436" t="s">
        <v>3223</v>
      </c>
      <c r="B70" s="436" t="s">
        <v>11059</v>
      </c>
      <c r="C70" s="129" t="s">
        <v>3982</v>
      </c>
      <c r="D70" s="129">
        <v>11130442</v>
      </c>
      <c r="E70" s="129" t="s">
        <v>10995</v>
      </c>
      <c r="F70" s="129">
        <v>11130442</v>
      </c>
      <c r="G70" s="129" t="s">
        <v>11044</v>
      </c>
      <c r="H70" s="129" t="s">
        <v>11000</v>
      </c>
      <c r="I70" s="447"/>
      <c r="J70" s="448">
        <v>44956</v>
      </c>
      <c r="K70" s="449">
        <v>12500</v>
      </c>
      <c r="L70" s="129" t="s">
        <v>11038</v>
      </c>
      <c r="M70" s="449">
        <f>12500*24</f>
        <v>300000</v>
      </c>
      <c r="N70" s="449"/>
      <c r="O70" s="449">
        <v>150000</v>
      </c>
    </row>
    <row r="71" spans="1:15" ht="12" customHeight="1" x14ac:dyDescent="0.2">
      <c r="A71" s="436" t="s">
        <v>3223</v>
      </c>
      <c r="B71" s="436" t="s">
        <v>11059</v>
      </c>
      <c r="C71" s="129" t="s">
        <v>11045</v>
      </c>
      <c r="D71" s="129" t="s">
        <v>11046</v>
      </c>
      <c r="E71" s="129" t="s">
        <v>10995</v>
      </c>
      <c r="F71" s="129" t="s">
        <v>11046</v>
      </c>
      <c r="G71" s="129" t="s">
        <v>11047</v>
      </c>
      <c r="H71" s="129" t="s">
        <v>11000</v>
      </c>
      <c r="I71" s="447"/>
      <c r="J71" s="448">
        <v>44947</v>
      </c>
      <c r="K71" s="449">
        <v>4300</v>
      </c>
      <c r="L71" s="129" t="s">
        <v>10913</v>
      </c>
      <c r="M71" s="449">
        <v>51600</v>
      </c>
      <c r="N71" s="449">
        <v>60000</v>
      </c>
      <c r="O71" s="449">
        <v>60000</v>
      </c>
    </row>
    <row r="72" spans="1:15" ht="12" customHeight="1" x14ac:dyDescent="0.2">
      <c r="A72" s="436" t="s">
        <v>3223</v>
      </c>
      <c r="B72" s="436" t="s">
        <v>11059</v>
      </c>
      <c r="C72" s="129" t="s">
        <v>11048</v>
      </c>
      <c r="D72" s="129">
        <v>90216775</v>
      </c>
      <c r="E72" s="129" t="s">
        <v>10995</v>
      </c>
      <c r="F72" s="129">
        <v>90216775</v>
      </c>
      <c r="G72" s="129" t="s">
        <v>11049</v>
      </c>
      <c r="H72" s="129" t="s">
        <v>10997</v>
      </c>
      <c r="I72" s="447"/>
      <c r="J72" s="448">
        <v>45004</v>
      </c>
      <c r="K72" s="449">
        <v>2866</v>
      </c>
      <c r="L72" s="129" t="s">
        <v>11001</v>
      </c>
      <c r="M72" s="449">
        <v>34392</v>
      </c>
      <c r="N72" s="449">
        <v>34392</v>
      </c>
      <c r="O72" s="449">
        <v>34392</v>
      </c>
    </row>
    <row r="73" spans="1:15" ht="12" customHeight="1" x14ac:dyDescent="0.2">
      <c r="A73" s="436" t="s">
        <v>3223</v>
      </c>
      <c r="B73" s="436" t="s">
        <v>11059</v>
      </c>
      <c r="C73" s="129" t="s">
        <v>3683</v>
      </c>
      <c r="D73" s="129" t="s">
        <v>11050</v>
      </c>
      <c r="E73" s="129" t="s">
        <v>10995</v>
      </c>
      <c r="F73" s="129" t="s">
        <v>11050</v>
      </c>
      <c r="G73" s="129" t="s">
        <v>11051</v>
      </c>
      <c r="H73" s="129" t="s">
        <v>10997</v>
      </c>
      <c r="I73" s="447"/>
      <c r="J73" s="448">
        <v>44955</v>
      </c>
      <c r="K73" s="449">
        <v>2866.6666666666665</v>
      </c>
      <c r="L73" s="129" t="s">
        <v>11001</v>
      </c>
      <c r="M73" s="449">
        <v>34400</v>
      </c>
      <c r="N73" s="449">
        <v>34400</v>
      </c>
      <c r="O73" s="449">
        <v>34400</v>
      </c>
    </row>
    <row r="74" spans="1:15" ht="12" customHeight="1" x14ac:dyDescent="0.2">
      <c r="A74" s="436" t="s">
        <v>3223</v>
      </c>
      <c r="B74" s="436" t="s">
        <v>11059</v>
      </c>
      <c r="C74" s="129" t="s">
        <v>3383</v>
      </c>
      <c r="D74" s="129" t="s">
        <v>11052</v>
      </c>
      <c r="E74" s="129" t="s">
        <v>10995</v>
      </c>
      <c r="F74" s="129" t="s">
        <v>11052</v>
      </c>
      <c r="G74" s="129" t="s">
        <v>11053</v>
      </c>
      <c r="H74" s="129" t="s">
        <v>10997</v>
      </c>
      <c r="I74" s="447"/>
      <c r="J74" s="448">
        <v>44987</v>
      </c>
      <c r="K74" s="449">
        <v>2700</v>
      </c>
      <c r="L74" s="129" t="s">
        <v>11001</v>
      </c>
      <c r="M74" s="449">
        <v>32400</v>
      </c>
      <c r="N74" s="449">
        <v>32400</v>
      </c>
      <c r="O74" s="449">
        <v>32400</v>
      </c>
    </row>
    <row r="75" spans="1:15" ht="12" customHeight="1" x14ac:dyDescent="0.2">
      <c r="A75" s="436" t="s">
        <v>3223</v>
      </c>
      <c r="B75" s="436" t="s">
        <v>11059</v>
      </c>
      <c r="C75" s="129" t="s">
        <v>3507</v>
      </c>
      <c r="D75" s="129" t="s">
        <v>11054</v>
      </c>
      <c r="E75" s="129" t="s">
        <v>10995</v>
      </c>
      <c r="F75" s="129" t="s">
        <v>11054</v>
      </c>
      <c r="G75" s="129" t="s">
        <v>11055</v>
      </c>
      <c r="H75" s="129" t="s">
        <v>10997</v>
      </c>
      <c r="I75" s="447"/>
      <c r="J75" s="448">
        <v>44798</v>
      </c>
      <c r="K75" s="449">
        <v>1950</v>
      </c>
      <c r="L75" s="129" t="s">
        <v>11001</v>
      </c>
      <c r="M75" s="449">
        <v>21600</v>
      </c>
      <c r="N75" s="449">
        <v>21600</v>
      </c>
      <c r="O75" s="449">
        <v>21600</v>
      </c>
    </row>
    <row r="76" spans="1:15" ht="12" customHeight="1" x14ac:dyDescent="0.2">
      <c r="A76" s="436" t="s">
        <v>3223</v>
      </c>
      <c r="B76" s="436" t="s">
        <v>11059</v>
      </c>
      <c r="C76" s="129" t="s">
        <v>3623</v>
      </c>
      <c r="D76" s="129" t="s">
        <v>11056</v>
      </c>
      <c r="E76" s="129" t="s">
        <v>10995</v>
      </c>
      <c r="F76" s="129" t="s">
        <v>11056</v>
      </c>
      <c r="G76" s="129" t="s">
        <v>11057</v>
      </c>
      <c r="H76" s="129" t="s">
        <v>10997</v>
      </c>
      <c r="I76" s="447"/>
      <c r="J76" s="448">
        <v>44919</v>
      </c>
      <c r="K76" s="449">
        <v>2600</v>
      </c>
      <c r="L76" s="129" t="s">
        <v>11001</v>
      </c>
      <c r="M76" s="449">
        <v>31200</v>
      </c>
      <c r="N76" s="449">
        <v>31200</v>
      </c>
      <c r="O76" s="449">
        <v>31200</v>
      </c>
    </row>
    <row r="77" spans="1:15" ht="12" customHeight="1" x14ac:dyDescent="0.2">
      <c r="A77" s="436" t="s">
        <v>3223</v>
      </c>
      <c r="B77" s="436" t="s">
        <v>11059</v>
      </c>
      <c r="C77" s="129" t="s">
        <v>3560</v>
      </c>
      <c r="D77" s="129" t="s">
        <v>11035</v>
      </c>
      <c r="E77" s="129" t="s">
        <v>10995</v>
      </c>
      <c r="F77" s="129" t="s">
        <v>11035</v>
      </c>
      <c r="G77" s="129" t="s">
        <v>11058</v>
      </c>
      <c r="H77" s="129" t="s">
        <v>10997</v>
      </c>
      <c r="I77" s="447"/>
      <c r="J77" s="448">
        <v>44972</v>
      </c>
      <c r="K77" s="449">
        <v>3250</v>
      </c>
      <c r="L77" s="129" t="s">
        <v>11001</v>
      </c>
      <c r="M77" s="449">
        <f>3250*12</f>
        <v>39000</v>
      </c>
      <c r="N77" s="449">
        <f>3250*12</f>
        <v>39000</v>
      </c>
      <c r="O77" s="449">
        <v>39000</v>
      </c>
    </row>
    <row r="78" spans="1:15" ht="15.75" x14ac:dyDescent="0.25">
      <c r="A78" s="90"/>
      <c r="B78" s="91"/>
      <c r="C78" s="113"/>
      <c r="D78" s="113"/>
      <c r="E78" s="113"/>
      <c r="F78" s="113"/>
      <c r="G78" s="113"/>
      <c r="H78" s="113"/>
      <c r="I78" s="113"/>
      <c r="J78" s="113"/>
      <c r="K78" s="113"/>
      <c r="L78" s="113"/>
      <c r="M78" s="113"/>
      <c r="N78" s="113"/>
      <c r="O78" s="115"/>
    </row>
    <row r="79" spans="1:15" x14ac:dyDescent="0.2">
      <c r="A79" s="43" t="s">
        <v>236</v>
      </c>
    </row>
    <row r="80" spans="1:15" x14ac:dyDescent="0.2">
      <c r="A80" s="43" t="s">
        <v>265</v>
      </c>
    </row>
  </sheetData>
  <mergeCells count="8">
    <mergeCell ref="A1:O1"/>
    <mergeCell ref="A3:B3"/>
    <mergeCell ref="C3:D3"/>
    <mergeCell ref="E3:I3"/>
    <mergeCell ref="J3:L3"/>
    <mergeCell ref="M3:M4"/>
    <mergeCell ref="N3:N4"/>
    <mergeCell ref="O3:O4"/>
  </mergeCells>
  <printOptions horizontalCentered="1"/>
  <pageMargins left="0.11811023622047245" right="0.11811023622047245" top="0.35433070866141736" bottom="0.35433070866141736" header="0.11811023622047245" footer="0.11811023622047245"/>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B34"/>
  <sheetViews>
    <sheetView showGridLines="0" view="pageBreakPreview" zoomScale="60" zoomScaleNormal="100" workbookViewId="0">
      <pane ySplit="6" topLeftCell="A7" activePane="bottomLeft" state="frozen"/>
      <selection pane="bottomLeft" activeCell="A7" sqref="A7:XFD7"/>
    </sheetView>
  </sheetViews>
  <sheetFormatPr baseColWidth="10" defaultColWidth="11.42578125" defaultRowHeight="12" x14ac:dyDescent="0.2"/>
  <cols>
    <col min="1" max="1" width="31.42578125" style="17" customWidth="1"/>
    <col min="2" max="2" width="10" style="17" customWidth="1"/>
    <col min="3" max="3" width="14.42578125" style="17" customWidth="1"/>
    <col min="4" max="4" width="12" style="17" customWidth="1"/>
    <col min="5" max="5" width="15.140625" style="17" customWidth="1"/>
    <col min="6" max="7" width="14" style="17" customWidth="1"/>
    <col min="8" max="8" width="15.5703125" style="17" customWidth="1"/>
    <col min="9" max="9" width="12.42578125" style="17" customWidth="1"/>
    <col min="10" max="10" width="12.7109375" style="17" customWidth="1"/>
    <col min="11" max="11" width="9.7109375" style="17" customWidth="1"/>
    <col min="12" max="12" width="9.85546875" style="17" customWidth="1"/>
    <col min="13" max="13" width="11" style="17" customWidth="1"/>
    <col min="14" max="14" width="4.85546875" style="17" customWidth="1"/>
    <col min="15" max="15" width="8.85546875" style="17" customWidth="1"/>
    <col min="16" max="16" width="11.28515625" style="17" customWidth="1"/>
    <col min="17" max="17" width="8.140625" style="17" customWidth="1"/>
    <col min="18" max="18" width="13.5703125" style="17" customWidth="1"/>
    <col min="19" max="19" width="11.42578125" style="17"/>
    <col min="20" max="20" width="13.42578125" style="17" customWidth="1"/>
    <col min="21" max="21" width="8.28515625" style="17" customWidth="1"/>
    <col min="22" max="22" width="15.85546875" style="17" customWidth="1"/>
    <col min="23" max="23" width="12.42578125" style="17" customWidth="1"/>
    <col min="24" max="16384" width="11.42578125" style="17"/>
  </cols>
  <sheetData>
    <row r="1" spans="1:28" ht="29.25" customHeight="1" x14ac:dyDescent="0.2">
      <c r="A1" s="806" t="s">
        <v>250</v>
      </c>
      <c r="B1" s="807"/>
      <c r="C1" s="807"/>
      <c r="D1" s="807"/>
      <c r="E1" s="807"/>
      <c r="F1" s="807"/>
      <c r="G1" s="807"/>
      <c r="H1" s="807"/>
      <c r="I1" s="807"/>
      <c r="J1" s="807"/>
      <c r="K1" s="807"/>
      <c r="L1" s="807"/>
      <c r="M1" s="807"/>
      <c r="N1" s="807"/>
      <c r="O1" s="807"/>
      <c r="P1" s="807"/>
      <c r="Q1" s="807"/>
      <c r="R1" s="807"/>
      <c r="S1" s="807"/>
      <c r="T1" s="807"/>
      <c r="U1" s="807"/>
      <c r="V1" s="807"/>
      <c r="W1" s="808"/>
    </row>
    <row r="2" spans="1:28" ht="20.25" x14ac:dyDescent="0.2">
      <c r="A2" s="806" t="s">
        <v>193</v>
      </c>
      <c r="B2" s="807"/>
      <c r="C2" s="807"/>
      <c r="D2" s="807"/>
      <c r="E2" s="807"/>
      <c r="F2" s="807"/>
      <c r="G2" s="807"/>
      <c r="H2" s="807"/>
      <c r="I2" s="807"/>
      <c r="J2" s="807"/>
      <c r="K2" s="807"/>
      <c r="L2" s="807"/>
      <c r="M2" s="807"/>
      <c r="N2" s="807"/>
      <c r="O2" s="807"/>
      <c r="P2" s="807"/>
      <c r="Q2" s="807"/>
      <c r="R2" s="807"/>
      <c r="S2" s="807"/>
      <c r="T2" s="807"/>
      <c r="U2" s="807"/>
      <c r="V2" s="807"/>
      <c r="W2" s="808"/>
    </row>
    <row r="3" spans="1:28" ht="37.5" customHeight="1" x14ac:dyDescent="0.2">
      <c r="A3" s="812" t="s">
        <v>10904</v>
      </c>
      <c r="B3" s="813"/>
      <c r="C3" s="813"/>
      <c r="D3" s="813"/>
      <c r="E3" s="813"/>
      <c r="F3" s="813"/>
      <c r="G3" s="813"/>
      <c r="H3" s="813"/>
      <c r="I3" s="813"/>
      <c r="J3" s="813"/>
      <c r="K3" s="813"/>
      <c r="L3" s="813"/>
      <c r="M3" s="813"/>
      <c r="N3" s="813"/>
      <c r="O3" s="813"/>
      <c r="P3" s="813"/>
      <c r="Q3" s="814"/>
      <c r="R3" s="788" t="s">
        <v>201</v>
      </c>
      <c r="S3" s="789"/>
      <c r="T3" s="794" t="s">
        <v>192</v>
      </c>
      <c r="U3" s="795"/>
      <c r="V3" s="754" t="s">
        <v>194</v>
      </c>
      <c r="W3" s="809" t="s">
        <v>212</v>
      </c>
      <c r="X3" s="18"/>
      <c r="Y3" s="18"/>
      <c r="Z3" s="18"/>
      <c r="AA3" s="18"/>
      <c r="AB3" s="18"/>
    </row>
    <row r="4" spans="1:28" ht="12" hidden="1" customHeight="1" x14ac:dyDescent="0.2">
      <c r="A4" s="62" t="s">
        <v>123</v>
      </c>
      <c r="B4" s="62"/>
      <c r="C4" s="62"/>
      <c r="D4" s="62"/>
      <c r="E4" s="62"/>
      <c r="F4" s="62"/>
      <c r="G4" s="62"/>
      <c r="H4" s="62"/>
      <c r="I4" s="62"/>
      <c r="J4" s="62"/>
      <c r="K4" s="62"/>
      <c r="L4" s="62"/>
      <c r="M4" s="62"/>
      <c r="N4" s="62"/>
      <c r="O4" s="62"/>
      <c r="P4" s="62"/>
      <c r="Q4" s="62"/>
      <c r="R4" s="790"/>
      <c r="S4" s="791"/>
      <c r="T4" s="796"/>
      <c r="U4" s="797"/>
      <c r="V4" s="800"/>
      <c r="W4" s="810"/>
    </row>
    <row r="5" spans="1:28" ht="27.75" customHeight="1" x14ac:dyDescent="0.2">
      <c r="A5" s="62"/>
      <c r="B5" s="754" t="s">
        <v>215</v>
      </c>
      <c r="C5" s="754" t="s">
        <v>195</v>
      </c>
      <c r="D5" s="754" t="s">
        <v>124</v>
      </c>
      <c r="E5" s="754" t="s">
        <v>196</v>
      </c>
      <c r="F5" s="754" t="s">
        <v>190</v>
      </c>
      <c r="G5" s="754" t="s">
        <v>125</v>
      </c>
      <c r="H5" s="754" t="s">
        <v>197</v>
      </c>
      <c r="I5" s="802" t="s">
        <v>202</v>
      </c>
      <c r="J5" s="803"/>
      <c r="K5" s="802" t="s">
        <v>126</v>
      </c>
      <c r="L5" s="803"/>
      <c r="M5" s="804" t="s">
        <v>205</v>
      </c>
      <c r="N5" s="805"/>
      <c r="O5" s="787" t="s">
        <v>214</v>
      </c>
      <c r="P5" s="787"/>
      <c r="Q5" s="787"/>
      <c r="R5" s="792"/>
      <c r="S5" s="793"/>
      <c r="T5" s="798"/>
      <c r="U5" s="799"/>
      <c r="V5" s="801"/>
      <c r="W5" s="811"/>
    </row>
    <row r="6" spans="1:28" ht="51" customHeight="1" x14ac:dyDescent="0.2">
      <c r="A6" s="64" t="s">
        <v>191</v>
      </c>
      <c r="B6" s="801"/>
      <c r="C6" s="801"/>
      <c r="D6" s="801"/>
      <c r="E6" s="801"/>
      <c r="F6" s="801"/>
      <c r="G6" s="801"/>
      <c r="H6" s="801"/>
      <c r="I6" s="64" t="s">
        <v>203</v>
      </c>
      <c r="J6" s="64" t="s">
        <v>204</v>
      </c>
      <c r="K6" s="64" t="s">
        <v>206</v>
      </c>
      <c r="L6" s="64" t="s">
        <v>207</v>
      </c>
      <c r="M6" s="70" t="s">
        <v>208</v>
      </c>
      <c r="N6" s="69" t="s">
        <v>31</v>
      </c>
      <c r="O6" s="68" t="s">
        <v>209</v>
      </c>
      <c r="P6" s="71" t="s">
        <v>210</v>
      </c>
      <c r="Q6" s="68" t="s">
        <v>211</v>
      </c>
      <c r="R6" s="65">
        <v>2021</v>
      </c>
      <c r="S6" s="65" t="s">
        <v>178</v>
      </c>
      <c r="T6" s="66" t="s">
        <v>130</v>
      </c>
      <c r="U6" s="67" t="s">
        <v>31</v>
      </c>
      <c r="V6" s="72" t="s">
        <v>179</v>
      </c>
      <c r="W6" s="78" t="s">
        <v>213</v>
      </c>
    </row>
    <row r="7" spans="1:28" x14ac:dyDescent="0.2">
      <c r="A7" s="59">
        <v>1</v>
      </c>
      <c r="B7" s="59"/>
      <c r="C7" s="60"/>
      <c r="D7" s="60"/>
      <c r="E7" s="60"/>
      <c r="F7" s="60"/>
      <c r="G7" s="60"/>
      <c r="H7" s="60"/>
      <c r="I7" s="60"/>
      <c r="J7" s="60"/>
      <c r="K7" s="60"/>
      <c r="L7" s="60"/>
      <c r="M7" s="60"/>
      <c r="N7" s="60"/>
      <c r="O7" s="60"/>
      <c r="P7" s="60"/>
      <c r="Q7" s="60"/>
      <c r="R7" s="39"/>
      <c r="S7" s="39"/>
      <c r="T7" s="39"/>
      <c r="U7" s="39"/>
      <c r="V7" s="73"/>
      <c r="W7" s="26"/>
    </row>
    <row r="8" spans="1:28" x14ac:dyDescent="0.2">
      <c r="A8" s="57">
        <v>2</v>
      </c>
      <c r="B8" s="57"/>
      <c r="C8" s="56"/>
      <c r="D8" s="56"/>
      <c r="E8" s="56"/>
      <c r="F8" s="56"/>
      <c r="G8" s="56"/>
      <c r="H8" s="56"/>
      <c r="I8" s="56"/>
      <c r="J8" s="56"/>
      <c r="K8" s="56"/>
      <c r="L8" s="56"/>
      <c r="M8" s="56"/>
      <c r="N8" s="56"/>
      <c r="O8" s="56"/>
      <c r="P8" s="56"/>
      <c r="Q8" s="56"/>
      <c r="R8" s="26"/>
      <c r="S8" s="26"/>
      <c r="T8" s="26"/>
      <c r="U8" s="26"/>
      <c r="V8" s="74"/>
      <c r="W8" s="26"/>
    </row>
    <row r="9" spans="1:28" x14ac:dyDescent="0.2">
      <c r="A9" s="57">
        <v>3</v>
      </c>
      <c r="B9" s="57"/>
      <c r="C9" s="56"/>
      <c r="D9" s="56"/>
      <c r="E9" s="56"/>
      <c r="F9" s="56"/>
      <c r="G9" s="56"/>
      <c r="H9" s="56"/>
      <c r="I9" s="56"/>
      <c r="J9" s="56"/>
      <c r="K9" s="56"/>
      <c r="L9" s="56"/>
      <c r="M9" s="56"/>
      <c r="N9" s="56"/>
      <c r="O9" s="56"/>
      <c r="P9" s="56"/>
      <c r="Q9" s="56"/>
      <c r="R9" s="26"/>
      <c r="S9" s="26"/>
      <c r="T9" s="26"/>
      <c r="U9" s="26"/>
      <c r="V9" s="74"/>
      <c r="W9" s="26"/>
    </row>
    <row r="10" spans="1:28" x14ac:dyDescent="0.2">
      <c r="A10" s="57">
        <v>4</v>
      </c>
      <c r="B10" s="57"/>
      <c r="C10" s="56"/>
      <c r="D10" s="56"/>
      <c r="E10" s="56"/>
      <c r="F10" s="56"/>
      <c r="G10" s="56"/>
      <c r="H10" s="56"/>
      <c r="I10" s="56"/>
      <c r="J10" s="56"/>
      <c r="K10" s="56"/>
      <c r="L10" s="56"/>
      <c r="M10" s="56"/>
      <c r="N10" s="56"/>
      <c r="O10" s="56"/>
      <c r="P10" s="56"/>
      <c r="Q10" s="56"/>
      <c r="R10" s="26"/>
      <c r="S10" s="26"/>
      <c r="T10" s="26"/>
      <c r="U10" s="26"/>
      <c r="V10" s="74"/>
      <c r="W10" s="26"/>
    </row>
    <row r="11" spans="1:28" x14ac:dyDescent="0.2">
      <c r="A11" s="57">
        <v>5</v>
      </c>
      <c r="B11" s="57"/>
      <c r="C11" s="56"/>
      <c r="D11" s="56"/>
      <c r="E11" s="56"/>
      <c r="F11" s="56"/>
      <c r="G11" s="56"/>
      <c r="H11" s="56"/>
      <c r="I11" s="56"/>
      <c r="J11" s="56"/>
      <c r="K11" s="56"/>
      <c r="L11" s="56"/>
      <c r="M11" s="56"/>
      <c r="N11" s="56"/>
      <c r="O11" s="56"/>
      <c r="P11" s="56"/>
      <c r="Q11" s="56"/>
      <c r="R11" s="26"/>
      <c r="S11" s="26"/>
      <c r="T11" s="26"/>
      <c r="U11" s="26"/>
      <c r="V11" s="74"/>
      <c r="W11" s="26"/>
    </row>
    <row r="12" spans="1:28" x14ac:dyDescent="0.2">
      <c r="A12" s="57">
        <v>6</v>
      </c>
      <c r="B12" s="57"/>
      <c r="C12" s="56"/>
      <c r="D12" s="56"/>
      <c r="E12" s="56"/>
      <c r="F12" s="56"/>
      <c r="G12" s="56"/>
      <c r="H12" s="56"/>
      <c r="I12" s="56"/>
      <c r="J12" s="56"/>
      <c r="K12" s="56"/>
      <c r="L12" s="56"/>
      <c r="M12" s="56"/>
      <c r="N12" s="56"/>
      <c r="O12" s="56"/>
      <c r="P12" s="56"/>
      <c r="Q12" s="56"/>
      <c r="R12" s="26"/>
      <c r="S12" s="26"/>
      <c r="T12" s="26"/>
      <c r="U12" s="26"/>
      <c r="V12" s="74"/>
      <c r="W12" s="26"/>
    </row>
    <row r="13" spans="1:28" x14ac:dyDescent="0.2">
      <c r="A13" s="57">
        <v>7</v>
      </c>
      <c r="B13" s="57"/>
      <c r="C13" s="56"/>
      <c r="D13" s="56"/>
      <c r="E13" s="56"/>
      <c r="F13" s="56"/>
      <c r="G13" s="56"/>
      <c r="H13" s="56"/>
      <c r="I13" s="56"/>
      <c r="J13" s="56"/>
      <c r="K13" s="56"/>
      <c r="L13" s="56"/>
      <c r="M13" s="56"/>
      <c r="N13" s="56"/>
      <c r="O13" s="56"/>
      <c r="P13" s="56"/>
      <c r="Q13" s="56"/>
      <c r="R13" s="26"/>
      <c r="S13" s="26"/>
      <c r="T13" s="26"/>
      <c r="U13" s="26"/>
      <c r="V13" s="74"/>
      <c r="W13" s="26"/>
    </row>
    <row r="14" spans="1:28" x14ac:dyDescent="0.2">
      <c r="A14" s="57">
        <v>8</v>
      </c>
      <c r="B14" s="57"/>
      <c r="C14" s="56"/>
      <c r="D14" s="56"/>
      <c r="E14" s="56"/>
      <c r="F14" s="56"/>
      <c r="G14" s="56"/>
      <c r="H14" s="56"/>
      <c r="I14" s="56"/>
      <c r="J14" s="56"/>
      <c r="K14" s="56"/>
      <c r="L14" s="56"/>
      <c r="M14" s="56"/>
      <c r="N14" s="56"/>
      <c r="O14" s="56"/>
      <c r="P14" s="56"/>
      <c r="Q14" s="56"/>
      <c r="R14" s="26"/>
      <c r="S14" s="26"/>
      <c r="T14" s="26"/>
      <c r="U14" s="26"/>
      <c r="V14" s="74"/>
      <c r="W14" s="26"/>
    </row>
    <row r="15" spans="1:28" x14ac:dyDescent="0.2">
      <c r="A15" s="57">
        <v>9</v>
      </c>
      <c r="B15" s="57"/>
      <c r="C15" s="56"/>
      <c r="D15" s="56"/>
      <c r="E15" s="56"/>
      <c r="F15" s="56"/>
      <c r="G15" s="56"/>
      <c r="H15" s="56"/>
      <c r="I15" s="56"/>
      <c r="J15" s="56"/>
      <c r="K15" s="56"/>
      <c r="L15" s="56"/>
      <c r="M15" s="56"/>
      <c r="N15" s="56"/>
      <c r="O15" s="56"/>
      <c r="P15" s="56"/>
      <c r="Q15" s="56"/>
      <c r="R15" s="26"/>
      <c r="S15" s="26"/>
      <c r="T15" s="26"/>
      <c r="U15" s="26"/>
      <c r="V15" s="74"/>
      <c r="W15" s="26"/>
    </row>
    <row r="16" spans="1:28" x14ac:dyDescent="0.2">
      <c r="A16" s="57">
        <v>10</v>
      </c>
      <c r="B16" s="57"/>
      <c r="C16" s="56"/>
      <c r="D16" s="56"/>
      <c r="E16" s="56"/>
      <c r="F16" s="56"/>
      <c r="G16" s="56"/>
      <c r="H16" s="56"/>
      <c r="I16" s="56"/>
      <c r="J16" s="56"/>
      <c r="K16" s="56"/>
      <c r="L16" s="56"/>
      <c r="M16" s="56"/>
      <c r="N16" s="56"/>
      <c r="O16" s="56"/>
      <c r="P16" s="56"/>
      <c r="Q16" s="56"/>
      <c r="R16" s="26"/>
      <c r="S16" s="26"/>
      <c r="T16" s="26"/>
      <c r="U16" s="26"/>
      <c r="V16" s="74"/>
      <c r="W16" s="26"/>
    </row>
    <row r="17" spans="1:24" x14ac:dyDescent="0.2">
      <c r="A17" s="57">
        <v>11</v>
      </c>
      <c r="B17" s="57"/>
      <c r="C17" s="56"/>
      <c r="D17" s="56"/>
      <c r="E17" s="56"/>
      <c r="F17" s="56"/>
      <c r="G17" s="56"/>
      <c r="H17" s="56"/>
      <c r="I17" s="56"/>
      <c r="J17" s="56"/>
      <c r="K17" s="56"/>
      <c r="L17" s="56"/>
      <c r="M17" s="56"/>
      <c r="N17" s="56"/>
      <c r="O17" s="56"/>
      <c r="P17" s="56"/>
      <c r="Q17" s="56"/>
      <c r="R17" s="26"/>
      <c r="S17" s="26"/>
      <c r="T17" s="26"/>
      <c r="U17" s="26"/>
      <c r="V17" s="74"/>
      <c r="W17" s="26"/>
    </row>
    <row r="18" spans="1:24" x14ac:dyDescent="0.2">
      <c r="A18" s="57">
        <v>12</v>
      </c>
      <c r="B18" s="57"/>
      <c r="C18" s="56"/>
      <c r="D18" s="56"/>
      <c r="E18" s="56"/>
      <c r="F18" s="56"/>
      <c r="G18" s="56"/>
      <c r="H18" s="56"/>
      <c r="I18" s="56"/>
      <c r="J18" s="56"/>
      <c r="K18" s="56"/>
      <c r="L18" s="56"/>
      <c r="M18" s="56"/>
      <c r="N18" s="56"/>
      <c r="O18" s="56"/>
      <c r="P18" s="56"/>
      <c r="Q18" s="56"/>
      <c r="R18" s="26"/>
      <c r="S18" s="26"/>
      <c r="T18" s="26"/>
      <c r="U18" s="26"/>
      <c r="V18" s="74"/>
      <c r="W18" s="26"/>
    </row>
    <row r="19" spans="1:24" x14ac:dyDescent="0.2">
      <c r="A19" s="57">
        <v>13</v>
      </c>
      <c r="B19" s="57"/>
      <c r="C19" s="56"/>
      <c r="D19" s="56"/>
      <c r="E19" s="56"/>
      <c r="F19" s="56"/>
      <c r="G19" s="56"/>
      <c r="H19" s="56"/>
      <c r="I19" s="56"/>
      <c r="J19" s="56"/>
      <c r="K19" s="56"/>
      <c r="L19" s="56"/>
      <c r="M19" s="56"/>
      <c r="N19" s="56"/>
      <c r="O19" s="56"/>
      <c r="P19" s="56"/>
      <c r="Q19" s="56"/>
      <c r="R19" s="26"/>
      <c r="S19" s="26"/>
      <c r="T19" s="26"/>
      <c r="U19" s="26"/>
      <c r="V19" s="74"/>
      <c r="W19" s="26"/>
    </row>
    <row r="20" spans="1:24" x14ac:dyDescent="0.2">
      <c r="A20" s="57">
        <v>14</v>
      </c>
      <c r="B20" s="57"/>
      <c r="C20" s="56"/>
      <c r="D20" s="56"/>
      <c r="E20" s="56"/>
      <c r="F20" s="56"/>
      <c r="G20" s="56"/>
      <c r="H20" s="56"/>
      <c r="I20" s="56"/>
      <c r="J20" s="56"/>
      <c r="K20" s="56"/>
      <c r="L20" s="56"/>
      <c r="M20" s="56"/>
      <c r="N20" s="56"/>
      <c r="O20" s="56"/>
      <c r="P20" s="56"/>
      <c r="Q20" s="56"/>
      <c r="R20" s="26"/>
      <c r="S20" s="26"/>
      <c r="T20" s="26"/>
      <c r="U20" s="26"/>
      <c r="V20" s="74"/>
      <c r="W20" s="26"/>
    </row>
    <row r="21" spans="1:24" x14ac:dyDescent="0.2">
      <c r="A21" s="57">
        <v>15</v>
      </c>
      <c r="B21" s="57"/>
      <c r="C21" s="56"/>
      <c r="D21" s="56"/>
      <c r="E21" s="56"/>
      <c r="F21" s="56"/>
      <c r="G21" s="56"/>
      <c r="H21" s="56"/>
      <c r="I21" s="56"/>
      <c r="J21" s="56"/>
      <c r="K21" s="56"/>
      <c r="L21" s="56"/>
      <c r="M21" s="56"/>
      <c r="N21" s="56"/>
      <c r="O21" s="56"/>
      <c r="P21" s="56"/>
      <c r="Q21" s="56"/>
      <c r="R21" s="26"/>
      <c r="S21" s="26"/>
      <c r="T21" s="26"/>
      <c r="U21" s="26"/>
      <c r="V21" s="74"/>
      <c r="W21" s="26"/>
    </row>
    <row r="22" spans="1:24" x14ac:dyDescent="0.2">
      <c r="A22" s="57">
        <v>16</v>
      </c>
      <c r="B22" s="57"/>
      <c r="C22" s="56"/>
      <c r="D22" s="56"/>
      <c r="E22" s="56"/>
      <c r="F22" s="56"/>
      <c r="G22" s="56"/>
      <c r="H22" s="56"/>
      <c r="I22" s="56"/>
      <c r="J22" s="56"/>
      <c r="K22" s="56"/>
      <c r="L22" s="56"/>
      <c r="M22" s="56"/>
      <c r="N22" s="56"/>
      <c r="O22" s="56"/>
      <c r="P22" s="56"/>
      <c r="Q22" s="56"/>
      <c r="R22" s="26"/>
      <c r="S22" s="26"/>
      <c r="T22" s="26"/>
      <c r="U22" s="26"/>
      <c r="V22" s="74"/>
      <c r="W22" s="26"/>
    </row>
    <row r="23" spans="1:24" x14ac:dyDescent="0.2">
      <c r="A23" s="57">
        <v>17</v>
      </c>
      <c r="B23" s="57"/>
      <c r="C23" s="56"/>
      <c r="D23" s="56"/>
      <c r="E23" s="56"/>
      <c r="F23" s="56"/>
      <c r="G23" s="56"/>
      <c r="H23" s="56"/>
      <c r="I23" s="56"/>
      <c r="J23" s="56"/>
      <c r="K23" s="56"/>
      <c r="L23" s="56"/>
      <c r="M23" s="56"/>
      <c r="N23" s="56"/>
      <c r="O23" s="56"/>
      <c r="P23" s="56"/>
      <c r="Q23" s="56"/>
      <c r="R23" s="26"/>
      <c r="S23" s="26"/>
      <c r="T23" s="26"/>
      <c r="U23" s="26"/>
      <c r="V23" s="74"/>
      <c r="W23" s="26"/>
    </row>
    <row r="24" spans="1:24" x14ac:dyDescent="0.2">
      <c r="A24" s="57">
        <v>18</v>
      </c>
      <c r="B24" s="57"/>
      <c r="C24" s="56"/>
      <c r="D24" s="56"/>
      <c r="E24" s="56"/>
      <c r="F24" s="56"/>
      <c r="G24" s="56"/>
      <c r="H24" s="56"/>
      <c r="I24" s="56"/>
      <c r="J24" s="56"/>
      <c r="K24" s="56"/>
      <c r="L24" s="56"/>
      <c r="M24" s="56"/>
      <c r="N24" s="56"/>
      <c r="O24" s="56"/>
      <c r="P24" s="56"/>
      <c r="Q24" s="56"/>
      <c r="R24" s="26"/>
      <c r="S24" s="26"/>
      <c r="T24" s="26"/>
      <c r="U24" s="26"/>
      <c r="V24" s="74"/>
      <c r="W24" s="26"/>
    </row>
    <row r="25" spans="1:24" x14ac:dyDescent="0.2">
      <c r="A25" s="57">
        <v>19</v>
      </c>
      <c r="B25" s="57"/>
      <c r="C25" s="56"/>
      <c r="D25" s="56"/>
      <c r="E25" s="56"/>
      <c r="F25" s="56"/>
      <c r="G25" s="56"/>
      <c r="H25" s="56"/>
      <c r="I25" s="56"/>
      <c r="J25" s="56"/>
      <c r="K25" s="56"/>
      <c r="L25" s="56"/>
      <c r="M25" s="56"/>
      <c r="N25" s="56"/>
      <c r="O25" s="56"/>
      <c r="P25" s="56"/>
      <c r="Q25" s="56"/>
      <c r="R25" s="26"/>
      <c r="S25" s="26"/>
      <c r="T25" s="26"/>
      <c r="U25" s="26"/>
      <c r="V25" s="74"/>
      <c r="W25" s="26"/>
    </row>
    <row r="26" spans="1:24" x14ac:dyDescent="0.2">
      <c r="A26" s="57">
        <v>20</v>
      </c>
      <c r="B26" s="57"/>
      <c r="C26" s="56"/>
      <c r="D26" s="56"/>
      <c r="E26" s="56"/>
      <c r="F26" s="56"/>
      <c r="G26" s="56"/>
      <c r="H26" s="56"/>
      <c r="I26" s="56"/>
      <c r="J26" s="56"/>
      <c r="K26" s="56"/>
      <c r="L26" s="56"/>
      <c r="M26" s="56"/>
      <c r="N26" s="56"/>
      <c r="O26" s="56"/>
      <c r="P26" s="56"/>
      <c r="Q26" s="56"/>
      <c r="R26" s="26"/>
      <c r="S26" s="26"/>
      <c r="T26" s="26"/>
      <c r="U26" s="26"/>
      <c r="V26" s="74"/>
      <c r="W26" s="26"/>
    </row>
    <row r="27" spans="1:24" x14ac:dyDescent="0.2">
      <c r="A27" s="92" t="s">
        <v>128</v>
      </c>
      <c r="B27" s="93"/>
      <c r="C27" s="94"/>
      <c r="D27" s="94"/>
      <c r="E27" s="94"/>
      <c r="F27" s="94"/>
      <c r="G27" s="94"/>
      <c r="H27" s="94"/>
      <c r="I27" s="94"/>
      <c r="J27" s="94"/>
      <c r="K27" s="94"/>
      <c r="L27" s="94"/>
      <c r="M27" s="94"/>
      <c r="N27" s="94"/>
      <c r="O27" s="94"/>
      <c r="P27" s="94"/>
      <c r="Q27" s="94"/>
      <c r="R27" s="30"/>
      <c r="S27" s="30"/>
      <c r="T27" s="30"/>
      <c r="U27" s="30"/>
      <c r="V27" s="95"/>
      <c r="W27" s="30"/>
    </row>
    <row r="28" spans="1:24" ht="24" customHeight="1" x14ac:dyDescent="0.25">
      <c r="A28" s="86" t="s">
        <v>10</v>
      </c>
      <c r="B28" s="86"/>
      <c r="C28" s="61"/>
      <c r="D28" s="61"/>
      <c r="E28" s="61"/>
      <c r="F28" s="61"/>
      <c r="G28" s="61"/>
      <c r="H28" s="61"/>
      <c r="I28" s="61"/>
      <c r="J28" s="61"/>
      <c r="K28" s="61"/>
      <c r="L28" s="61"/>
      <c r="M28" s="61"/>
      <c r="N28" s="61"/>
      <c r="O28" s="61"/>
      <c r="P28" s="61"/>
      <c r="Q28" s="61"/>
      <c r="R28" s="96"/>
      <c r="S28" s="96"/>
      <c r="T28" s="96"/>
      <c r="U28" s="96"/>
      <c r="V28" s="786"/>
      <c r="W28" s="786"/>
      <c r="X28" s="75"/>
    </row>
    <row r="29" spans="1:24" x14ac:dyDescent="0.2">
      <c r="A29" s="55" t="s">
        <v>198</v>
      </c>
      <c r="B29" s="18"/>
      <c r="C29" s="18"/>
      <c r="D29" s="18"/>
      <c r="E29" s="18"/>
      <c r="F29" s="18"/>
      <c r="G29" s="18"/>
      <c r="H29" s="18"/>
      <c r="I29" s="18"/>
      <c r="J29" s="18"/>
      <c r="K29" s="18"/>
      <c r="L29" s="18"/>
      <c r="M29" s="18"/>
      <c r="N29" s="18"/>
    </row>
    <row r="30" spans="1:24" x14ac:dyDescent="0.2">
      <c r="A30" s="54" t="s">
        <v>199</v>
      </c>
      <c r="B30" s="18"/>
      <c r="C30" s="18"/>
      <c r="D30" s="18"/>
      <c r="E30" s="18"/>
      <c r="F30" s="18"/>
      <c r="G30" s="18"/>
      <c r="H30" s="18"/>
      <c r="I30" s="18"/>
      <c r="J30" s="18"/>
      <c r="K30" s="18"/>
      <c r="L30" s="18"/>
      <c r="M30" s="18"/>
      <c r="N30" s="18"/>
    </row>
    <row r="31" spans="1:24" x14ac:dyDescent="0.2">
      <c r="A31" s="55" t="s">
        <v>200</v>
      </c>
      <c r="B31" s="46"/>
    </row>
    <row r="32" spans="1:24" x14ac:dyDescent="0.2">
      <c r="A32" s="46"/>
    </row>
    <row r="33" spans="1:8" x14ac:dyDescent="0.2">
      <c r="A33" s="46"/>
      <c r="H33" s="58"/>
    </row>
    <row r="34" spans="1:8" x14ac:dyDescent="0.2">
      <c r="A34" s="46"/>
    </row>
  </sheetData>
  <mergeCells count="19">
    <mergeCell ref="K5:L5"/>
    <mergeCell ref="M5:N5"/>
    <mergeCell ref="A1:W1"/>
    <mergeCell ref="A2:W2"/>
    <mergeCell ref="W3:W5"/>
    <mergeCell ref="B5:B6"/>
    <mergeCell ref="C5:C6"/>
    <mergeCell ref="D5:D6"/>
    <mergeCell ref="E5:E6"/>
    <mergeCell ref="F5:F6"/>
    <mergeCell ref="G5:G6"/>
    <mergeCell ref="H5:H6"/>
    <mergeCell ref="I5:J5"/>
    <mergeCell ref="A3:Q3"/>
    <mergeCell ref="V28:W28"/>
    <mergeCell ref="O5:Q5"/>
    <mergeCell ref="R3:S5"/>
    <mergeCell ref="T3:U5"/>
    <mergeCell ref="V3:V5"/>
  </mergeCells>
  <printOptions horizontalCentered="1"/>
  <pageMargins left="0.70866141732283472" right="0.70866141732283472" top="0.74803149606299213" bottom="0.74803149606299213" header="0.31496062992125984" footer="0.31496062992125984"/>
  <pageSetup paperSize="9" scale="45" orientation="landscape" r:id="rId1"/>
  <colBreaks count="1" manualBreakCount="1">
    <brk id="2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F55B-A492-4C18-B538-6FFC232032E1}">
  <sheetPr>
    <tabColor rgb="FFFF0000"/>
    <pageSetUpPr fitToPage="1"/>
  </sheetPr>
  <dimension ref="A1:R2293"/>
  <sheetViews>
    <sheetView showGridLines="0" view="pageBreakPreview" zoomScale="60" zoomScaleNormal="100" workbookViewId="0">
      <pane ySplit="5" topLeftCell="A2165" activePane="bottomLeft" state="frozen"/>
      <selection pane="bottomLeft" activeCell="D2212" sqref="D2212"/>
    </sheetView>
  </sheetViews>
  <sheetFormatPr baseColWidth="10" defaultColWidth="14.42578125" defaultRowHeight="15" customHeight="1" x14ac:dyDescent="0.25"/>
  <cols>
    <col min="1" max="1" width="13.5703125" customWidth="1"/>
    <col min="2" max="2" width="22.42578125" customWidth="1"/>
    <col min="3" max="3" width="15.5703125" customWidth="1"/>
    <col min="4" max="4" width="31" customWidth="1"/>
    <col min="5" max="5" width="20.85546875" customWidth="1"/>
    <col min="6" max="6" width="10" style="406" bestFit="1" customWidth="1"/>
    <col min="7" max="7" width="30.42578125" customWidth="1"/>
    <col min="8" max="8" width="21.7109375" customWidth="1"/>
    <col min="9" max="9" width="31.85546875" customWidth="1"/>
    <col min="10" max="10" width="14.140625" customWidth="1"/>
    <col min="11" max="11" width="6.140625" customWidth="1"/>
    <col min="12" max="12" width="7.42578125" customWidth="1"/>
    <col min="13" max="13" width="11.140625" style="388" customWidth="1"/>
    <col min="14" max="14" width="6.140625" customWidth="1"/>
    <col min="15" max="15" width="7.42578125" customWidth="1"/>
    <col min="16" max="16" width="11.140625" style="388" customWidth="1"/>
    <col min="17" max="17" width="6.140625" customWidth="1"/>
    <col min="18" max="18" width="7.42578125" customWidth="1"/>
  </cols>
  <sheetData>
    <row r="1" spans="1:18" ht="24" customHeight="1" x14ac:dyDescent="0.25">
      <c r="A1" s="815" t="s">
        <v>251</v>
      </c>
      <c r="B1" s="816"/>
      <c r="C1" s="816"/>
      <c r="D1" s="816"/>
      <c r="E1" s="816"/>
      <c r="F1" s="816"/>
      <c r="G1" s="816"/>
      <c r="H1" s="816"/>
      <c r="I1" s="816"/>
      <c r="J1" s="816"/>
      <c r="K1" s="816"/>
      <c r="L1" s="816"/>
      <c r="M1" s="816"/>
      <c r="N1" s="816"/>
      <c r="O1" s="816"/>
      <c r="P1" s="816"/>
      <c r="Q1" s="816"/>
      <c r="R1" s="816"/>
    </row>
    <row r="2" spans="1:18" ht="22.5" customHeight="1" x14ac:dyDescent="0.25">
      <c r="A2" s="349" t="s">
        <v>10904</v>
      </c>
      <c r="B2" s="349"/>
      <c r="C2" s="350"/>
      <c r="D2" s="350"/>
      <c r="E2" s="351"/>
      <c r="F2" s="352"/>
      <c r="G2" s="351"/>
      <c r="H2" s="351"/>
      <c r="I2" s="353"/>
      <c r="J2" s="353"/>
      <c r="K2" s="353"/>
      <c r="L2" s="353"/>
      <c r="M2" s="354"/>
      <c r="N2" s="353"/>
      <c r="O2" s="353"/>
      <c r="P2" s="354"/>
      <c r="Q2" s="353"/>
      <c r="R2" s="355"/>
    </row>
    <row r="3" spans="1:18" ht="22.5" customHeight="1" x14ac:dyDescent="0.25">
      <c r="A3" s="349" t="s">
        <v>3984</v>
      </c>
      <c r="B3" s="349"/>
      <c r="C3" s="350"/>
      <c r="D3" s="350"/>
      <c r="E3" s="351"/>
      <c r="F3" s="352"/>
      <c r="G3" s="351"/>
      <c r="H3" s="351"/>
      <c r="I3" s="353"/>
      <c r="J3" s="353"/>
      <c r="K3" s="353"/>
      <c r="L3" s="353"/>
      <c r="M3" s="354"/>
      <c r="N3" s="353"/>
      <c r="O3" s="353"/>
      <c r="P3" s="354"/>
      <c r="Q3" s="353"/>
      <c r="R3" s="355"/>
    </row>
    <row r="4" spans="1:18" ht="28.5" customHeight="1" x14ac:dyDescent="0.25">
      <c r="A4" s="817" t="s">
        <v>144</v>
      </c>
      <c r="B4" s="818"/>
      <c r="C4" s="818"/>
      <c r="D4" s="818"/>
      <c r="E4" s="819"/>
      <c r="F4" s="817" t="s">
        <v>145</v>
      </c>
      <c r="G4" s="818"/>
      <c r="H4" s="818"/>
      <c r="I4" s="818"/>
      <c r="J4" s="819"/>
      <c r="K4" s="820" t="s">
        <v>233</v>
      </c>
      <c r="L4" s="818"/>
      <c r="M4" s="819"/>
      <c r="N4" s="820" t="s">
        <v>234</v>
      </c>
      <c r="O4" s="818"/>
      <c r="P4" s="819"/>
      <c r="Q4" s="817" t="s">
        <v>266</v>
      </c>
      <c r="R4" s="819"/>
    </row>
    <row r="5" spans="1:18" ht="117.75" customHeight="1" x14ac:dyDescent="0.25">
      <c r="A5" s="356" t="s">
        <v>136</v>
      </c>
      <c r="B5" s="357" t="s">
        <v>146</v>
      </c>
      <c r="C5" s="357" t="s">
        <v>147</v>
      </c>
      <c r="D5" s="357" t="s">
        <v>148</v>
      </c>
      <c r="E5" s="357" t="s">
        <v>149</v>
      </c>
      <c r="F5" s="358" t="s">
        <v>150</v>
      </c>
      <c r="G5" s="357" t="s">
        <v>151</v>
      </c>
      <c r="H5" s="357" t="s">
        <v>152</v>
      </c>
      <c r="I5" s="357" t="s">
        <v>153</v>
      </c>
      <c r="J5" s="357" t="s">
        <v>3985</v>
      </c>
      <c r="K5" s="359" t="s">
        <v>155</v>
      </c>
      <c r="L5" s="359" t="s">
        <v>156</v>
      </c>
      <c r="M5" s="360" t="s">
        <v>157</v>
      </c>
      <c r="N5" s="359" t="s">
        <v>155</v>
      </c>
      <c r="O5" s="359" t="s">
        <v>156</v>
      </c>
      <c r="P5" s="360" t="s">
        <v>157</v>
      </c>
      <c r="Q5" s="359" t="s">
        <v>155</v>
      </c>
      <c r="R5" s="359" t="s">
        <v>268</v>
      </c>
    </row>
    <row r="6" spans="1:18" s="372" customFormat="1" ht="12" x14ac:dyDescent="0.2">
      <c r="A6" s="361" t="s">
        <v>3986</v>
      </c>
      <c r="B6" s="362" t="s">
        <v>3987</v>
      </c>
      <c r="C6" s="363" t="s">
        <v>158</v>
      </c>
      <c r="D6" s="364" t="s">
        <v>3988</v>
      </c>
      <c r="E6" s="365">
        <v>2500</v>
      </c>
      <c r="F6" s="366" t="s">
        <v>3989</v>
      </c>
      <c r="G6" s="367" t="s">
        <v>3990</v>
      </c>
      <c r="H6" s="368" t="s">
        <v>1664</v>
      </c>
      <c r="I6" s="368" t="s">
        <v>1664</v>
      </c>
      <c r="J6" s="369" t="s">
        <v>3991</v>
      </c>
      <c r="K6" s="370">
        <v>1</v>
      </c>
      <c r="L6" s="370">
        <v>12</v>
      </c>
      <c r="M6" s="371">
        <v>30000</v>
      </c>
      <c r="N6" s="370">
        <v>1</v>
      </c>
      <c r="O6" s="370">
        <v>6</v>
      </c>
      <c r="P6" s="371">
        <v>15000</v>
      </c>
      <c r="Q6" s="370">
        <v>1</v>
      </c>
      <c r="R6" s="370">
        <v>12</v>
      </c>
    </row>
    <row r="7" spans="1:18" s="372" customFormat="1" ht="24" x14ac:dyDescent="0.2">
      <c r="A7" s="361" t="s">
        <v>3986</v>
      </c>
      <c r="B7" s="362" t="s">
        <v>3987</v>
      </c>
      <c r="C7" s="373" t="s">
        <v>158</v>
      </c>
      <c r="D7" s="374" t="s">
        <v>3992</v>
      </c>
      <c r="E7" s="375">
        <v>2500</v>
      </c>
      <c r="F7" s="366" t="s">
        <v>3993</v>
      </c>
      <c r="G7" s="367" t="s">
        <v>3994</v>
      </c>
      <c r="H7" s="368" t="s">
        <v>1664</v>
      </c>
      <c r="I7" s="367" t="s">
        <v>3995</v>
      </c>
      <c r="J7" s="369" t="s">
        <v>3996</v>
      </c>
      <c r="K7" s="370">
        <v>1</v>
      </c>
      <c r="L7" s="370">
        <v>12</v>
      </c>
      <c r="M7" s="371">
        <v>30000</v>
      </c>
      <c r="N7" s="370">
        <v>1</v>
      </c>
      <c r="O7" s="370">
        <v>6</v>
      </c>
      <c r="P7" s="371">
        <v>15000</v>
      </c>
      <c r="Q7" s="370">
        <v>1</v>
      </c>
      <c r="R7" s="370">
        <v>12</v>
      </c>
    </row>
    <row r="8" spans="1:18" s="372" customFormat="1" ht="12" x14ac:dyDescent="0.2">
      <c r="A8" s="361" t="s">
        <v>3986</v>
      </c>
      <c r="B8" s="362" t="s">
        <v>3987</v>
      </c>
      <c r="C8" s="373" t="s">
        <v>158</v>
      </c>
      <c r="D8" s="374" t="s">
        <v>3997</v>
      </c>
      <c r="E8" s="375">
        <v>2000</v>
      </c>
      <c r="F8" s="366" t="s">
        <v>3998</v>
      </c>
      <c r="G8" s="367" t="s">
        <v>3999</v>
      </c>
      <c r="H8" s="368" t="s">
        <v>1664</v>
      </c>
      <c r="I8" s="367" t="s">
        <v>3995</v>
      </c>
      <c r="J8" s="369" t="s">
        <v>3996</v>
      </c>
      <c r="K8" s="370">
        <v>1</v>
      </c>
      <c r="L8" s="370">
        <v>12</v>
      </c>
      <c r="M8" s="371">
        <v>24000</v>
      </c>
      <c r="N8" s="370">
        <v>1</v>
      </c>
      <c r="O8" s="370">
        <v>6</v>
      </c>
      <c r="P8" s="371">
        <v>12000</v>
      </c>
      <c r="Q8" s="370">
        <v>1</v>
      </c>
      <c r="R8" s="370">
        <v>12</v>
      </c>
    </row>
    <row r="9" spans="1:18" s="372" customFormat="1" ht="12" x14ac:dyDescent="0.2">
      <c r="A9" s="361" t="s">
        <v>3986</v>
      </c>
      <c r="B9" s="362" t="s">
        <v>3987</v>
      </c>
      <c r="C9" s="373" t="s">
        <v>158</v>
      </c>
      <c r="D9" s="374" t="s">
        <v>4000</v>
      </c>
      <c r="E9" s="375">
        <v>2500</v>
      </c>
      <c r="F9" s="366" t="s">
        <v>4001</v>
      </c>
      <c r="G9" s="367" t="s">
        <v>4002</v>
      </c>
      <c r="H9" s="368" t="s">
        <v>1664</v>
      </c>
      <c r="I9" s="367" t="s">
        <v>3995</v>
      </c>
      <c r="J9" s="369" t="s">
        <v>3996</v>
      </c>
      <c r="K9" s="370">
        <v>1</v>
      </c>
      <c r="L9" s="370">
        <v>12</v>
      </c>
      <c r="M9" s="371">
        <v>30000</v>
      </c>
      <c r="N9" s="370">
        <v>1</v>
      </c>
      <c r="O9" s="370">
        <v>6</v>
      </c>
      <c r="P9" s="371">
        <v>15000</v>
      </c>
      <c r="Q9" s="370">
        <v>1</v>
      </c>
      <c r="R9" s="370">
        <v>12</v>
      </c>
    </row>
    <row r="10" spans="1:18" s="372" customFormat="1" ht="24" x14ac:dyDescent="0.2">
      <c r="A10" s="361" t="s">
        <v>3986</v>
      </c>
      <c r="B10" s="362" t="s">
        <v>3987</v>
      </c>
      <c r="C10" s="373" t="s">
        <v>158</v>
      </c>
      <c r="D10" s="374" t="s">
        <v>4003</v>
      </c>
      <c r="E10" s="375">
        <v>6000</v>
      </c>
      <c r="F10" s="366" t="s">
        <v>4004</v>
      </c>
      <c r="G10" s="367" t="s">
        <v>4005</v>
      </c>
      <c r="H10" s="367" t="s">
        <v>4006</v>
      </c>
      <c r="I10" s="367" t="s">
        <v>4006</v>
      </c>
      <c r="J10" s="369" t="s">
        <v>4007</v>
      </c>
      <c r="K10" s="370">
        <v>1</v>
      </c>
      <c r="L10" s="370">
        <v>12</v>
      </c>
      <c r="M10" s="371">
        <v>72000</v>
      </c>
      <c r="N10" s="370">
        <v>1</v>
      </c>
      <c r="O10" s="370">
        <v>6</v>
      </c>
      <c r="P10" s="371">
        <v>36000</v>
      </c>
      <c r="Q10" s="370">
        <v>1</v>
      </c>
      <c r="R10" s="370">
        <v>12</v>
      </c>
    </row>
    <row r="11" spans="1:18" s="372" customFormat="1" ht="24" x14ac:dyDescent="0.2">
      <c r="A11" s="361" t="s">
        <v>3986</v>
      </c>
      <c r="B11" s="362" t="s">
        <v>3987</v>
      </c>
      <c r="C11" s="373" t="s">
        <v>158</v>
      </c>
      <c r="D11" s="374" t="s">
        <v>3988</v>
      </c>
      <c r="E11" s="375">
        <v>4000</v>
      </c>
      <c r="F11" s="366" t="s">
        <v>4008</v>
      </c>
      <c r="G11" s="367" t="s">
        <v>4009</v>
      </c>
      <c r="H11" s="367" t="s">
        <v>4010</v>
      </c>
      <c r="I11" s="367" t="s">
        <v>4011</v>
      </c>
      <c r="J11" s="369" t="s">
        <v>4007</v>
      </c>
      <c r="K11" s="370">
        <v>1</v>
      </c>
      <c r="L11" s="370">
        <v>12</v>
      </c>
      <c r="M11" s="371">
        <v>48000</v>
      </c>
      <c r="N11" s="370">
        <v>1</v>
      </c>
      <c r="O11" s="370">
        <v>6</v>
      </c>
      <c r="P11" s="371">
        <v>24000</v>
      </c>
      <c r="Q11" s="370">
        <v>1</v>
      </c>
      <c r="R11" s="370">
        <v>12</v>
      </c>
    </row>
    <row r="12" spans="1:18" s="372" customFormat="1" ht="12" x14ac:dyDescent="0.2">
      <c r="A12" s="361" t="s">
        <v>3986</v>
      </c>
      <c r="B12" s="362" t="s">
        <v>3987</v>
      </c>
      <c r="C12" s="373" t="s">
        <v>158</v>
      </c>
      <c r="D12" s="374" t="s">
        <v>4012</v>
      </c>
      <c r="E12" s="376">
        <v>9500</v>
      </c>
      <c r="F12" s="377" t="s">
        <v>4013</v>
      </c>
      <c r="G12" s="367" t="s">
        <v>4014</v>
      </c>
      <c r="H12" s="367" t="s">
        <v>4015</v>
      </c>
      <c r="I12" s="367" t="s">
        <v>4011</v>
      </c>
      <c r="J12" s="369" t="s">
        <v>4007</v>
      </c>
      <c r="K12" s="534">
        <v>1</v>
      </c>
      <c r="L12" s="534">
        <v>8</v>
      </c>
      <c r="M12" s="371">
        <v>76000</v>
      </c>
      <c r="N12" s="534">
        <v>1</v>
      </c>
      <c r="O12" s="534">
        <v>6</v>
      </c>
      <c r="P12" s="371">
        <v>57000</v>
      </c>
      <c r="Q12" s="534">
        <v>1</v>
      </c>
      <c r="R12" s="534">
        <v>12</v>
      </c>
    </row>
    <row r="13" spans="1:18" s="372" customFormat="1" ht="24" x14ac:dyDescent="0.2">
      <c r="A13" s="361" t="s">
        <v>3986</v>
      </c>
      <c r="B13" s="362" t="s">
        <v>3987</v>
      </c>
      <c r="C13" s="378" t="s">
        <v>158</v>
      </c>
      <c r="D13" s="379" t="s">
        <v>4016</v>
      </c>
      <c r="E13" s="376">
        <v>5500</v>
      </c>
      <c r="F13" s="377" t="s">
        <v>4017</v>
      </c>
      <c r="G13" s="367" t="s">
        <v>4018</v>
      </c>
      <c r="H13" s="367" t="s">
        <v>4019</v>
      </c>
      <c r="I13" s="367" t="s">
        <v>4011</v>
      </c>
      <c r="J13" s="369" t="s">
        <v>4007</v>
      </c>
      <c r="K13" s="534">
        <v>1</v>
      </c>
      <c r="L13" s="534">
        <v>3</v>
      </c>
      <c r="M13" s="371">
        <v>16500</v>
      </c>
      <c r="N13" s="534">
        <v>1</v>
      </c>
      <c r="O13" s="534">
        <v>6</v>
      </c>
      <c r="P13" s="371">
        <v>33000</v>
      </c>
      <c r="Q13" s="534">
        <v>1</v>
      </c>
      <c r="R13" s="534">
        <v>12</v>
      </c>
    </row>
    <row r="14" spans="1:18" s="372" customFormat="1" ht="24" x14ac:dyDescent="0.2">
      <c r="A14" s="361" t="s">
        <v>3986</v>
      </c>
      <c r="B14" s="362" t="s">
        <v>3987</v>
      </c>
      <c r="C14" s="373" t="s">
        <v>158</v>
      </c>
      <c r="D14" s="374" t="s">
        <v>4020</v>
      </c>
      <c r="E14" s="375">
        <v>4000</v>
      </c>
      <c r="F14" s="366" t="s">
        <v>4021</v>
      </c>
      <c r="G14" s="367" t="s">
        <v>4022</v>
      </c>
      <c r="H14" s="367" t="s">
        <v>4023</v>
      </c>
      <c r="I14" s="367" t="s">
        <v>4011</v>
      </c>
      <c r="J14" s="369" t="s">
        <v>4007</v>
      </c>
      <c r="K14" s="370">
        <v>1</v>
      </c>
      <c r="L14" s="370">
        <v>12</v>
      </c>
      <c r="M14" s="371">
        <v>48000</v>
      </c>
      <c r="N14" s="370">
        <v>1</v>
      </c>
      <c r="O14" s="370">
        <v>6</v>
      </c>
      <c r="P14" s="371">
        <v>24000</v>
      </c>
      <c r="Q14" s="370">
        <v>1</v>
      </c>
      <c r="R14" s="370">
        <v>12</v>
      </c>
    </row>
    <row r="15" spans="1:18" s="372" customFormat="1" ht="24" x14ac:dyDescent="0.2">
      <c r="A15" s="361" t="s">
        <v>3986</v>
      </c>
      <c r="B15" s="362" t="s">
        <v>3987</v>
      </c>
      <c r="C15" s="373" t="s">
        <v>158</v>
      </c>
      <c r="D15" s="374" t="s">
        <v>4024</v>
      </c>
      <c r="E15" s="375">
        <v>2800</v>
      </c>
      <c r="F15" s="366" t="s">
        <v>4025</v>
      </c>
      <c r="G15" s="367" t="s">
        <v>4026</v>
      </c>
      <c r="H15" s="367" t="s">
        <v>4027</v>
      </c>
      <c r="I15" s="293" t="s">
        <v>4028</v>
      </c>
      <c r="J15" s="369" t="s">
        <v>4007</v>
      </c>
      <c r="K15" s="370">
        <v>1</v>
      </c>
      <c r="L15" s="370">
        <v>12</v>
      </c>
      <c r="M15" s="371">
        <v>33600</v>
      </c>
      <c r="N15" s="370">
        <v>1</v>
      </c>
      <c r="O15" s="370">
        <v>6</v>
      </c>
      <c r="P15" s="371">
        <v>16800</v>
      </c>
      <c r="Q15" s="370">
        <v>1</v>
      </c>
      <c r="R15" s="370">
        <v>12</v>
      </c>
    </row>
    <row r="16" spans="1:18" s="372" customFormat="1" ht="24" x14ac:dyDescent="0.2">
      <c r="A16" s="361" t="s">
        <v>3986</v>
      </c>
      <c r="B16" s="362" t="s">
        <v>3987</v>
      </c>
      <c r="C16" s="373" t="s">
        <v>158</v>
      </c>
      <c r="D16" s="374" t="s">
        <v>4029</v>
      </c>
      <c r="E16" s="375">
        <v>3500</v>
      </c>
      <c r="F16" s="366" t="s">
        <v>4030</v>
      </c>
      <c r="G16" s="367" t="s">
        <v>4031</v>
      </c>
      <c r="H16" s="367" t="s">
        <v>4032</v>
      </c>
      <c r="I16" s="367" t="s">
        <v>4033</v>
      </c>
      <c r="J16" s="369" t="s">
        <v>3991</v>
      </c>
      <c r="K16" s="370">
        <v>1</v>
      </c>
      <c r="L16" s="370">
        <v>12</v>
      </c>
      <c r="M16" s="371">
        <v>42000</v>
      </c>
      <c r="N16" s="370">
        <v>1</v>
      </c>
      <c r="O16" s="370">
        <v>6</v>
      </c>
      <c r="P16" s="371">
        <v>21000</v>
      </c>
      <c r="Q16" s="370">
        <v>1</v>
      </c>
      <c r="R16" s="370">
        <v>12</v>
      </c>
    </row>
    <row r="17" spans="1:18" s="372" customFormat="1" ht="24" x14ac:dyDescent="0.2">
      <c r="A17" s="361" t="s">
        <v>3986</v>
      </c>
      <c r="B17" s="362" t="s">
        <v>3987</v>
      </c>
      <c r="C17" s="373" t="s">
        <v>158</v>
      </c>
      <c r="D17" s="374" t="s">
        <v>4034</v>
      </c>
      <c r="E17" s="375">
        <v>9000</v>
      </c>
      <c r="F17" s="366" t="s">
        <v>4035</v>
      </c>
      <c r="G17" s="367" t="s">
        <v>4036</v>
      </c>
      <c r="H17" s="367" t="s">
        <v>4037</v>
      </c>
      <c r="I17" s="367" t="s">
        <v>4011</v>
      </c>
      <c r="J17" s="369" t="s">
        <v>4007</v>
      </c>
      <c r="K17" s="370">
        <v>1</v>
      </c>
      <c r="L17" s="370">
        <v>12</v>
      </c>
      <c r="M17" s="371">
        <v>108000</v>
      </c>
      <c r="N17" s="370">
        <v>1</v>
      </c>
      <c r="O17" s="370">
        <v>6</v>
      </c>
      <c r="P17" s="371">
        <v>54000</v>
      </c>
      <c r="Q17" s="370">
        <v>1</v>
      </c>
      <c r="R17" s="370">
        <v>12</v>
      </c>
    </row>
    <row r="18" spans="1:18" s="372" customFormat="1" ht="24" x14ac:dyDescent="0.2">
      <c r="A18" s="361" t="s">
        <v>3986</v>
      </c>
      <c r="B18" s="362" t="s">
        <v>3987</v>
      </c>
      <c r="C18" s="373" t="s">
        <v>158</v>
      </c>
      <c r="D18" s="374" t="s">
        <v>4038</v>
      </c>
      <c r="E18" s="375">
        <v>3000</v>
      </c>
      <c r="F18" s="366" t="s">
        <v>4039</v>
      </c>
      <c r="G18" s="367" t="s">
        <v>4040</v>
      </c>
      <c r="H18" s="367" t="s">
        <v>4041</v>
      </c>
      <c r="I18" s="367" t="s">
        <v>4011</v>
      </c>
      <c r="J18" s="369" t="s">
        <v>4007</v>
      </c>
      <c r="K18" s="370">
        <v>1</v>
      </c>
      <c r="L18" s="370">
        <v>12</v>
      </c>
      <c r="M18" s="371">
        <v>36000</v>
      </c>
      <c r="N18" s="370">
        <v>1</v>
      </c>
      <c r="O18" s="370">
        <v>6</v>
      </c>
      <c r="P18" s="371">
        <v>18000</v>
      </c>
      <c r="Q18" s="370">
        <v>1</v>
      </c>
      <c r="R18" s="370">
        <v>12</v>
      </c>
    </row>
    <row r="19" spans="1:18" s="372" customFormat="1" ht="24" x14ac:dyDescent="0.2">
      <c r="A19" s="361" t="s">
        <v>3986</v>
      </c>
      <c r="B19" s="362" t="s">
        <v>3987</v>
      </c>
      <c r="C19" s="373" t="s">
        <v>158</v>
      </c>
      <c r="D19" s="374" t="s">
        <v>4042</v>
      </c>
      <c r="E19" s="375">
        <v>2500</v>
      </c>
      <c r="F19" s="366" t="s">
        <v>4043</v>
      </c>
      <c r="G19" s="367" t="s">
        <v>4044</v>
      </c>
      <c r="H19" s="367" t="s">
        <v>4032</v>
      </c>
      <c r="I19" s="367" t="s">
        <v>4045</v>
      </c>
      <c r="J19" s="369" t="s">
        <v>3991</v>
      </c>
      <c r="K19" s="370">
        <v>1</v>
      </c>
      <c r="L19" s="370">
        <v>12</v>
      </c>
      <c r="M19" s="371">
        <v>30000</v>
      </c>
      <c r="N19" s="370">
        <v>1</v>
      </c>
      <c r="O19" s="370">
        <v>6</v>
      </c>
      <c r="P19" s="371">
        <v>15000</v>
      </c>
      <c r="Q19" s="370">
        <v>1</v>
      </c>
      <c r="R19" s="370">
        <v>12</v>
      </c>
    </row>
    <row r="20" spans="1:18" s="372" customFormat="1" ht="24" x14ac:dyDescent="0.2">
      <c r="A20" s="361" t="s">
        <v>3986</v>
      </c>
      <c r="B20" s="362" t="s">
        <v>3987</v>
      </c>
      <c r="C20" s="373" t="s">
        <v>158</v>
      </c>
      <c r="D20" s="374" t="s">
        <v>4046</v>
      </c>
      <c r="E20" s="375">
        <v>4500</v>
      </c>
      <c r="F20" s="366" t="s">
        <v>4047</v>
      </c>
      <c r="G20" s="367" t="s">
        <v>4048</v>
      </c>
      <c r="H20" s="367" t="s">
        <v>4015</v>
      </c>
      <c r="I20" s="367" t="s">
        <v>4011</v>
      </c>
      <c r="J20" s="369" t="s">
        <v>4007</v>
      </c>
      <c r="K20" s="534" t="s">
        <v>1664</v>
      </c>
      <c r="L20" s="534" t="s">
        <v>1664</v>
      </c>
      <c r="M20" s="535" t="s">
        <v>1664</v>
      </c>
      <c r="N20" s="534">
        <v>1</v>
      </c>
      <c r="O20" s="534">
        <v>2</v>
      </c>
      <c r="P20" s="371">
        <v>9000</v>
      </c>
      <c r="Q20" s="534">
        <v>1</v>
      </c>
      <c r="R20" s="534">
        <v>12</v>
      </c>
    </row>
    <row r="21" spans="1:18" s="372" customFormat="1" ht="24" x14ac:dyDescent="0.2">
      <c r="A21" s="361" t="s">
        <v>3986</v>
      </c>
      <c r="B21" s="362" t="s">
        <v>3987</v>
      </c>
      <c r="C21" s="373" t="s">
        <v>158</v>
      </c>
      <c r="D21" s="374" t="s">
        <v>4049</v>
      </c>
      <c r="E21" s="375">
        <v>2500</v>
      </c>
      <c r="F21" s="366" t="s">
        <v>4050</v>
      </c>
      <c r="G21" s="367" t="s">
        <v>4051</v>
      </c>
      <c r="H21" s="367" t="s">
        <v>4052</v>
      </c>
      <c r="I21" s="367" t="s">
        <v>4011</v>
      </c>
      <c r="J21" s="369" t="s">
        <v>4007</v>
      </c>
      <c r="K21" s="534" t="s">
        <v>1664</v>
      </c>
      <c r="L21" s="534" t="s">
        <v>1664</v>
      </c>
      <c r="M21" s="535" t="s">
        <v>1664</v>
      </c>
      <c r="N21" s="534">
        <v>1</v>
      </c>
      <c r="O21" s="534">
        <v>1</v>
      </c>
      <c r="P21" s="371">
        <v>2500</v>
      </c>
      <c r="Q21" s="534">
        <v>1</v>
      </c>
      <c r="R21" s="534">
        <v>12</v>
      </c>
    </row>
    <row r="22" spans="1:18" s="372" customFormat="1" ht="24" x14ac:dyDescent="0.2">
      <c r="A22" s="361" t="s">
        <v>3986</v>
      </c>
      <c r="B22" s="362" t="s">
        <v>3987</v>
      </c>
      <c r="C22" s="373" t="s">
        <v>158</v>
      </c>
      <c r="D22" s="374" t="s">
        <v>4053</v>
      </c>
      <c r="E22" s="375">
        <v>3000</v>
      </c>
      <c r="F22" s="366" t="s">
        <v>4054</v>
      </c>
      <c r="G22" s="367" t="s">
        <v>4055</v>
      </c>
      <c r="H22" s="367" t="s">
        <v>4056</v>
      </c>
      <c r="I22" s="293" t="s">
        <v>4028</v>
      </c>
      <c r="J22" s="369" t="s">
        <v>4007</v>
      </c>
      <c r="K22" s="370">
        <v>1</v>
      </c>
      <c r="L22" s="370">
        <v>12</v>
      </c>
      <c r="M22" s="371">
        <v>36000</v>
      </c>
      <c r="N22" s="370">
        <v>1</v>
      </c>
      <c r="O22" s="370">
        <v>6</v>
      </c>
      <c r="P22" s="371">
        <v>18000</v>
      </c>
      <c r="Q22" s="370">
        <v>1</v>
      </c>
      <c r="R22" s="370">
        <v>12</v>
      </c>
    </row>
    <row r="23" spans="1:18" s="372" customFormat="1" ht="36" x14ac:dyDescent="0.2">
      <c r="A23" s="361" t="s">
        <v>3986</v>
      </c>
      <c r="B23" s="362" t="s">
        <v>3987</v>
      </c>
      <c r="C23" s="373" t="s">
        <v>158</v>
      </c>
      <c r="D23" s="374" t="s">
        <v>3988</v>
      </c>
      <c r="E23" s="376">
        <v>2500</v>
      </c>
      <c r="F23" s="377" t="s">
        <v>4057</v>
      </c>
      <c r="G23" s="367" t="s">
        <v>4058</v>
      </c>
      <c r="H23" s="367" t="s">
        <v>4059</v>
      </c>
      <c r="I23" s="367" t="s">
        <v>4060</v>
      </c>
      <c r="J23" s="369" t="s">
        <v>3991</v>
      </c>
      <c r="K23" s="534">
        <v>1</v>
      </c>
      <c r="L23" s="534">
        <v>8</v>
      </c>
      <c r="M23" s="371">
        <v>20000</v>
      </c>
      <c r="N23" s="534">
        <v>1</v>
      </c>
      <c r="O23" s="534">
        <v>6</v>
      </c>
      <c r="P23" s="371">
        <v>15000</v>
      </c>
      <c r="Q23" s="534">
        <v>1</v>
      </c>
      <c r="R23" s="534">
        <v>12</v>
      </c>
    </row>
    <row r="24" spans="1:18" s="372" customFormat="1" ht="36" x14ac:dyDescent="0.2">
      <c r="A24" s="361" t="s">
        <v>3986</v>
      </c>
      <c r="B24" s="362" t="s">
        <v>3987</v>
      </c>
      <c r="C24" s="373" t="s">
        <v>158</v>
      </c>
      <c r="D24" s="374" t="s">
        <v>4038</v>
      </c>
      <c r="E24" s="375">
        <v>2500</v>
      </c>
      <c r="F24" s="366" t="s">
        <v>4061</v>
      </c>
      <c r="G24" s="367" t="s">
        <v>4062</v>
      </c>
      <c r="H24" s="367" t="s">
        <v>4063</v>
      </c>
      <c r="I24" s="367" t="s">
        <v>4064</v>
      </c>
      <c r="J24" s="369" t="s">
        <v>3991</v>
      </c>
      <c r="K24" s="370">
        <v>1</v>
      </c>
      <c r="L24" s="370">
        <v>12</v>
      </c>
      <c r="M24" s="371">
        <v>30000</v>
      </c>
      <c r="N24" s="370">
        <v>1</v>
      </c>
      <c r="O24" s="370">
        <v>6</v>
      </c>
      <c r="P24" s="371">
        <v>15000</v>
      </c>
      <c r="Q24" s="370">
        <v>1</v>
      </c>
      <c r="R24" s="370">
        <v>12</v>
      </c>
    </row>
    <row r="25" spans="1:18" s="372" customFormat="1" ht="24" x14ac:dyDescent="0.2">
      <c r="A25" s="361" t="s">
        <v>3986</v>
      </c>
      <c r="B25" s="362" t="s">
        <v>3987</v>
      </c>
      <c r="C25" s="373" t="s">
        <v>158</v>
      </c>
      <c r="D25" s="374" t="s">
        <v>3988</v>
      </c>
      <c r="E25" s="376">
        <v>3700</v>
      </c>
      <c r="F25" s="377" t="s">
        <v>4065</v>
      </c>
      <c r="G25" s="367" t="s">
        <v>4066</v>
      </c>
      <c r="H25" s="367" t="s">
        <v>4067</v>
      </c>
      <c r="I25" s="367" t="s">
        <v>4011</v>
      </c>
      <c r="J25" s="369" t="s">
        <v>3991</v>
      </c>
      <c r="K25" s="534">
        <v>1</v>
      </c>
      <c r="L25" s="534">
        <v>8</v>
      </c>
      <c r="M25" s="371">
        <v>29600</v>
      </c>
      <c r="N25" s="534">
        <v>1</v>
      </c>
      <c r="O25" s="534">
        <v>6</v>
      </c>
      <c r="P25" s="371">
        <v>22200</v>
      </c>
      <c r="Q25" s="534">
        <v>1</v>
      </c>
      <c r="R25" s="534">
        <v>12</v>
      </c>
    </row>
    <row r="26" spans="1:18" s="372" customFormat="1" ht="24" x14ac:dyDescent="0.2">
      <c r="A26" s="361" t="s">
        <v>3986</v>
      </c>
      <c r="B26" s="362" t="s">
        <v>3987</v>
      </c>
      <c r="C26" s="373" t="s">
        <v>158</v>
      </c>
      <c r="D26" s="374" t="s">
        <v>4068</v>
      </c>
      <c r="E26" s="376">
        <v>12000</v>
      </c>
      <c r="F26" s="377" t="s">
        <v>4069</v>
      </c>
      <c r="G26" s="367" t="s">
        <v>4070</v>
      </c>
      <c r="H26" s="367" t="s">
        <v>4071</v>
      </c>
      <c r="I26" s="367" t="s">
        <v>4011</v>
      </c>
      <c r="J26" s="369" t="s">
        <v>4007</v>
      </c>
      <c r="K26" s="534">
        <v>1</v>
      </c>
      <c r="L26" s="534">
        <v>3</v>
      </c>
      <c r="M26" s="371">
        <v>36000</v>
      </c>
      <c r="N26" s="534">
        <v>1</v>
      </c>
      <c r="O26" s="534">
        <v>6</v>
      </c>
      <c r="P26" s="371">
        <v>72000</v>
      </c>
      <c r="Q26" s="534">
        <v>1</v>
      </c>
      <c r="R26" s="534">
        <v>12</v>
      </c>
    </row>
    <row r="27" spans="1:18" s="372" customFormat="1" ht="24" x14ac:dyDescent="0.2">
      <c r="A27" s="361" t="s">
        <v>3986</v>
      </c>
      <c r="B27" s="362" t="s">
        <v>3987</v>
      </c>
      <c r="C27" s="373" t="s">
        <v>158</v>
      </c>
      <c r="D27" s="374" t="s">
        <v>3988</v>
      </c>
      <c r="E27" s="375">
        <v>2500</v>
      </c>
      <c r="F27" s="366" t="s">
        <v>4072</v>
      </c>
      <c r="G27" s="367" t="s">
        <v>4073</v>
      </c>
      <c r="H27" s="367" t="s">
        <v>4067</v>
      </c>
      <c r="I27" s="367" t="s">
        <v>4074</v>
      </c>
      <c r="J27" s="369" t="s">
        <v>3991</v>
      </c>
      <c r="K27" s="370">
        <v>1</v>
      </c>
      <c r="L27" s="370">
        <v>12</v>
      </c>
      <c r="M27" s="371">
        <v>30000</v>
      </c>
      <c r="N27" s="370">
        <v>1</v>
      </c>
      <c r="O27" s="370">
        <v>6</v>
      </c>
      <c r="P27" s="371">
        <v>15000</v>
      </c>
      <c r="Q27" s="370">
        <v>1</v>
      </c>
      <c r="R27" s="370">
        <v>12</v>
      </c>
    </row>
    <row r="28" spans="1:18" s="372" customFormat="1" ht="12" x14ac:dyDescent="0.2">
      <c r="A28" s="361" t="s">
        <v>3986</v>
      </c>
      <c r="B28" s="362" t="s">
        <v>3987</v>
      </c>
      <c r="C28" s="373" t="s">
        <v>158</v>
      </c>
      <c r="D28" s="374" t="s">
        <v>4075</v>
      </c>
      <c r="E28" s="375">
        <v>6000</v>
      </c>
      <c r="F28" s="366" t="s">
        <v>4076</v>
      </c>
      <c r="G28" s="367" t="s">
        <v>4077</v>
      </c>
      <c r="H28" s="367" t="s">
        <v>4015</v>
      </c>
      <c r="I28" s="367" t="s">
        <v>4011</v>
      </c>
      <c r="J28" s="369" t="s">
        <v>4007</v>
      </c>
      <c r="K28" s="370">
        <v>1</v>
      </c>
      <c r="L28" s="370">
        <v>12</v>
      </c>
      <c r="M28" s="371">
        <v>72000</v>
      </c>
      <c r="N28" s="370">
        <v>1</v>
      </c>
      <c r="O28" s="370">
        <v>6</v>
      </c>
      <c r="P28" s="371">
        <v>36000</v>
      </c>
      <c r="Q28" s="370">
        <v>1</v>
      </c>
      <c r="R28" s="370">
        <v>12</v>
      </c>
    </row>
    <row r="29" spans="1:18" s="372" customFormat="1" ht="36" x14ac:dyDescent="0.2">
      <c r="A29" s="361" t="s">
        <v>3986</v>
      </c>
      <c r="B29" s="362" t="s">
        <v>3987</v>
      </c>
      <c r="C29" s="373" t="s">
        <v>158</v>
      </c>
      <c r="D29" s="374" t="s">
        <v>4078</v>
      </c>
      <c r="E29" s="376">
        <v>8000</v>
      </c>
      <c r="F29" s="377" t="s">
        <v>4079</v>
      </c>
      <c r="G29" s="367" t="s">
        <v>4080</v>
      </c>
      <c r="H29" s="367" t="s">
        <v>4081</v>
      </c>
      <c r="I29" s="367" t="s">
        <v>4011</v>
      </c>
      <c r="J29" s="369" t="s">
        <v>4007</v>
      </c>
      <c r="K29" s="534">
        <v>1</v>
      </c>
      <c r="L29" s="534">
        <v>8</v>
      </c>
      <c r="M29" s="371">
        <v>64000</v>
      </c>
      <c r="N29" s="534">
        <v>1</v>
      </c>
      <c r="O29" s="534">
        <v>6</v>
      </c>
      <c r="P29" s="371">
        <v>48000</v>
      </c>
      <c r="Q29" s="534">
        <v>1</v>
      </c>
      <c r="R29" s="534">
        <v>12</v>
      </c>
    </row>
    <row r="30" spans="1:18" s="372" customFormat="1" ht="24" x14ac:dyDescent="0.2">
      <c r="A30" s="361" t="s">
        <v>3986</v>
      </c>
      <c r="B30" s="362" t="s">
        <v>3987</v>
      </c>
      <c r="C30" s="373" t="s">
        <v>158</v>
      </c>
      <c r="D30" s="374" t="s">
        <v>4082</v>
      </c>
      <c r="E30" s="375">
        <v>6000</v>
      </c>
      <c r="F30" s="366" t="s">
        <v>4083</v>
      </c>
      <c r="G30" s="367" t="s">
        <v>4084</v>
      </c>
      <c r="H30" s="367" t="s">
        <v>4085</v>
      </c>
      <c r="I30" s="367" t="s">
        <v>4011</v>
      </c>
      <c r="J30" s="369" t="s">
        <v>4007</v>
      </c>
      <c r="K30" s="370">
        <v>1</v>
      </c>
      <c r="L30" s="370">
        <v>12</v>
      </c>
      <c r="M30" s="371">
        <v>72000</v>
      </c>
      <c r="N30" s="370">
        <v>1</v>
      </c>
      <c r="O30" s="370">
        <v>6</v>
      </c>
      <c r="P30" s="371">
        <v>36000</v>
      </c>
      <c r="Q30" s="370">
        <v>1</v>
      </c>
      <c r="R30" s="370">
        <v>12</v>
      </c>
    </row>
    <row r="31" spans="1:18" s="372" customFormat="1" ht="12" x14ac:dyDescent="0.2">
      <c r="A31" s="361" t="s">
        <v>3986</v>
      </c>
      <c r="B31" s="362" t="s">
        <v>3987</v>
      </c>
      <c r="C31" s="373" t="s">
        <v>158</v>
      </c>
      <c r="D31" s="374" t="s">
        <v>4086</v>
      </c>
      <c r="E31" s="375">
        <v>2500</v>
      </c>
      <c r="F31" s="366" t="s">
        <v>4087</v>
      </c>
      <c r="G31" s="367" t="s">
        <v>4088</v>
      </c>
      <c r="H31" s="367" t="s">
        <v>4015</v>
      </c>
      <c r="I31" s="367" t="s">
        <v>4011</v>
      </c>
      <c r="J31" s="369" t="s">
        <v>4007</v>
      </c>
      <c r="K31" s="370">
        <v>1</v>
      </c>
      <c r="L31" s="370">
        <v>12</v>
      </c>
      <c r="M31" s="371">
        <v>30000</v>
      </c>
      <c r="N31" s="370">
        <v>1</v>
      </c>
      <c r="O31" s="370">
        <v>6</v>
      </c>
      <c r="P31" s="371">
        <v>15000</v>
      </c>
      <c r="Q31" s="370">
        <v>1</v>
      </c>
      <c r="R31" s="370">
        <v>12</v>
      </c>
    </row>
    <row r="32" spans="1:18" s="372" customFormat="1" ht="24" x14ac:dyDescent="0.2">
      <c r="A32" s="361" t="s">
        <v>3986</v>
      </c>
      <c r="B32" s="362" t="s">
        <v>3987</v>
      </c>
      <c r="C32" s="373" t="s">
        <v>158</v>
      </c>
      <c r="D32" s="374" t="s">
        <v>4089</v>
      </c>
      <c r="E32" s="375">
        <v>2500</v>
      </c>
      <c r="F32" s="366" t="s">
        <v>4090</v>
      </c>
      <c r="G32" s="367" t="s">
        <v>4091</v>
      </c>
      <c r="H32" s="367" t="s">
        <v>4032</v>
      </c>
      <c r="I32" s="367" t="s">
        <v>4033</v>
      </c>
      <c r="J32" s="369" t="s">
        <v>3991</v>
      </c>
      <c r="K32" s="370">
        <v>1</v>
      </c>
      <c r="L32" s="370">
        <v>12</v>
      </c>
      <c r="M32" s="371">
        <v>30000</v>
      </c>
      <c r="N32" s="370">
        <v>1</v>
      </c>
      <c r="O32" s="370">
        <v>6</v>
      </c>
      <c r="P32" s="371">
        <v>15000</v>
      </c>
      <c r="Q32" s="370">
        <v>1</v>
      </c>
      <c r="R32" s="370">
        <v>12</v>
      </c>
    </row>
    <row r="33" spans="1:18" s="372" customFormat="1" ht="24" x14ac:dyDescent="0.2">
      <c r="A33" s="361" t="s">
        <v>3986</v>
      </c>
      <c r="B33" s="362" t="s">
        <v>3987</v>
      </c>
      <c r="C33" s="373" t="s">
        <v>158</v>
      </c>
      <c r="D33" s="374" t="s">
        <v>4092</v>
      </c>
      <c r="E33" s="375">
        <v>7500</v>
      </c>
      <c r="F33" s="366" t="s">
        <v>4093</v>
      </c>
      <c r="G33" s="367" t="s">
        <v>4094</v>
      </c>
      <c r="H33" s="367" t="s">
        <v>4095</v>
      </c>
      <c r="I33" s="367" t="s">
        <v>4011</v>
      </c>
      <c r="J33" s="369" t="s">
        <v>4007</v>
      </c>
      <c r="K33" s="370">
        <v>1</v>
      </c>
      <c r="L33" s="370">
        <v>12</v>
      </c>
      <c r="M33" s="371">
        <v>90000</v>
      </c>
      <c r="N33" s="370">
        <v>1</v>
      </c>
      <c r="O33" s="370">
        <v>6</v>
      </c>
      <c r="P33" s="371">
        <v>45000</v>
      </c>
      <c r="Q33" s="370">
        <v>1</v>
      </c>
      <c r="R33" s="370">
        <v>12</v>
      </c>
    </row>
    <row r="34" spans="1:18" s="372" customFormat="1" ht="24" x14ac:dyDescent="0.2">
      <c r="A34" s="361" t="s">
        <v>3986</v>
      </c>
      <c r="B34" s="362" t="s">
        <v>3987</v>
      </c>
      <c r="C34" s="373" t="s">
        <v>158</v>
      </c>
      <c r="D34" s="374" t="s">
        <v>4096</v>
      </c>
      <c r="E34" s="375">
        <v>3100</v>
      </c>
      <c r="F34" s="366" t="s">
        <v>4097</v>
      </c>
      <c r="G34" s="367" t="s">
        <v>4098</v>
      </c>
      <c r="H34" s="368" t="s">
        <v>1664</v>
      </c>
      <c r="I34" s="367" t="s">
        <v>3995</v>
      </c>
      <c r="J34" s="369" t="s">
        <v>3996</v>
      </c>
      <c r="K34" s="370">
        <v>1</v>
      </c>
      <c r="L34" s="370">
        <v>12</v>
      </c>
      <c r="M34" s="371">
        <v>37200</v>
      </c>
      <c r="N34" s="370">
        <v>1</v>
      </c>
      <c r="O34" s="370">
        <v>6</v>
      </c>
      <c r="P34" s="371">
        <v>18600</v>
      </c>
      <c r="Q34" s="370">
        <v>1</v>
      </c>
      <c r="R34" s="370">
        <v>12</v>
      </c>
    </row>
    <row r="35" spans="1:18" s="372" customFormat="1" ht="24" x14ac:dyDescent="0.2">
      <c r="A35" s="361" t="s">
        <v>3986</v>
      </c>
      <c r="B35" s="362" t="s">
        <v>3987</v>
      </c>
      <c r="C35" s="373" t="s">
        <v>158</v>
      </c>
      <c r="D35" s="374" t="s">
        <v>4099</v>
      </c>
      <c r="E35" s="375">
        <v>5000</v>
      </c>
      <c r="F35" s="366" t="s">
        <v>4100</v>
      </c>
      <c r="G35" s="367" t="s">
        <v>4101</v>
      </c>
      <c r="H35" s="367" t="s">
        <v>4032</v>
      </c>
      <c r="I35" s="367" t="s">
        <v>4033</v>
      </c>
      <c r="J35" s="369" t="s">
        <v>3991</v>
      </c>
      <c r="K35" s="370">
        <v>1</v>
      </c>
      <c r="L35" s="370">
        <v>12</v>
      </c>
      <c r="M35" s="371">
        <v>60000</v>
      </c>
      <c r="N35" s="370">
        <v>1</v>
      </c>
      <c r="O35" s="370">
        <v>6</v>
      </c>
      <c r="P35" s="371">
        <v>30000</v>
      </c>
      <c r="Q35" s="370">
        <v>1</v>
      </c>
      <c r="R35" s="370">
        <v>12</v>
      </c>
    </row>
    <row r="36" spans="1:18" s="372" customFormat="1" ht="12" x14ac:dyDescent="0.2">
      <c r="A36" s="361" t="s">
        <v>3986</v>
      </c>
      <c r="B36" s="362" t="s">
        <v>3987</v>
      </c>
      <c r="C36" s="373" t="s">
        <v>158</v>
      </c>
      <c r="D36" s="374" t="s">
        <v>4102</v>
      </c>
      <c r="E36" s="375">
        <v>6000</v>
      </c>
      <c r="F36" s="366" t="s">
        <v>4103</v>
      </c>
      <c r="G36" s="367" t="s">
        <v>4104</v>
      </c>
      <c r="H36" s="367" t="s">
        <v>4102</v>
      </c>
      <c r="I36" s="367" t="s">
        <v>4011</v>
      </c>
      <c r="J36" s="369" t="s">
        <v>4007</v>
      </c>
      <c r="K36" s="370">
        <v>1</v>
      </c>
      <c r="L36" s="370">
        <v>12</v>
      </c>
      <c r="M36" s="371">
        <v>72000</v>
      </c>
      <c r="N36" s="370">
        <v>1</v>
      </c>
      <c r="O36" s="370">
        <v>6</v>
      </c>
      <c r="P36" s="371">
        <v>36000</v>
      </c>
      <c r="Q36" s="370">
        <v>1</v>
      </c>
      <c r="R36" s="370">
        <v>12</v>
      </c>
    </row>
    <row r="37" spans="1:18" s="372" customFormat="1" ht="12" x14ac:dyDescent="0.2">
      <c r="A37" s="361" t="s">
        <v>3986</v>
      </c>
      <c r="B37" s="362" t="s">
        <v>3987</v>
      </c>
      <c r="C37" s="373" t="s">
        <v>158</v>
      </c>
      <c r="D37" s="374" t="s">
        <v>4105</v>
      </c>
      <c r="E37" s="376">
        <v>4500</v>
      </c>
      <c r="F37" s="377" t="s">
        <v>4106</v>
      </c>
      <c r="G37" s="367" t="s">
        <v>4107</v>
      </c>
      <c r="H37" s="367" t="s">
        <v>4015</v>
      </c>
      <c r="I37" s="367" t="s">
        <v>4011</v>
      </c>
      <c r="J37" s="369" t="s">
        <v>4007</v>
      </c>
      <c r="K37" s="534">
        <v>1</v>
      </c>
      <c r="L37" s="534">
        <v>8</v>
      </c>
      <c r="M37" s="371">
        <v>36000</v>
      </c>
      <c r="N37" s="534">
        <v>1</v>
      </c>
      <c r="O37" s="534">
        <v>6</v>
      </c>
      <c r="P37" s="371">
        <v>27000</v>
      </c>
      <c r="Q37" s="534">
        <v>1</v>
      </c>
      <c r="R37" s="534">
        <v>12</v>
      </c>
    </row>
    <row r="38" spans="1:18" s="372" customFormat="1" ht="12" x14ac:dyDescent="0.2">
      <c r="A38" s="361" t="s">
        <v>3986</v>
      </c>
      <c r="B38" s="362" t="s">
        <v>3987</v>
      </c>
      <c r="C38" s="373" t="s">
        <v>158</v>
      </c>
      <c r="D38" s="374" t="s">
        <v>4108</v>
      </c>
      <c r="E38" s="375">
        <v>8000</v>
      </c>
      <c r="F38" s="366" t="s">
        <v>4109</v>
      </c>
      <c r="G38" s="367" t="s">
        <v>4110</v>
      </c>
      <c r="H38" s="367" t="s">
        <v>4015</v>
      </c>
      <c r="I38" s="367" t="s">
        <v>4011</v>
      </c>
      <c r="J38" s="369" t="s">
        <v>4007</v>
      </c>
      <c r="K38" s="370">
        <v>1</v>
      </c>
      <c r="L38" s="370">
        <v>12</v>
      </c>
      <c r="M38" s="371">
        <v>96000</v>
      </c>
      <c r="N38" s="370">
        <v>1</v>
      </c>
      <c r="O38" s="370">
        <v>6</v>
      </c>
      <c r="P38" s="371">
        <v>48000</v>
      </c>
      <c r="Q38" s="370">
        <v>1</v>
      </c>
      <c r="R38" s="370">
        <v>12</v>
      </c>
    </row>
    <row r="39" spans="1:18" s="372" customFormat="1" ht="36" x14ac:dyDescent="0.2">
      <c r="A39" s="361" t="s">
        <v>3986</v>
      </c>
      <c r="B39" s="362" t="s">
        <v>3987</v>
      </c>
      <c r="C39" s="373" t="s">
        <v>158</v>
      </c>
      <c r="D39" s="374" t="s">
        <v>3988</v>
      </c>
      <c r="E39" s="375">
        <v>2000</v>
      </c>
      <c r="F39" s="366" t="s">
        <v>4111</v>
      </c>
      <c r="G39" s="367" t="s">
        <v>4112</v>
      </c>
      <c r="H39" s="367" t="s">
        <v>4113</v>
      </c>
      <c r="I39" s="367" t="s">
        <v>4011</v>
      </c>
      <c r="J39" s="369" t="s">
        <v>4007</v>
      </c>
      <c r="K39" s="370">
        <v>1</v>
      </c>
      <c r="L39" s="370">
        <v>12</v>
      </c>
      <c r="M39" s="371">
        <v>24000</v>
      </c>
      <c r="N39" s="370">
        <v>1</v>
      </c>
      <c r="O39" s="370">
        <v>6</v>
      </c>
      <c r="P39" s="371">
        <v>12000</v>
      </c>
      <c r="Q39" s="370">
        <v>1</v>
      </c>
      <c r="R39" s="370">
        <v>12</v>
      </c>
    </row>
    <row r="40" spans="1:18" s="372" customFormat="1" ht="24" x14ac:dyDescent="0.2">
      <c r="A40" s="361" t="s">
        <v>3986</v>
      </c>
      <c r="B40" s="362" t="s">
        <v>3987</v>
      </c>
      <c r="C40" s="373" t="s">
        <v>158</v>
      </c>
      <c r="D40" s="374" t="s">
        <v>4015</v>
      </c>
      <c r="E40" s="375">
        <v>4000</v>
      </c>
      <c r="F40" s="366" t="s">
        <v>4114</v>
      </c>
      <c r="G40" s="367" t="s">
        <v>4115</v>
      </c>
      <c r="H40" s="367" t="s">
        <v>4116</v>
      </c>
      <c r="I40" s="367" t="s">
        <v>4011</v>
      </c>
      <c r="J40" s="369" t="s">
        <v>4007</v>
      </c>
      <c r="K40" s="370">
        <v>1</v>
      </c>
      <c r="L40" s="370">
        <v>12</v>
      </c>
      <c r="M40" s="371">
        <v>48000</v>
      </c>
      <c r="N40" s="370">
        <v>1</v>
      </c>
      <c r="O40" s="370">
        <v>6</v>
      </c>
      <c r="P40" s="371">
        <v>24000</v>
      </c>
      <c r="Q40" s="370">
        <v>1</v>
      </c>
      <c r="R40" s="370">
        <v>12</v>
      </c>
    </row>
    <row r="41" spans="1:18" s="372" customFormat="1" ht="36" x14ac:dyDescent="0.2">
      <c r="A41" s="361" t="s">
        <v>3986</v>
      </c>
      <c r="B41" s="362" t="s">
        <v>3987</v>
      </c>
      <c r="C41" s="373" t="s">
        <v>158</v>
      </c>
      <c r="D41" s="374" t="s">
        <v>4117</v>
      </c>
      <c r="E41" s="375">
        <v>5000</v>
      </c>
      <c r="F41" s="366" t="s">
        <v>4118</v>
      </c>
      <c r="G41" s="367" t="s">
        <v>4119</v>
      </c>
      <c r="H41" s="367" t="s">
        <v>4120</v>
      </c>
      <c r="I41" s="367" t="s">
        <v>4011</v>
      </c>
      <c r="J41" s="369" t="s">
        <v>4007</v>
      </c>
      <c r="K41" s="370">
        <v>1</v>
      </c>
      <c r="L41" s="370">
        <v>12</v>
      </c>
      <c r="M41" s="371">
        <v>60000</v>
      </c>
      <c r="N41" s="370">
        <v>1</v>
      </c>
      <c r="O41" s="370">
        <v>6</v>
      </c>
      <c r="P41" s="371">
        <v>30000</v>
      </c>
      <c r="Q41" s="370">
        <v>1</v>
      </c>
      <c r="R41" s="370">
        <v>12</v>
      </c>
    </row>
    <row r="42" spans="1:18" s="372" customFormat="1" ht="24" x14ac:dyDescent="0.2">
      <c r="A42" s="361" t="s">
        <v>3986</v>
      </c>
      <c r="B42" s="362" t="s">
        <v>3987</v>
      </c>
      <c r="C42" s="373" t="s">
        <v>158</v>
      </c>
      <c r="D42" s="374" t="s">
        <v>4121</v>
      </c>
      <c r="E42" s="375">
        <v>15600</v>
      </c>
      <c r="F42" s="366" t="s">
        <v>4122</v>
      </c>
      <c r="G42" s="367" t="s">
        <v>4123</v>
      </c>
      <c r="H42" s="367" t="s">
        <v>4015</v>
      </c>
      <c r="I42" s="367" t="s">
        <v>4011</v>
      </c>
      <c r="J42" s="369" t="s">
        <v>4007</v>
      </c>
      <c r="K42" s="534">
        <v>1</v>
      </c>
      <c r="L42" s="534">
        <v>1</v>
      </c>
      <c r="M42" s="371">
        <v>15600</v>
      </c>
      <c r="N42" s="534">
        <v>1</v>
      </c>
      <c r="O42" s="534">
        <v>6</v>
      </c>
      <c r="P42" s="371">
        <v>93600</v>
      </c>
      <c r="Q42" s="534">
        <v>1</v>
      </c>
      <c r="R42" s="534">
        <v>12</v>
      </c>
    </row>
    <row r="43" spans="1:18" s="372" customFormat="1" ht="24" x14ac:dyDescent="0.2">
      <c r="A43" s="361" t="s">
        <v>3986</v>
      </c>
      <c r="B43" s="362" t="s">
        <v>3987</v>
      </c>
      <c r="C43" s="373" t="s">
        <v>158</v>
      </c>
      <c r="D43" s="374" t="s">
        <v>4124</v>
      </c>
      <c r="E43" s="375">
        <v>2000</v>
      </c>
      <c r="F43" s="366" t="s">
        <v>4125</v>
      </c>
      <c r="G43" s="367" t="s">
        <v>4126</v>
      </c>
      <c r="H43" s="368" t="s">
        <v>1664</v>
      </c>
      <c r="I43" s="367" t="s">
        <v>3995</v>
      </c>
      <c r="J43" s="369" t="s">
        <v>3996</v>
      </c>
      <c r="K43" s="370">
        <v>1</v>
      </c>
      <c r="L43" s="370">
        <v>12</v>
      </c>
      <c r="M43" s="371">
        <v>24000</v>
      </c>
      <c r="N43" s="370">
        <v>1</v>
      </c>
      <c r="O43" s="370">
        <v>6</v>
      </c>
      <c r="P43" s="371">
        <v>12000</v>
      </c>
      <c r="Q43" s="370">
        <v>1</v>
      </c>
      <c r="R43" s="370">
        <v>12</v>
      </c>
    </row>
    <row r="44" spans="1:18" s="372" customFormat="1" ht="12" x14ac:dyDescent="0.2">
      <c r="A44" s="361" t="s">
        <v>3986</v>
      </c>
      <c r="B44" s="362" t="s">
        <v>3987</v>
      </c>
      <c r="C44" s="373" t="s">
        <v>158</v>
      </c>
      <c r="D44" s="374" t="s">
        <v>4105</v>
      </c>
      <c r="E44" s="375">
        <v>6000</v>
      </c>
      <c r="F44" s="366" t="s">
        <v>4127</v>
      </c>
      <c r="G44" s="367" t="s">
        <v>4128</v>
      </c>
      <c r="H44" s="367" t="s">
        <v>4015</v>
      </c>
      <c r="I44" s="367" t="s">
        <v>4011</v>
      </c>
      <c r="J44" s="369" t="s">
        <v>4007</v>
      </c>
      <c r="K44" s="534">
        <v>1</v>
      </c>
      <c r="L44" s="534">
        <v>12</v>
      </c>
      <c r="M44" s="371">
        <v>72000</v>
      </c>
      <c r="N44" s="534">
        <v>1</v>
      </c>
      <c r="O44" s="534">
        <v>6</v>
      </c>
      <c r="P44" s="371">
        <v>36000</v>
      </c>
      <c r="Q44" s="534">
        <v>1</v>
      </c>
      <c r="R44" s="534">
        <v>12</v>
      </c>
    </row>
    <row r="45" spans="1:18" s="372" customFormat="1" ht="24" x14ac:dyDescent="0.2">
      <c r="A45" s="361" t="s">
        <v>3986</v>
      </c>
      <c r="B45" s="362" t="s">
        <v>3987</v>
      </c>
      <c r="C45" s="373" t="s">
        <v>158</v>
      </c>
      <c r="D45" s="374" t="s">
        <v>4129</v>
      </c>
      <c r="E45" s="375">
        <v>6500</v>
      </c>
      <c r="F45" s="366" t="s">
        <v>4130</v>
      </c>
      <c r="G45" s="367" t="s">
        <v>4131</v>
      </c>
      <c r="H45" s="367" t="s">
        <v>4102</v>
      </c>
      <c r="I45" s="367" t="s">
        <v>4011</v>
      </c>
      <c r="J45" s="369" t="s">
        <v>4007</v>
      </c>
      <c r="K45" s="370">
        <v>1</v>
      </c>
      <c r="L45" s="370">
        <v>12</v>
      </c>
      <c r="M45" s="371">
        <v>78000</v>
      </c>
      <c r="N45" s="370">
        <v>1</v>
      </c>
      <c r="O45" s="370">
        <v>6</v>
      </c>
      <c r="P45" s="371">
        <v>39000</v>
      </c>
      <c r="Q45" s="370">
        <v>1</v>
      </c>
      <c r="R45" s="370">
        <v>12</v>
      </c>
    </row>
    <row r="46" spans="1:18" s="372" customFormat="1" ht="24" x14ac:dyDescent="0.2">
      <c r="A46" s="361" t="s">
        <v>3986</v>
      </c>
      <c r="B46" s="362" t="s">
        <v>3987</v>
      </c>
      <c r="C46" s="373" t="s">
        <v>158</v>
      </c>
      <c r="D46" s="374" t="s">
        <v>4132</v>
      </c>
      <c r="E46" s="375">
        <v>3700</v>
      </c>
      <c r="F46" s="366" t="s">
        <v>4133</v>
      </c>
      <c r="G46" s="367" t="s">
        <v>4134</v>
      </c>
      <c r="H46" s="367" t="s">
        <v>4015</v>
      </c>
      <c r="I46" s="367" t="s">
        <v>4011</v>
      </c>
      <c r="J46" s="369" t="s">
        <v>4007</v>
      </c>
      <c r="K46" s="370">
        <v>1</v>
      </c>
      <c r="L46" s="370">
        <v>12</v>
      </c>
      <c r="M46" s="371">
        <v>44400</v>
      </c>
      <c r="N46" s="370">
        <v>1</v>
      </c>
      <c r="O46" s="370">
        <v>6</v>
      </c>
      <c r="P46" s="371">
        <v>22200</v>
      </c>
      <c r="Q46" s="370">
        <v>1</v>
      </c>
      <c r="R46" s="370">
        <v>12</v>
      </c>
    </row>
    <row r="47" spans="1:18" s="372" customFormat="1" ht="24" x14ac:dyDescent="0.2">
      <c r="A47" s="361" t="s">
        <v>3986</v>
      </c>
      <c r="B47" s="362" t="s">
        <v>3987</v>
      </c>
      <c r="C47" s="373" t="s">
        <v>158</v>
      </c>
      <c r="D47" s="374" t="s">
        <v>4038</v>
      </c>
      <c r="E47" s="375">
        <v>3000</v>
      </c>
      <c r="F47" s="366" t="s">
        <v>4135</v>
      </c>
      <c r="G47" s="367" t="s">
        <v>4136</v>
      </c>
      <c r="H47" s="367" t="s">
        <v>4137</v>
      </c>
      <c r="I47" s="367" t="s">
        <v>4033</v>
      </c>
      <c r="J47" s="369" t="s">
        <v>3991</v>
      </c>
      <c r="K47" s="370">
        <v>1</v>
      </c>
      <c r="L47" s="370">
        <v>12</v>
      </c>
      <c r="M47" s="371">
        <v>36000</v>
      </c>
      <c r="N47" s="370">
        <v>1</v>
      </c>
      <c r="O47" s="370">
        <v>6</v>
      </c>
      <c r="P47" s="371">
        <v>18000</v>
      </c>
      <c r="Q47" s="370">
        <v>1</v>
      </c>
      <c r="R47" s="370">
        <v>12</v>
      </c>
    </row>
    <row r="48" spans="1:18" s="372" customFormat="1" ht="24" x14ac:dyDescent="0.2">
      <c r="A48" s="361" t="s">
        <v>3986</v>
      </c>
      <c r="B48" s="362" t="s">
        <v>3987</v>
      </c>
      <c r="C48" s="373" t="s">
        <v>158</v>
      </c>
      <c r="D48" s="374" t="s">
        <v>4015</v>
      </c>
      <c r="E48" s="376">
        <v>3700</v>
      </c>
      <c r="F48" s="377" t="s">
        <v>4138</v>
      </c>
      <c r="G48" s="367" t="s">
        <v>4139</v>
      </c>
      <c r="H48" s="367" t="s">
        <v>4015</v>
      </c>
      <c r="I48" s="367" t="s">
        <v>4011</v>
      </c>
      <c r="J48" s="369" t="s">
        <v>4007</v>
      </c>
      <c r="K48" s="534">
        <v>1</v>
      </c>
      <c r="L48" s="534">
        <v>8</v>
      </c>
      <c r="M48" s="371">
        <v>29600</v>
      </c>
      <c r="N48" s="534">
        <v>1</v>
      </c>
      <c r="O48" s="534">
        <v>6</v>
      </c>
      <c r="P48" s="371">
        <v>22200</v>
      </c>
      <c r="Q48" s="534">
        <v>1</v>
      </c>
      <c r="R48" s="534">
        <v>12</v>
      </c>
    </row>
    <row r="49" spans="1:18" s="372" customFormat="1" ht="24" x14ac:dyDescent="0.2">
      <c r="A49" s="361" t="s">
        <v>3986</v>
      </c>
      <c r="B49" s="362" t="s">
        <v>3987</v>
      </c>
      <c r="C49" s="373" t="s">
        <v>158</v>
      </c>
      <c r="D49" s="374" t="s">
        <v>4140</v>
      </c>
      <c r="E49" s="375">
        <v>4500</v>
      </c>
      <c r="F49" s="366" t="s">
        <v>4141</v>
      </c>
      <c r="G49" s="380" t="s">
        <v>4142</v>
      </c>
      <c r="H49" s="367" t="s">
        <v>4102</v>
      </c>
      <c r="I49" s="367" t="s">
        <v>4011</v>
      </c>
      <c r="J49" s="369" t="s">
        <v>4007</v>
      </c>
      <c r="K49" s="370">
        <v>1</v>
      </c>
      <c r="L49" s="370">
        <v>12</v>
      </c>
      <c r="M49" s="371">
        <v>54000</v>
      </c>
      <c r="N49" s="370">
        <v>1</v>
      </c>
      <c r="O49" s="370">
        <v>6</v>
      </c>
      <c r="P49" s="371">
        <v>27000</v>
      </c>
      <c r="Q49" s="370">
        <v>1</v>
      </c>
      <c r="R49" s="370">
        <v>12</v>
      </c>
    </row>
    <row r="50" spans="1:18" s="372" customFormat="1" ht="36" x14ac:dyDescent="0.2">
      <c r="A50" s="361" t="s">
        <v>3986</v>
      </c>
      <c r="B50" s="362" t="s">
        <v>3987</v>
      </c>
      <c r="C50" s="373" t="s">
        <v>158</v>
      </c>
      <c r="D50" s="374" t="s">
        <v>4143</v>
      </c>
      <c r="E50" s="376">
        <v>9000</v>
      </c>
      <c r="F50" s="377" t="s">
        <v>4144</v>
      </c>
      <c r="G50" s="367" t="s">
        <v>4145</v>
      </c>
      <c r="H50" s="367" t="s">
        <v>4102</v>
      </c>
      <c r="I50" s="367" t="s">
        <v>4011</v>
      </c>
      <c r="J50" s="369" t="s">
        <v>4007</v>
      </c>
      <c r="K50" s="534">
        <v>1</v>
      </c>
      <c r="L50" s="534">
        <v>8</v>
      </c>
      <c r="M50" s="371">
        <v>72000</v>
      </c>
      <c r="N50" s="534">
        <v>1</v>
      </c>
      <c r="O50" s="534">
        <v>6</v>
      </c>
      <c r="P50" s="371">
        <v>54000</v>
      </c>
      <c r="Q50" s="534">
        <v>1</v>
      </c>
      <c r="R50" s="534">
        <v>12</v>
      </c>
    </row>
    <row r="51" spans="1:18" s="372" customFormat="1" ht="24" x14ac:dyDescent="0.2">
      <c r="A51" s="361" t="s">
        <v>3986</v>
      </c>
      <c r="B51" s="362" t="s">
        <v>3987</v>
      </c>
      <c r="C51" s="373" t="s">
        <v>158</v>
      </c>
      <c r="D51" s="374" t="s">
        <v>4075</v>
      </c>
      <c r="E51" s="375">
        <v>6000</v>
      </c>
      <c r="F51" s="366" t="s">
        <v>4146</v>
      </c>
      <c r="G51" s="367" t="s">
        <v>4147</v>
      </c>
      <c r="H51" s="367" t="s">
        <v>4105</v>
      </c>
      <c r="I51" s="367" t="s">
        <v>4011</v>
      </c>
      <c r="J51" s="369" t="s">
        <v>4007</v>
      </c>
      <c r="K51" s="370">
        <v>1</v>
      </c>
      <c r="L51" s="370">
        <v>12</v>
      </c>
      <c r="M51" s="371">
        <v>72000</v>
      </c>
      <c r="N51" s="370">
        <v>1</v>
      </c>
      <c r="O51" s="370">
        <v>6</v>
      </c>
      <c r="P51" s="371">
        <v>36000</v>
      </c>
      <c r="Q51" s="370">
        <v>1</v>
      </c>
      <c r="R51" s="370">
        <v>12</v>
      </c>
    </row>
    <row r="52" spans="1:18" s="372" customFormat="1" ht="24" x14ac:dyDescent="0.2">
      <c r="A52" s="361" t="s">
        <v>3986</v>
      </c>
      <c r="B52" s="362" t="s">
        <v>3987</v>
      </c>
      <c r="C52" s="373" t="s">
        <v>158</v>
      </c>
      <c r="D52" s="374" t="s">
        <v>4148</v>
      </c>
      <c r="E52" s="375">
        <v>6000</v>
      </c>
      <c r="F52" s="366" t="s">
        <v>4149</v>
      </c>
      <c r="G52" s="367" t="s">
        <v>4150</v>
      </c>
      <c r="H52" s="367" t="s">
        <v>4037</v>
      </c>
      <c r="I52" s="367" t="s">
        <v>4011</v>
      </c>
      <c r="J52" s="369" t="s">
        <v>4007</v>
      </c>
      <c r="K52" s="370">
        <v>1</v>
      </c>
      <c r="L52" s="370">
        <v>12</v>
      </c>
      <c r="M52" s="371">
        <v>72000</v>
      </c>
      <c r="N52" s="370">
        <v>1</v>
      </c>
      <c r="O52" s="370">
        <v>6</v>
      </c>
      <c r="P52" s="371">
        <v>36000</v>
      </c>
      <c r="Q52" s="370">
        <v>1</v>
      </c>
      <c r="R52" s="370">
        <v>12</v>
      </c>
    </row>
    <row r="53" spans="1:18" s="372" customFormat="1" ht="12" x14ac:dyDescent="0.2">
      <c r="A53" s="361" t="s">
        <v>3986</v>
      </c>
      <c r="B53" s="362" t="s">
        <v>3987</v>
      </c>
      <c r="C53" s="373" t="s">
        <v>158</v>
      </c>
      <c r="D53" s="374" t="s">
        <v>4151</v>
      </c>
      <c r="E53" s="375">
        <v>4000</v>
      </c>
      <c r="F53" s="366" t="s">
        <v>4152</v>
      </c>
      <c r="G53" s="367" t="s">
        <v>4153</v>
      </c>
      <c r="H53" s="367" t="s">
        <v>4154</v>
      </c>
      <c r="I53" s="367" t="s">
        <v>4011</v>
      </c>
      <c r="J53" s="369" t="s">
        <v>4007</v>
      </c>
      <c r="K53" s="370">
        <v>1</v>
      </c>
      <c r="L53" s="370">
        <v>12</v>
      </c>
      <c r="M53" s="371">
        <v>48000</v>
      </c>
      <c r="N53" s="370">
        <v>1</v>
      </c>
      <c r="O53" s="370">
        <v>6</v>
      </c>
      <c r="P53" s="371">
        <v>24000</v>
      </c>
      <c r="Q53" s="370">
        <v>1</v>
      </c>
      <c r="R53" s="370">
        <v>12</v>
      </c>
    </row>
    <row r="54" spans="1:18" s="372" customFormat="1" ht="12" x14ac:dyDescent="0.2">
      <c r="A54" s="361" t="s">
        <v>3986</v>
      </c>
      <c r="B54" s="362" t="s">
        <v>3987</v>
      </c>
      <c r="C54" s="373" t="s">
        <v>158</v>
      </c>
      <c r="D54" s="374" t="s">
        <v>4155</v>
      </c>
      <c r="E54" s="375">
        <v>4500</v>
      </c>
      <c r="F54" s="366" t="s">
        <v>4156</v>
      </c>
      <c r="G54" s="367" t="s">
        <v>4157</v>
      </c>
      <c r="H54" s="367" t="s">
        <v>4015</v>
      </c>
      <c r="I54" s="367" t="s">
        <v>4011</v>
      </c>
      <c r="J54" s="369" t="s">
        <v>4007</v>
      </c>
      <c r="K54" s="370">
        <v>1</v>
      </c>
      <c r="L54" s="370">
        <v>12</v>
      </c>
      <c r="M54" s="371">
        <v>54000</v>
      </c>
      <c r="N54" s="370">
        <v>1</v>
      </c>
      <c r="O54" s="370">
        <v>6</v>
      </c>
      <c r="P54" s="371">
        <v>27000</v>
      </c>
      <c r="Q54" s="370">
        <v>1</v>
      </c>
      <c r="R54" s="370">
        <v>12</v>
      </c>
    </row>
    <row r="55" spans="1:18" s="372" customFormat="1" ht="12" x14ac:dyDescent="0.2">
      <c r="A55" s="361" t="s">
        <v>3986</v>
      </c>
      <c r="B55" s="362" t="s">
        <v>3987</v>
      </c>
      <c r="C55" s="373" t="s">
        <v>158</v>
      </c>
      <c r="D55" s="374" t="s">
        <v>4105</v>
      </c>
      <c r="E55" s="375">
        <v>4000</v>
      </c>
      <c r="F55" s="366" t="s">
        <v>4158</v>
      </c>
      <c r="G55" s="367" t="s">
        <v>4159</v>
      </c>
      <c r="H55" s="367" t="s">
        <v>4015</v>
      </c>
      <c r="I55" s="367" t="s">
        <v>4011</v>
      </c>
      <c r="J55" s="369" t="s">
        <v>4007</v>
      </c>
      <c r="K55" s="534">
        <v>1</v>
      </c>
      <c r="L55" s="534">
        <v>3</v>
      </c>
      <c r="M55" s="371">
        <v>12000</v>
      </c>
      <c r="N55" s="534">
        <v>1</v>
      </c>
      <c r="O55" s="534">
        <v>6</v>
      </c>
      <c r="P55" s="371">
        <v>24000</v>
      </c>
      <c r="Q55" s="534">
        <v>1</v>
      </c>
      <c r="R55" s="534">
        <v>12</v>
      </c>
    </row>
    <row r="56" spans="1:18" s="372" customFormat="1" ht="36" x14ac:dyDescent="0.2">
      <c r="A56" s="361" t="s">
        <v>3986</v>
      </c>
      <c r="B56" s="362" t="s">
        <v>3987</v>
      </c>
      <c r="C56" s="373" t="s">
        <v>158</v>
      </c>
      <c r="D56" s="374" t="s">
        <v>4160</v>
      </c>
      <c r="E56" s="375">
        <v>2500</v>
      </c>
      <c r="F56" s="366" t="s">
        <v>4161</v>
      </c>
      <c r="G56" s="367" t="s">
        <v>4162</v>
      </c>
      <c r="H56" s="367" t="s">
        <v>4163</v>
      </c>
      <c r="I56" s="367" t="s">
        <v>4033</v>
      </c>
      <c r="J56" s="369" t="s">
        <v>3991</v>
      </c>
      <c r="K56" s="370">
        <v>1</v>
      </c>
      <c r="L56" s="370">
        <v>12</v>
      </c>
      <c r="M56" s="371">
        <v>30000</v>
      </c>
      <c r="N56" s="370">
        <v>1</v>
      </c>
      <c r="O56" s="370">
        <v>6</v>
      </c>
      <c r="P56" s="371">
        <v>15000</v>
      </c>
      <c r="Q56" s="370">
        <v>1</v>
      </c>
      <c r="R56" s="370">
        <v>12</v>
      </c>
    </row>
    <row r="57" spans="1:18" s="372" customFormat="1" ht="12" x14ac:dyDescent="0.2">
      <c r="A57" s="361" t="s">
        <v>3986</v>
      </c>
      <c r="B57" s="362" t="s">
        <v>3987</v>
      </c>
      <c r="C57" s="373" t="s">
        <v>158</v>
      </c>
      <c r="D57" s="374" t="s">
        <v>4164</v>
      </c>
      <c r="E57" s="375">
        <v>2500</v>
      </c>
      <c r="F57" s="366" t="s">
        <v>4165</v>
      </c>
      <c r="G57" s="367" t="s">
        <v>4166</v>
      </c>
      <c r="H57" s="367" t="s">
        <v>4015</v>
      </c>
      <c r="I57" s="367" t="s">
        <v>4011</v>
      </c>
      <c r="J57" s="369" t="s">
        <v>4007</v>
      </c>
      <c r="K57" s="370">
        <v>1</v>
      </c>
      <c r="L57" s="370">
        <v>12</v>
      </c>
      <c r="M57" s="371">
        <v>30000</v>
      </c>
      <c r="N57" s="370">
        <v>1</v>
      </c>
      <c r="O57" s="370">
        <v>6</v>
      </c>
      <c r="P57" s="371">
        <v>15000</v>
      </c>
      <c r="Q57" s="370">
        <v>1</v>
      </c>
      <c r="R57" s="370">
        <v>12</v>
      </c>
    </row>
    <row r="58" spans="1:18" s="372" customFormat="1" ht="24" x14ac:dyDescent="0.2">
      <c r="A58" s="361" t="s">
        <v>3986</v>
      </c>
      <c r="B58" s="362" t="s">
        <v>3987</v>
      </c>
      <c r="C58" s="373" t="s">
        <v>158</v>
      </c>
      <c r="D58" s="374" t="s">
        <v>4167</v>
      </c>
      <c r="E58" s="375">
        <v>3700</v>
      </c>
      <c r="F58" s="366" t="s">
        <v>4168</v>
      </c>
      <c r="G58" s="367" t="s">
        <v>4169</v>
      </c>
      <c r="H58" s="367" t="s">
        <v>4023</v>
      </c>
      <c r="I58" s="367" t="s">
        <v>4011</v>
      </c>
      <c r="J58" s="369" t="s">
        <v>4007</v>
      </c>
      <c r="K58" s="370">
        <v>1</v>
      </c>
      <c r="L58" s="370">
        <v>12</v>
      </c>
      <c r="M58" s="371">
        <v>44400</v>
      </c>
      <c r="N58" s="370">
        <v>1</v>
      </c>
      <c r="O58" s="370">
        <v>6</v>
      </c>
      <c r="P58" s="371">
        <v>22200</v>
      </c>
      <c r="Q58" s="370">
        <v>1</v>
      </c>
      <c r="R58" s="370">
        <v>12</v>
      </c>
    </row>
    <row r="59" spans="1:18" s="372" customFormat="1" ht="24" x14ac:dyDescent="0.2">
      <c r="A59" s="361" t="s">
        <v>3986</v>
      </c>
      <c r="B59" s="362" t="s">
        <v>3987</v>
      </c>
      <c r="C59" s="373" t="s">
        <v>158</v>
      </c>
      <c r="D59" s="374" t="s">
        <v>3988</v>
      </c>
      <c r="E59" s="376">
        <v>2500</v>
      </c>
      <c r="F59" s="377" t="s">
        <v>4170</v>
      </c>
      <c r="G59" s="367" t="s">
        <v>4171</v>
      </c>
      <c r="H59" s="367" t="s">
        <v>4067</v>
      </c>
      <c r="I59" s="367" t="s">
        <v>4011</v>
      </c>
      <c r="J59" s="369" t="s">
        <v>3991</v>
      </c>
      <c r="K59" s="534">
        <v>1</v>
      </c>
      <c r="L59" s="534">
        <v>8</v>
      </c>
      <c r="M59" s="371">
        <v>20000</v>
      </c>
      <c r="N59" s="534">
        <v>1</v>
      </c>
      <c r="O59" s="534">
        <v>6</v>
      </c>
      <c r="P59" s="371">
        <v>15000</v>
      </c>
      <c r="Q59" s="534">
        <v>1</v>
      </c>
      <c r="R59" s="534">
        <v>12</v>
      </c>
    </row>
    <row r="60" spans="1:18" s="372" customFormat="1" ht="24" x14ac:dyDescent="0.2">
      <c r="A60" s="361" t="s">
        <v>3986</v>
      </c>
      <c r="B60" s="362" t="s">
        <v>3987</v>
      </c>
      <c r="C60" s="373" t="s">
        <v>158</v>
      </c>
      <c r="D60" s="374" t="s">
        <v>4172</v>
      </c>
      <c r="E60" s="375">
        <v>6000</v>
      </c>
      <c r="F60" s="366" t="s">
        <v>4173</v>
      </c>
      <c r="G60" s="367" t="s">
        <v>4174</v>
      </c>
      <c r="H60" s="367" t="s">
        <v>4175</v>
      </c>
      <c r="I60" s="367" t="s">
        <v>4011</v>
      </c>
      <c r="J60" s="369" t="s">
        <v>4007</v>
      </c>
      <c r="K60" s="370">
        <v>1</v>
      </c>
      <c r="L60" s="370">
        <v>12</v>
      </c>
      <c r="M60" s="371">
        <v>72000</v>
      </c>
      <c r="N60" s="370">
        <v>1</v>
      </c>
      <c r="O60" s="370">
        <v>6</v>
      </c>
      <c r="P60" s="371">
        <v>36000</v>
      </c>
      <c r="Q60" s="370">
        <v>1</v>
      </c>
      <c r="R60" s="370">
        <v>12</v>
      </c>
    </row>
    <row r="61" spans="1:18" s="372" customFormat="1" ht="24" x14ac:dyDescent="0.2">
      <c r="A61" s="361" t="s">
        <v>3986</v>
      </c>
      <c r="B61" s="362" t="s">
        <v>3987</v>
      </c>
      <c r="C61" s="373" t="s">
        <v>158</v>
      </c>
      <c r="D61" s="374" t="s">
        <v>4176</v>
      </c>
      <c r="E61" s="375">
        <v>15600</v>
      </c>
      <c r="F61" s="366" t="s">
        <v>4177</v>
      </c>
      <c r="G61" s="367" t="s">
        <v>4178</v>
      </c>
      <c r="H61" s="367" t="s">
        <v>4027</v>
      </c>
      <c r="I61" s="293" t="s">
        <v>4028</v>
      </c>
      <c r="J61" s="369" t="s">
        <v>4007</v>
      </c>
      <c r="K61" s="534">
        <v>1</v>
      </c>
      <c r="L61" s="534">
        <v>12</v>
      </c>
      <c r="M61" s="371">
        <v>187200</v>
      </c>
      <c r="N61" s="534">
        <v>1</v>
      </c>
      <c r="O61" s="534">
        <v>6</v>
      </c>
      <c r="P61" s="371">
        <v>93600</v>
      </c>
      <c r="Q61" s="534">
        <v>1</v>
      </c>
      <c r="R61" s="534">
        <v>12</v>
      </c>
    </row>
    <row r="62" spans="1:18" s="372" customFormat="1" ht="24" x14ac:dyDescent="0.2">
      <c r="A62" s="361" t="s">
        <v>3986</v>
      </c>
      <c r="B62" s="362" t="s">
        <v>3987</v>
      </c>
      <c r="C62" s="373" t="s">
        <v>158</v>
      </c>
      <c r="D62" s="374" t="s">
        <v>4038</v>
      </c>
      <c r="E62" s="375">
        <v>4000</v>
      </c>
      <c r="F62" s="366" t="s">
        <v>4179</v>
      </c>
      <c r="G62" s="367" t="s">
        <v>4180</v>
      </c>
      <c r="H62" s="367" t="s">
        <v>4006</v>
      </c>
      <c r="I62" s="367" t="s">
        <v>4011</v>
      </c>
      <c r="J62" s="369" t="s">
        <v>4007</v>
      </c>
      <c r="K62" s="370">
        <v>1</v>
      </c>
      <c r="L62" s="370">
        <v>12</v>
      </c>
      <c r="M62" s="371">
        <v>48000</v>
      </c>
      <c r="N62" s="370">
        <v>1</v>
      </c>
      <c r="O62" s="370">
        <v>6</v>
      </c>
      <c r="P62" s="371">
        <v>24000</v>
      </c>
      <c r="Q62" s="370">
        <v>1</v>
      </c>
      <c r="R62" s="370">
        <v>12</v>
      </c>
    </row>
    <row r="63" spans="1:18" s="372" customFormat="1" ht="24" x14ac:dyDescent="0.2">
      <c r="A63" s="361" t="s">
        <v>3986</v>
      </c>
      <c r="B63" s="362" t="s">
        <v>3987</v>
      </c>
      <c r="C63" s="373" t="s">
        <v>158</v>
      </c>
      <c r="D63" s="374" t="s">
        <v>4181</v>
      </c>
      <c r="E63" s="375">
        <v>2000</v>
      </c>
      <c r="F63" s="366" t="s">
        <v>4182</v>
      </c>
      <c r="G63" s="367" t="s">
        <v>4183</v>
      </c>
      <c r="H63" s="367" t="s">
        <v>4032</v>
      </c>
      <c r="I63" s="367" t="s">
        <v>4033</v>
      </c>
      <c r="J63" s="369" t="s">
        <v>3991</v>
      </c>
      <c r="K63" s="370">
        <v>1</v>
      </c>
      <c r="L63" s="370">
        <v>12</v>
      </c>
      <c r="M63" s="371">
        <v>24000</v>
      </c>
      <c r="N63" s="370">
        <v>1</v>
      </c>
      <c r="O63" s="370">
        <v>6</v>
      </c>
      <c r="P63" s="371">
        <v>12000</v>
      </c>
      <c r="Q63" s="370">
        <v>1</v>
      </c>
      <c r="R63" s="370">
        <v>12</v>
      </c>
    </row>
    <row r="64" spans="1:18" s="372" customFormat="1" ht="24" x14ac:dyDescent="0.2">
      <c r="A64" s="361" t="s">
        <v>3986</v>
      </c>
      <c r="B64" s="362" t="s">
        <v>3987</v>
      </c>
      <c r="C64" s="373" t="s">
        <v>158</v>
      </c>
      <c r="D64" s="374" t="s">
        <v>4184</v>
      </c>
      <c r="E64" s="375">
        <v>4000</v>
      </c>
      <c r="F64" s="366" t="s">
        <v>4185</v>
      </c>
      <c r="G64" s="367" t="s">
        <v>4186</v>
      </c>
      <c r="H64" s="367" t="s">
        <v>4187</v>
      </c>
      <c r="I64" s="293" t="s">
        <v>4028</v>
      </c>
      <c r="J64" s="369" t="s">
        <v>4007</v>
      </c>
      <c r="K64" s="370">
        <v>1</v>
      </c>
      <c r="L64" s="370">
        <v>12</v>
      </c>
      <c r="M64" s="371">
        <v>48000</v>
      </c>
      <c r="N64" s="370">
        <v>1</v>
      </c>
      <c r="O64" s="370">
        <v>6</v>
      </c>
      <c r="P64" s="371">
        <v>24000</v>
      </c>
      <c r="Q64" s="370">
        <v>1</v>
      </c>
      <c r="R64" s="370">
        <v>12</v>
      </c>
    </row>
    <row r="65" spans="1:18" s="372" customFormat="1" ht="24" x14ac:dyDescent="0.2">
      <c r="A65" s="361" t="s">
        <v>3986</v>
      </c>
      <c r="B65" s="362" t="s">
        <v>3987</v>
      </c>
      <c r="C65" s="373" t="s">
        <v>158</v>
      </c>
      <c r="D65" s="374" t="s">
        <v>4188</v>
      </c>
      <c r="E65" s="375">
        <v>12000</v>
      </c>
      <c r="F65" s="366" t="s">
        <v>4189</v>
      </c>
      <c r="G65" s="367" t="s">
        <v>4190</v>
      </c>
      <c r="H65" s="367" t="s">
        <v>4102</v>
      </c>
      <c r="I65" s="367" t="s">
        <v>4011</v>
      </c>
      <c r="J65" s="369" t="s">
        <v>4007</v>
      </c>
      <c r="K65" s="370">
        <v>1</v>
      </c>
      <c r="L65" s="370">
        <v>12</v>
      </c>
      <c r="M65" s="371">
        <v>144000</v>
      </c>
      <c r="N65" s="370">
        <v>1</v>
      </c>
      <c r="O65" s="370">
        <v>6</v>
      </c>
      <c r="P65" s="371">
        <v>72000</v>
      </c>
      <c r="Q65" s="370">
        <v>1</v>
      </c>
      <c r="R65" s="370">
        <v>12</v>
      </c>
    </row>
    <row r="66" spans="1:18" s="372" customFormat="1" ht="24" x14ac:dyDescent="0.2">
      <c r="A66" s="361" t="s">
        <v>3986</v>
      </c>
      <c r="B66" s="362" t="s">
        <v>3987</v>
      </c>
      <c r="C66" s="373" t="s">
        <v>158</v>
      </c>
      <c r="D66" s="374" t="s">
        <v>4191</v>
      </c>
      <c r="E66" s="375">
        <v>12000</v>
      </c>
      <c r="F66" s="366" t="s">
        <v>4192</v>
      </c>
      <c r="G66" s="367" t="s">
        <v>4193</v>
      </c>
      <c r="H66" s="367" t="s">
        <v>4194</v>
      </c>
      <c r="I66" s="367" t="s">
        <v>4011</v>
      </c>
      <c r="J66" s="369" t="s">
        <v>4007</v>
      </c>
      <c r="K66" s="370">
        <v>1</v>
      </c>
      <c r="L66" s="370">
        <v>12</v>
      </c>
      <c r="M66" s="371">
        <v>144000</v>
      </c>
      <c r="N66" s="370">
        <v>1</v>
      </c>
      <c r="O66" s="370">
        <v>6</v>
      </c>
      <c r="P66" s="371">
        <v>72000</v>
      </c>
      <c r="Q66" s="370">
        <v>1</v>
      </c>
      <c r="R66" s="370">
        <v>12</v>
      </c>
    </row>
    <row r="67" spans="1:18" s="372" customFormat="1" ht="24" x14ac:dyDescent="0.2">
      <c r="A67" s="361" t="s">
        <v>3986</v>
      </c>
      <c r="B67" s="362" t="s">
        <v>3987</v>
      </c>
      <c r="C67" s="373" t="s">
        <v>158</v>
      </c>
      <c r="D67" s="374" t="s">
        <v>4195</v>
      </c>
      <c r="E67" s="375">
        <v>4000</v>
      </c>
      <c r="F67" s="366" t="s">
        <v>4196</v>
      </c>
      <c r="G67" s="367" t="s">
        <v>4197</v>
      </c>
      <c r="H67" s="367" t="s">
        <v>4102</v>
      </c>
      <c r="I67" s="367" t="s">
        <v>4011</v>
      </c>
      <c r="J67" s="369" t="s">
        <v>4007</v>
      </c>
      <c r="K67" s="370">
        <v>1</v>
      </c>
      <c r="L67" s="370">
        <v>12</v>
      </c>
      <c r="M67" s="371">
        <v>48000</v>
      </c>
      <c r="N67" s="370">
        <v>1</v>
      </c>
      <c r="O67" s="370">
        <v>6</v>
      </c>
      <c r="P67" s="371">
        <v>24000</v>
      </c>
      <c r="Q67" s="370">
        <v>1</v>
      </c>
      <c r="R67" s="370">
        <v>12</v>
      </c>
    </row>
    <row r="68" spans="1:18" s="372" customFormat="1" ht="24" x14ac:dyDescent="0.2">
      <c r="A68" s="361" t="s">
        <v>3986</v>
      </c>
      <c r="B68" s="362" t="s">
        <v>3987</v>
      </c>
      <c r="C68" s="373" t="s">
        <v>158</v>
      </c>
      <c r="D68" s="374" t="s">
        <v>4038</v>
      </c>
      <c r="E68" s="375">
        <v>1800</v>
      </c>
      <c r="F68" s="366" t="s">
        <v>4198</v>
      </c>
      <c r="G68" s="367" t="s">
        <v>4199</v>
      </c>
      <c r="H68" s="368" t="s">
        <v>1664</v>
      </c>
      <c r="I68" s="367" t="s">
        <v>3995</v>
      </c>
      <c r="J68" s="369" t="s">
        <v>3996</v>
      </c>
      <c r="K68" s="370">
        <v>1</v>
      </c>
      <c r="L68" s="370">
        <v>12</v>
      </c>
      <c r="M68" s="371">
        <v>21600</v>
      </c>
      <c r="N68" s="370">
        <v>1</v>
      </c>
      <c r="O68" s="370">
        <v>6</v>
      </c>
      <c r="P68" s="371">
        <v>10800</v>
      </c>
      <c r="Q68" s="370">
        <v>1</v>
      </c>
      <c r="R68" s="370">
        <v>12</v>
      </c>
    </row>
    <row r="69" spans="1:18" s="372" customFormat="1" ht="24" x14ac:dyDescent="0.2">
      <c r="A69" s="361" t="s">
        <v>3986</v>
      </c>
      <c r="B69" s="362" t="s">
        <v>3987</v>
      </c>
      <c r="C69" s="373" t="s">
        <v>158</v>
      </c>
      <c r="D69" s="374" t="s">
        <v>4200</v>
      </c>
      <c r="E69" s="375">
        <v>3000</v>
      </c>
      <c r="F69" s="366" t="s">
        <v>4201</v>
      </c>
      <c r="G69" s="367" t="s">
        <v>4202</v>
      </c>
      <c r="H69" s="367" t="s">
        <v>4037</v>
      </c>
      <c r="I69" s="367" t="s">
        <v>4011</v>
      </c>
      <c r="J69" s="369" t="s">
        <v>4007</v>
      </c>
      <c r="K69" s="370">
        <v>1</v>
      </c>
      <c r="L69" s="370">
        <v>12</v>
      </c>
      <c r="M69" s="371">
        <v>36000</v>
      </c>
      <c r="N69" s="370">
        <v>1</v>
      </c>
      <c r="O69" s="370">
        <v>6</v>
      </c>
      <c r="P69" s="371">
        <v>18000</v>
      </c>
      <c r="Q69" s="370">
        <v>1</v>
      </c>
      <c r="R69" s="370">
        <v>12</v>
      </c>
    </row>
    <row r="70" spans="1:18" s="372" customFormat="1" ht="24" x14ac:dyDescent="0.2">
      <c r="A70" s="361" t="s">
        <v>3986</v>
      </c>
      <c r="B70" s="362" t="s">
        <v>3987</v>
      </c>
      <c r="C70" s="373" t="s">
        <v>158</v>
      </c>
      <c r="D70" s="374" t="s">
        <v>4203</v>
      </c>
      <c r="E70" s="375">
        <v>3000</v>
      </c>
      <c r="F70" s="366" t="s">
        <v>4204</v>
      </c>
      <c r="G70" s="367" t="s">
        <v>4205</v>
      </c>
      <c r="H70" s="367" t="s">
        <v>4095</v>
      </c>
      <c r="I70" s="367" t="s">
        <v>4011</v>
      </c>
      <c r="J70" s="369" t="s">
        <v>4007</v>
      </c>
      <c r="K70" s="370">
        <v>1</v>
      </c>
      <c r="L70" s="370">
        <v>12</v>
      </c>
      <c r="M70" s="371">
        <v>36000</v>
      </c>
      <c r="N70" s="370">
        <v>1</v>
      </c>
      <c r="O70" s="370">
        <v>6</v>
      </c>
      <c r="P70" s="371">
        <v>18000</v>
      </c>
      <c r="Q70" s="370">
        <v>1</v>
      </c>
      <c r="R70" s="370">
        <v>12</v>
      </c>
    </row>
    <row r="71" spans="1:18" s="372" customFormat="1" ht="12" x14ac:dyDescent="0.2">
      <c r="A71" s="361" t="s">
        <v>3986</v>
      </c>
      <c r="B71" s="362" t="s">
        <v>3987</v>
      </c>
      <c r="C71" s="373" t="s">
        <v>158</v>
      </c>
      <c r="D71" s="374" t="s">
        <v>4038</v>
      </c>
      <c r="E71" s="375">
        <v>4500</v>
      </c>
      <c r="F71" s="366" t="s">
        <v>4206</v>
      </c>
      <c r="G71" s="367" t="s">
        <v>4207</v>
      </c>
      <c r="H71" s="367" t="s">
        <v>4102</v>
      </c>
      <c r="I71" s="367" t="s">
        <v>4011</v>
      </c>
      <c r="J71" s="369" t="s">
        <v>4007</v>
      </c>
      <c r="K71" s="370">
        <v>1</v>
      </c>
      <c r="L71" s="370">
        <v>12</v>
      </c>
      <c r="M71" s="371">
        <v>54000</v>
      </c>
      <c r="N71" s="370">
        <v>1</v>
      </c>
      <c r="O71" s="370">
        <v>6</v>
      </c>
      <c r="P71" s="371">
        <v>27000</v>
      </c>
      <c r="Q71" s="370">
        <v>1</v>
      </c>
      <c r="R71" s="370">
        <v>12</v>
      </c>
    </row>
    <row r="72" spans="1:18" s="372" customFormat="1" ht="36" x14ac:dyDescent="0.2">
      <c r="A72" s="361" t="s">
        <v>3986</v>
      </c>
      <c r="B72" s="362" t="s">
        <v>3987</v>
      </c>
      <c r="C72" s="373" t="s">
        <v>158</v>
      </c>
      <c r="D72" s="374" t="s">
        <v>4208</v>
      </c>
      <c r="E72" s="376">
        <v>4500</v>
      </c>
      <c r="F72" s="377" t="s">
        <v>4209</v>
      </c>
      <c r="G72" s="367" t="s">
        <v>4210</v>
      </c>
      <c r="H72" s="367" t="s">
        <v>4023</v>
      </c>
      <c r="I72" s="367" t="s">
        <v>4011</v>
      </c>
      <c r="J72" s="369" t="s">
        <v>4007</v>
      </c>
      <c r="K72" s="534">
        <v>1</v>
      </c>
      <c r="L72" s="534">
        <v>8</v>
      </c>
      <c r="M72" s="371">
        <v>36000</v>
      </c>
      <c r="N72" s="534">
        <v>1</v>
      </c>
      <c r="O72" s="534">
        <v>6</v>
      </c>
      <c r="P72" s="371">
        <v>27000</v>
      </c>
      <c r="Q72" s="534">
        <v>1</v>
      </c>
      <c r="R72" s="534">
        <v>12</v>
      </c>
    </row>
    <row r="73" spans="1:18" s="372" customFormat="1" ht="12" x14ac:dyDescent="0.2">
      <c r="A73" s="361" t="s">
        <v>3986</v>
      </c>
      <c r="B73" s="362" t="s">
        <v>3987</v>
      </c>
      <c r="C73" s="373" t="s">
        <v>158</v>
      </c>
      <c r="D73" s="374" t="s">
        <v>3997</v>
      </c>
      <c r="E73" s="375">
        <v>1100</v>
      </c>
      <c r="F73" s="366" t="s">
        <v>4211</v>
      </c>
      <c r="G73" s="367" t="s">
        <v>4212</v>
      </c>
      <c r="H73" s="368" t="s">
        <v>1664</v>
      </c>
      <c r="I73" s="367" t="s">
        <v>3995</v>
      </c>
      <c r="J73" s="369" t="s">
        <v>3996</v>
      </c>
      <c r="K73" s="370">
        <v>1</v>
      </c>
      <c r="L73" s="370">
        <v>12</v>
      </c>
      <c r="M73" s="371">
        <v>13200</v>
      </c>
      <c r="N73" s="370">
        <v>1</v>
      </c>
      <c r="O73" s="370">
        <v>6</v>
      </c>
      <c r="P73" s="371">
        <v>6600</v>
      </c>
      <c r="Q73" s="370">
        <v>1</v>
      </c>
      <c r="R73" s="370">
        <v>12</v>
      </c>
    </row>
    <row r="74" spans="1:18" s="372" customFormat="1" ht="36" x14ac:dyDescent="0.2">
      <c r="A74" s="361" t="s">
        <v>3986</v>
      </c>
      <c r="B74" s="362" t="s">
        <v>3987</v>
      </c>
      <c r="C74" s="373" t="s">
        <v>158</v>
      </c>
      <c r="D74" s="374" t="s">
        <v>4213</v>
      </c>
      <c r="E74" s="375">
        <v>9000</v>
      </c>
      <c r="F74" s="366" t="s">
        <v>4214</v>
      </c>
      <c r="G74" s="367" t="s">
        <v>4215</v>
      </c>
      <c r="H74" s="367" t="s">
        <v>4216</v>
      </c>
      <c r="I74" s="367" t="s">
        <v>4011</v>
      </c>
      <c r="J74" s="369" t="s">
        <v>4007</v>
      </c>
      <c r="K74" s="370">
        <v>1</v>
      </c>
      <c r="L74" s="370">
        <v>12</v>
      </c>
      <c r="M74" s="371">
        <v>108000</v>
      </c>
      <c r="N74" s="370">
        <v>1</v>
      </c>
      <c r="O74" s="370">
        <v>6</v>
      </c>
      <c r="P74" s="371">
        <v>54000</v>
      </c>
      <c r="Q74" s="370">
        <v>1</v>
      </c>
      <c r="R74" s="370">
        <v>12</v>
      </c>
    </row>
    <row r="75" spans="1:18" s="372" customFormat="1" ht="24" x14ac:dyDescent="0.2">
      <c r="A75" s="361" t="s">
        <v>3986</v>
      </c>
      <c r="B75" s="362" t="s">
        <v>3987</v>
      </c>
      <c r="C75" s="373" t="s">
        <v>158</v>
      </c>
      <c r="D75" s="374" t="s">
        <v>4217</v>
      </c>
      <c r="E75" s="375">
        <v>6000</v>
      </c>
      <c r="F75" s="366" t="s">
        <v>4218</v>
      </c>
      <c r="G75" s="367" t="s">
        <v>4219</v>
      </c>
      <c r="H75" s="367" t="s">
        <v>4220</v>
      </c>
      <c r="I75" s="367" t="s">
        <v>4011</v>
      </c>
      <c r="J75" s="369" t="s">
        <v>4007</v>
      </c>
      <c r="K75" s="370">
        <v>1</v>
      </c>
      <c r="L75" s="370">
        <v>12</v>
      </c>
      <c r="M75" s="371">
        <v>72000</v>
      </c>
      <c r="N75" s="370">
        <v>1</v>
      </c>
      <c r="O75" s="370">
        <v>6</v>
      </c>
      <c r="P75" s="371">
        <v>36000</v>
      </c>
      <c r="Q75" s="370">
        <v>1</v>
      </c>
      <c r="R75" s="370">
        <v>12</v>
      </c>
    </row>
    <row r="76" spans="1:18" s="372" customFormat="1" ht="24" x14ac:dyDescent="0.2">
      <c r="A76" s="361" t="s">
        <v>3986</v>
      </c>
      <c r="B76" s="362" t="s">
        <v>3987</v>
      </c>
      <c r="C76" s="373" t="s">
        <v>158</v>
      </c>
      <c r="D76" s="374" t="s">
        <v>4075</v>
      </c>
      <c r="E76" s="375">
        <v>5000</v>
      </c>
      <c r="F76" s="366" t="s">
        <v>4221</v>
      </c>
      <c r="G76" s="367" t="s">
        <v>4222</v>
      </c>
      <c r="H76" s="367" t="s">
        <v>4015</v>
      </c>
      <c r="I76" s="367" t="s">
        <v>4011</v>
      </c>
      <c r="J76" s="369" t="s">
        <v>4007</v>
      </c>
      <c r="K76" s="370">
        <v>1</v>
      </c>
      <c r="L76" s="370">
        <v>12</v>
      </c>
      <c r="M76" s="371">
        <v>60000</v>
      </c>
      <c r="N76" s="370">
        <v>1</v>
      </c>
      <c r="O76" s="370">
        <v>6</v>
      </c>
      <c r="P76" s="371">
        <v>30000</v>
      </c>
      <c r="Q76" s="370">
        <v>1</v>
      </c>
      <c r="R76" s="370">
        <v>12</v>
      </c>
    </row>
    <row r="77" spans="1:18" s="372" customFormat="1" ht="12" x14ac:dyDescent="0.2">
      <c r="A77" s="361" t="s">
        <v>3986</v>
      </c>
      <c r="B77" s="362" t="s">
        <v>3987</v>
      </c>
      <c r="C77" s="373" t="s">
        <v>158</v>
      </c>
      <c r="D77" s="374" t="s">
        <v>4223</v>
      </c>
      <c r="E77" s="375">
        <v>3000</v>
      </c>
      <c r="F77" s="366" t="s">
        <v>4224</v>
      </c>
      <c r="G77" s="367" t="s">
        <v>4225</v>
      </c>
      <c r="H77" s="367" t="s">
        <v>4015</v>
      </c>
      <c r="I77" s="367" t="s">
        <v>4011</v>
      </c>
      <c r="J77" s="369" t="s">
        <v>4007</v>
      </c>
      <c r="K77" s="370">
        <v>1</v>
      </c>
      <c r="L77" s="370">
        <v>12</v>
      </c>
      <c r="M77" s="371">
        <v>36000</v>
      </c>
      <c r="N77" s="370">
        <v>1</v>
      </c>
      <c r="O77" s="370">
        <v>6</v>
      </c>
      <c r="P77" s="371">
        <v>18000</v>
      </c>
      <c r="Q77" s="370">
        <v>1</v>
      </c>
      <c r="R77" s="370">
        <v>12</v>
      </c>
    </row>
    <row r="78" spans="1:18" s="372" customFormat="1" ht="12" x14ac:dyDescent="0.2">
      <c r="A78" s="361" t="s">
        <v>3986</v>
      </c>
      <c r="B78" s="362" t="s">
        <v>3987</v>
      </c>
      <c r="C78" s="373" t="s">
        <v>158</v>
      </c>
      <c r="D78" s="374" t="s">
        <v>4015</v>
      </c>
      <c r="E78" s="375">
        <v>7000</v>
      </c>
      <c r="F78" s="366" t="s">
        <v>4226</v>
      </c>
      <c r="G78" s="367" t="s">
        <v>4227</v>
      </c>
      <c r="H78" s="367" t="s">
        <v>4015</v>
      </c>
      <c r="I78" s="367" t="s">
        <v>4011</v>
      </c>
      <c r="J78" s="369" t="s">
        <v>4007</v>
      </c>
      <c r="K78" s="370">
        <v>1</v>
      </c>
      <c r="L78" s="370">
        <v>12</v>
      </c>
      <c r="M78" s="371">
        <v>84000</v>
      </c>
      <c r="N78" s="370">
        <v>1</v>
      </c>
      <c r="O78" s="370">
        <v>6</v>
      </c>
      <c r="P78" s="371">
        <v>42000</v>
      </c>
      <c r="Q78" s="370">
        <v>1</v>
      </c>
      <c r="R78" s="370">
        <v>12</v>
      </c>
    </row>
    <row r="79" spans="1:18" s="372" customFormat="1" ht="24" x14ac:dyDescent="0.2">
      <c r="A79" s="361" t="s">
        <v>3986</v>
      </c>
      <c r="B79" s="362" t="s">
        <v>3987</v>
      </c>
      <c r="C79" s="373" t="s">
        <v>158</v>
      </c>
      <c r="D79" s="374" t="s">
        <v>4228</v>
      </c>
      <c r="E79" s="375">
        <v>4000</v>
      </c>
      <c r="F79" s="366" t="s">
        <v>4229</v>
      </c>
      <c r="G79" s="367" t="s">
        <v>4230</v>
      </c>
      <c r="H79" s="367" t="s">
        <v>4102</v>
      </c>
      <c r="I79" s="367" t="s">
        <v>4011</v>
      </c>
      <c r="J79" s="369" t="s">
        <v>4007</v>
      </c>
      <c r="K79" s="370">
        <v>1</v>
      </c>
      <c r="L79" s="370">
        <v>12</v>
      </c>
      <c r="M79" s="371">
        <v>48000</v>
      </c>
      <c r="N79" s="370">
        <v>1</v>
      </c>
      <c r="O79" s="370">
        <v>6</v>
      </c>
      <c r="P79" s="371">
        <v>24000</v>
      </c>
      <c r="Q79" s="370">
        <v>1</v>
      </c>
      <c r="R79" s="370">
        <v>12</v>
      </c>
    </row>
    <row r="80" spans="1:18" s="372" customFormat="1" ht="36" x14ac:dyDescent="0.2">
      <c r="A80" s="361" t="s">
        <v>3986</v>
      </c>
      <c r="B80" s="362" t="s">
        <v>3987</v>
      </c>
      <c r="C80" s="373" t="s">
        <v>158</v>
      </c>
      <c r="D80" s="374" t="s">
        <v>4231</v>
      </c>
      <c r="E80" s="375">
        <v>6000</v>
      </c>
      <c r="F80" s="366" t="s">
        <v>4232</v>
      </c>
      <c r="G80" s="367" t="s">
        <v>4233</v>
      </c>
      <c r="H80" s="367" t="s">
        <v>4023</v>
      </c>
      <c r="I80" s="367" t="s">
        <v>4011</v>
      </c>
      <c r="J80" s="369" t="s">
        <v>4007</v>
      </c>
      <c r="K80" s="370">
        <v>1</v>
      </c>
      <c r="L80" s="370">
        <v>12</v>
      </c>
      <c r="M80" s="371">
        <v>72000</v>
      </c>
      <c r="N80" s="370">
        <v>1</v>
      </c>
      <c r="O80" s="370">
        <v>6</v>
      </c>
      <c r="P80" s="371">
        <v>36000</v>
      </c>
      <c r="Q80" s="370">
        <v>1</v>
      </c>
      <c r="R80" s="370">
        <v>12</v>
      </c>
    </row>
    <row r="81" spans="1:18" s="372" customFormat="1" ht="24" x14ac:dyDescent="0.2">
      <c r="A81" s="361" t="s">
        <v>3986</v>
      </c>
      <c r="B81" s="362" t="s">
        <v>3987</v>
      </c>
      <c r="C81" s="373" t="s">
        <v>158</v>
      </c>
      <c r="D81" s="374" t="s">
        <v>4234</v>
      </c>
      <c r="E81" s="375">
        <v>5500</v>
      </c>
      <c r="F81" s="366" t="s">
        <v>4235</v>
      </c>
      <c r="G81" s="367" t="s">
        <v>4236</v>
      </c>
      <c r="H81" s="367" t="s">
        <v>4237</v>
      </c>
      <c r="I81" s="367" t="s">
        <v>4033</v>
      </c>
      <c r="J81" s="369" t="s">
        <v>3991</v>
      </c>
      <c r="K81" s="370">
        <v>1</v>
      </c>
      <c r="L81" s="370">
        <v>12</v>
      </c>
      <c r="M81" s="371">
        <v>66000</v>
      </c>
      <c r="N81" s="370">
        <v>1</v>
      </c>
      <c r="O81" s="370">
        <v>6</v>
      </c>
      <c r="P81" s="371">
        <v>33000</v>
      </c>
      <c r="Q81" s="370">
        <v>1</v>
      </c>
      <c r="R81" s="370">
        <v>12</v>
      </c>
    </row>
    <row r="82" spans="1:18" s="372" customFormat="1" ht="12" x14ac:dyDescent="0.2">
      <c r="A82" s="361" t="s">
        <v>3986</v>
      </c>
      <c r="B82" s="362" t="s">
        <v>3987</v>
      </c>
      <c r="C82" s="373" t="s">
        <v>158</v>
      </c>
      <c r="D82" s="374" t="s">
        <v>4012</v>
      </c>
      <c r="E82" s="376">
        <v>6500</v>
      </c>
      <c r="F82" s="377" t="s">
        <v>4238</v>
      </c>
      <c r="G82" s="367" t="s">
        <v>4239</v>
      </c>
      <c r="H82" s="367" t="s">
        <v>4015</v>
      </c>
      <c r="I82" s="367" t="s">
        <v>4011</v>
      </c>
      <c r="J82" s="369" t="s">
        <v>4007</v>
      </c>
      <c r="K82" s="534">
        <v>1</v>
      </c>
      <c r="L82" s="534">
        <v>8</v>
      </c>
      <c r="M82" s="371">
        <v>52000</v>
      </c>
      <c r="N82" s="534">
        <v>1</v>
      </c>
      <c r="O82" s="534">
        <v>6</v>
      </c>
      <c r="P82" s="371">
        <v>39000</v>
      </c>
      <c r="Q82" s="534">
        <v>1</v>
      </c>
      <c r="R82" s="534">
        <v>12</v>
      </c>
    </row>
    <row r="83" spans="1:18" s="372" customFormat="1" ht="24" x14ac:dyDescent="0.2">
      <c r="A83" s="361" t="s">
        <v>3986</v>
      </c>
      <c r="B83" s="362" t="s">
        <v>3987</v>
      </c>
      <c r="C83" s="373" t="s">
        <v>158</v>
      </c>
      <c r="D83" s="374" t="s">
        <v>4240</v>
      </c>
      <c r="E83" s="376">
        <v>9000</v>
      </c>
      <c r="F83" s="377" t="s">
        <v>4241</v>
      </c>
      <c r="G83" s="367" t="s">
        <v>4242</v>
      </c>
      <c r="H83" s="367" t="s">
        <v>4037</v>
      </c>
      <c r="I83" s="367" t="s">
        <v>4011</v>
      </c>
      <c r="J83" s="369" t="s">
        <v>4007</v>
      </c>
      <c r="K83" s="534">
        <v>1</v>
      </c>
      <c r="L83" s="534">
        <v>8</v>
      </c>
      <c r="M83" s="371">
        <v>72000</v>
      </c>
      <c r="N83" s="534">
        <v>1</v>
      </c>
      <c r="O83" s="534">
        <v>6</v>
      </c>
      <c r="P83" s="371">
        <v>54000</v>
      </c>
      <c r="Q83" s="534">
        <v>1</v>
      </c>
      <c r="R83" s="534">
        <v>12</v>
      </c>
    </row>
    <row r="84" spans="1:18" s="372" customFormat="1" ht="24" x14ac:dyDescent="0.2">
      <c r="A84" s="361" t="s">
        <v>3986</v>
      </c>
      <c r="B84" s="362" t="s">
        <v>3987</v>
      </c>
      <c r="C84" s="373" t="s">
        <v>158</v>
      </c>
      <c r="D84" s="374" t="s">
        <v>4243</v>
      </c>
      <c r="E84" s="375">
        <v>5000</v>
      </c>
      <c r="F84" s="366" t="s">
        <v>4244</v>
      </c>
      <c r="G84" s="367" t="s">
        <v>4245</v>
      </c>
      <c r="H84" s="367" t="s">
        <v>4154</v>
      </c>
      <c r="I84" s="367" t="s">
        <v>4011</v>
      </c>
      <c r="J84" s="369" t="s">
        <v>4007</v>
      </c>
      <c r="K84" s="370">
        <v>1</v>
      </c>
      <c r="L84" s="370">
        <v>12</v>
      </c>
      <c r="M84" s="371">
        <v>60000</v>
      </c>
      <c r="N84" s="370">
        <v>1</v>
      </c>
      <c r="O84" s="370">
        <v>6</v>
      </c>
      <c r="P84" s="371">
        <v>30000</v>
      </c>
      <c r="Q84" s="370">
        <v>1</v>
      </c>
      <c r="R84" s="370">
        <v>12</v>
      </c>
    </row>
    <row r="85" spans="1:18" s="372" customFormat="1" ht="24" x14ac:dyDescent="0.2">
      <c r="A85" s="361" t="s">
        <v>3986</v>
      </c>
      <c r="B85" s="362" t="s">
        <v>3987</v>
      </c>
      <c r="C85" s="373" t="s">
        <v>158</v>
      </c>
      <c r="D85" s="374" t="s">
        <v>4089</v>
      </c>
      <c r="E85" s="375">
        <v>2500</v>
      </c>
      <c r="F85" s="366" t="s">
        <v>4246</v>
      </c>
      <c r="G85" s="367" t="s">
        <v>4247</v>
      </c>
      <c r="H85" s="367" t="s">
        <v>4248</v>
      </c>
      <c r="I85" s="367" t="s">
        <v>4064</v>
      </c>
      <c r="J85" s="369" t="s">
        <v>3991</v>
      </c>
      <c r="K85" s="370">
        <v>1</v>
      </c>
      <c r="L85" s="370">
        <v>12</v>
      </c>
      <c r="M85" s="371">
        <v>30000</v>
      </c>
      <c r="N85" s="370">
        <v>1</v>
      </c>
      <c r="O85" s="370">
        <v>6</v>
      </c>
      <c r="P85" s="371">
        <v>15000</v>
      </c>
      <c r="Q85" s="370">
        <v>1</v>
      </c>
      <c r="R85" s="370">
        <v>12</v>
      </c>
    </row>
    <row r="86" spans="1:18" s="372" customFormat="1" ht="12" x14ac:dyDescent="0.2">
      <c r="A86" s="361" t="s">
        <v>3986</v>
      </c>
      <c r="B86" s="362" t="s">
        <v>3987</v>
      </c>
      <c r="C86" s="373" t="s">
        <v>158</v>
      </c>
      <c r="D86" s="374" t="s">
        <v>4000</v>
      </c>
      <c r="E86" s="375">
        <v>2500</v>
      </c>
      <c r="F86" s="366" t="s">
        <v>4249</v>
      </c>
      <c r="G86" s="367" t="s">
        <v>4250</v>
      </c>
      <c r="H86" s="368" t="s">
        <v>1664</v>
      </c>
      <c r="I86" s="367" t="s">
        <v>3995</v>
      </c>
      <c r="J86" s="369" t="s">
        <v>3996</v>
      </c>
      <c r="K86" s="370">
        <v>1</v>
      </c>
      <c r="L86" s="370">
        <v>12</v>
      </c>
      <c r="M86" s="371">
        <v>30000</v>
      </c>
      <c r="N86" s="370">
        <v>1</v>
      </c>
      <c r="O86" s="370">
        <v>6</v>
      </c>
      <c r="P86" s="371">
        <v>15000</v>
      </c>
      <c r="Q86" s="370">
        <v>1</v>
      </c>
      <c r="R86" s="370">
        <v>12</v>
      </c>
    </row>
    <row r="87" spans="1:18" s="372" customFormat="1" ht="24" x14ac:dyDescent="0.2">
      <c r="A87" s="361" t="s">
        <v>3986</v>
      </c>
      <c r="B87" s="362" t="s">
        <v>3987</v>
      </c>
      <c r="C87" s="373" t="s">
        <v>158</v>
      </c>
      <c r="D87" s="374" t="s">
        <v>4251</v>
      </c>
      <c r="E87" s="375">
        <v>7500</v>
      </c>
      <c r="F87" s="366" t="s">
        <v>4252</v>
      </c>
      <c r="G87" s="367" t="s">
        <v>4253</v>
      </c>
      <c r="H87" s="367" t="s">
        <v>4254</v>
      </c>
      <c r="I87" s="367" t="s">
        <v>4011</v>
      </c>
      <c r="J87" s="369" t="s">
        <v>4007</v>
      </c>
      <c r="K87" s="370">
        <v>1</v>
      </c>
      <c r="L87" s="370">
        <v>12</v>
      </c>
      <c r="M87" s="371">
        <v>90000</v>
      </c>
      <c r="N87" s="370">
        <v>1</v>
      </c>
      <c r="O87" s="370">
        <v>6</v>
      </c>
      <c r="P87" s="371">
        <v>45000</v>
      </c>
      <c r="Q87" s="370">
        <v>1</v>
      </c>
      <c r="R87" s="370">
        <v>12</v>
      </c>
    </row>
    <row r="88" spans="1:18" s="372" customFormat="1" ht="24" x14ac:dyDescent="0.2">
      <c r="A88" s="361" t="s">
        <v>3986</v>
      </c>
      <c r="B88" s="362" t="s">
        <v>3987</v>
      </c>
      <c r="C88" s="373" t="s">
        <v>158</v>
      </c>
      <c r="D88" s="374" t="s">
        <v>4255</v>
      </c>
      <c r="E88" s="375">
        <v>4000</v>
      </c>
      <c r="F88" s="366" t="s">
        <v>4256</v>
      </c>
      <c r="G88" s="367" t="s">
        <v>4257</v>
      </c>
      <c r="H88" s="367" t="s">
        <v>4015</v>
      </c>
      <c r="I88" s="367" t="s">
        <v>4011</v>
      </c>
      <c r="J88" s="369" t="s">
        <v>4007</v>
      </c>
      <c r="K88" s="370">
        <v>1</v>
      </c>
      <c r="L88" s="370">
        <v>12</v>
      </c>
      <c r="M88" s="371">
        <v>48000</v>
      </c>
      <c r="N88" s="370">
        <v>1</v>
      </c>
      <c r="O88" s="370">
        <v>6</v>
      </c>
      <c r="P88" s="371">
        <v>24000</v>
      </c>
      <c r="Q88" s="370">
        <v>1</v>
      </c>
      <c r="R88" s="370">
        <v>12</v>
      </c>
    </row>
    <row r="89" spans="1:18" s="372" customFormat="1" ht="24" x14ac:dyDescent="0.2">
      <c r="A89" s="361" t="s">
        <v>3986</v>
      </c>
      <c r="B89" s="362" t="s">
        <v>3987</v>
      </c>
      <c r="C89" s="373" t="s">
        <v>158</v>
      </c>
      <c r="D89" s="374" t="s">
        <v>4195</v>
      </c>
      <c r="E89" s="375">
        <v>4000</v>
      </c>
      <c r="F89" s="366" t="s">
        <v>4258</v>
      </c>
      <c r="G89" s="367" t="s">
        <v>4259</v>
      </c>
      <c r="H89" s="367" t="s">
        <v>4154</v>
      </c>
      <c r="I89" s="367" t="s">
        <v>4011</v>
      </c>
      <c r="J89" s="369" t="s">
        <v>4007</v>
      </c>
      <c r="K89" s="370">
        <v>1</v>
      </c>
      <c r="L89" s="370">
        <v>12</v>
      </c>
      <c r="M89" s="371">
        <v>48000</v>
      </c>
      <c r="N89" s="370">
        <v>1</v>
      </c>
      <c r="O89" s="370">
        <v>6</v>
      </c>
      <c r="P89" s="371">
        <v>24000</v>
      </c>
      <c r="Q89" s="370">
        <v>1</v>
      </c>
      <c r="R89" s="370">
        <v>12</v>
      </c>
    </row>
    <row r="90" spans="1:18" s="372" customFormat="1" ht="24" x14ac:dyDescent="0.2">
      <c r="A90" s="361" t="s">
        <v>3986</v>
      </c>
      <c r="B90" s="362" t="s">
        <v>3987</v>
      </c>
      <c r="C90" s="373" t="s">
        <v>158</v>
      </c>
      <c r="D90" s="374" t="s">
        <v>4260</v>
      </c>
      <c r="E90" s="375">
        <v>5500</v>
      </c>
      <c r="F90" s="366" t="s">
        <v>4261</v>
      </c>
      <c r="G90" s="367" t="s">
        <v>4262</v>
      </c>
      <c r="H90" s="367" t="s">
        <v>4263</v>
      </c>
      <c r="I90" s="293" t="s">
        <v>4028</v>
      </c>
      <c r="J90" s="369" t="s">
        <v>4007</v>
      </c>
      <c r="K90" s="370">
        <v>1</v>
      </c>
      <c r="L90" s="370">
        <v>12</v>
      </c>
      <c r="M90" s="371">
        <v>66000</v>
      </c>
      <c r="N90" s="370">
        <v>1</v>
      </c>
      <c r="O90" s="370">
        <v>6</v>
      </c>
      <c r="P90" s="371">
        <v>33000</v>
      </c>
      <c r="Q90" s="370">
        <v>1</v>
      </c>
      <c r="R90" s="370">
        <v>12</v>
      </c>
    </row>
    <row r="91" spans="1:18" s="372" customFormat="1" ht="24" x14ac:dyDescent="0.2">
      <c r="A91" s="361" t="s">
        <v>3986</v>
      </c>
      <c r="B91" s="362" t="s">
        <v>3987</v>
      </c>
      <c r="C91" s="373" t="s">
        <v>158</v>
      </c>
      <c r="D91" s="374" t="s">
        <v>4264</v>
      </c>
      <c r="E91" s="375">
        <v>10000</v>
      </c>
      <c r="F91" s="366" t="s">
        <v>4265</v>
      </c>
      <c r="G91" s="367" t="s">
        <v>4266</v>
      </c>
      <c r="H91" s="367" t="s">
        <v>4102</v>
      </c>
      <c r="I91" s="367" t="s">
        <v>4011</v>
      </c>
      <c r="J91" s="369" t="s">
        <v>4007</v>
      </c>
      <c r="K91" s="370">
        <v>1</v>
      </c>
      <c r="L91" s="370">
        <v>12</v>
      </c>
      <c r="M91" s="371">
        <v>120000</v>
      </c>
      <c r="N91" s="370">
        <v>1</v>
      </c>
      <c r="O91" s="370">
        <v>6</v>
      </c>
      <c r="P91" s="371">
        <v>60000</v>
      </c>
      <c r="Q91" s="370">
        <v>1</v>
      </c>
      <c r="R91" s="370">
        <v>12</v>
      </c>
    </row>
    <row r="92" spans="1:18" s="372" customFormat="1" ht="12" x14ac:dyDescent="0.2">
      <c r="A92" s="361" t="s">
        <v>3986</v>
      </c>
      <c r="B92" s="362" t="s">
        <v>3987</v>
      </c>
      <c r="C92" s="373" t="s">
        <v>158</v>
      </c>
      <c r="D92" s="374" t="s">
        <v>4012</v>
      </c>
      <c r="E92" s="376">
        <v>8000</v>
      </c>
      <c r="F92" s="377" t="s">
        <v>4267</v>
      </c>
      <c r="G92" s="367" t="s">
        <v>4268</v>
      </c>
      <c r="H92" s="367" t="s">
        <v>4015</v>
      </c>
      <c r="I92" s="367" t="s">
        <v>4011</v>
      </c>
      <c r="J92" s="369" t="s">
        <v>4007</v>
      </c>
      <c r="K92" s="370">
        <v>1</v>
      </c>
      <c r="L92" s="370">
        <v>12</v>
      </c>
      <c r="M92" s="371">
        <v>96000</v>
      </c>
      <c r="N92" s="370">
        <v>1</v>
      </c>
      <c r="O92" s="370">
        <v>6</v>
      </c>
      <c r="P92" s="371">
        <v>48000</v>
      </c>
      <c r="Q92" s="370">
        <v>1</v>
      </c>
      <c r="R92" s="370">
        <v>12</v>
      </c>
    </row>
    <row r="93" spans="1:18" s="372" customFormat="1" ht="24" x14ac:dyDescent="0.2">
      <c r="A93" s="361" t="s">
        <v>3986</v>
      </c>
      <c r="B93" s="362" t="s">
        <v>3987</v>
      </c>
      <c r="C93" s="373" t="s">
        <v>158</v>
      </c>
      <c r="D93" s="374" t="s">
        <v>4269</v>
      </c>
      <c r="E93" s="375">
        <v>3500</v>
      </c>
      <c r="F93" s="366" t="s">
        <v>4270</v>
      </c>
      <c r="G93" s="367" t="s">
        <v>4271</v>
      </c>
      <c r="H93" s="367" t="s">
        <v>4027</v>
      </c>
      <c r="I93" s="293" t="s">
        <v>4028</v>
      </c>
      <c r="J93" s="369" t="s">
        <v>4007</v>
      </c>
      <c r="K93" s="370">
        <v>1</v>
      </c>
      <c r="L93" s="370">
        <v>12</v>
      </c>
      <c r="M93" s="371">
        <v>42000</v>
      </c>
      <c r="N93" s="370">
        <v>1</v>
      </c>
      <c r="O93" s="370">
        <v>6</v>
      </c>
      <c r="P93" s="371">
        <v>21000</v>
      </c>
      <c r="Q93" s="370">
        <v>1</v>
      </c>
      <c r="R93" s="370">
        <v>12</v>
      </c>
    </row>
    <row r="94" spans="1:18" s="372" customFormat="1" ht="12" x14ac:dyDescent="0.2">
      <c r="A94" s="361" t="s">
        <v>3986</v>
      </c>
      <c r="B94" s="362" t="s">
        <v>3987</v>
      </c>
      <c r="C94" s="373" t="s">
        <v>158</v>
      </c>
      <c r="D94" s="374" t="s">
        <v>4272</v>
      </c>
      <c r="E94" s="375">
        <v>3200</v>
      </c>
      <c r="F94" s="366" t="s">
        <v>4273</v>
      </c>
      <c r="G94" s="367" t="s">
        <v>4274</v>
      </c>
      <c r="H94" s="368" t="s">
        <v>1664</v>
      </c>
      <c r="I94" s="367" t="s">
        <v>3995</v>
      </c>
      <c r="J94" s="369" t="s">
        <v>3996</v>
      </c>
      <c r="K94" s="370">
        <v>1</v>
      </c>
      <c r="L94" s="370">
        <v>12</v>
      </c>
      <c r="M94" s="371">
        <v>38400</v>
      </c>
      <c r="N94" s="370">
        <v>1</v>
      </c>
      <c r="O94" s="370">
        <v>6</v>
      </c>
      <c r="P94" s="371">
        <v>19200</v>
      </c>
      <c r="Q94" s="370">
        <v>1</v>
      </c>
      <c r="R94" s="370">
        <v>12</v>
      </c>
    </row>
    <row r="95" spans="1:18" s="372" customFormat="1" ht="12" x14ac:dyDescent="0.2">
      <c r="A95" s="361" t="s">
        <v>3986</v>
      </c>
      <c r="B95" s="362" t="s">
        <v>3987</v>
      </c>
      <c r="C95" s="373" t="s">
        <v>158</v>
      </c>
      <c r="D95" s="374" t="s">
        <v>4089</v>
      </c>
      <c r="E95" s="375">
        <v>2000</v>
      </c>
      <c r="F95" s="366" t="s">
        <v>4275</v>
      </c>
      <c r="G95" s="367" t="s">
        <v>4276</v>
      </c>
      <c r="H95" s="368" t="s">
        <v>1664</v>
      </c>
      <c r="I95" s="368" t="s">
        <v>1664</v>
      </c>
      <c r="J95" s="369" t="s">
        <v>3991</v>
      </c>
      <c r="K95" s="370">
        <v>1</v>
      </c>
      <c r="L95" s="370">
        <v>12</v>
      </c>
      <c r="M95" s="371">
        <v>24000</v>
      </c>
      <c r="N95" s="370">
        <v>1</v>
      </c>
      <c r="O95" s="370">
        <v>6</v>
      </c>
      <c r="P95" s="371">
        <v>12000</v>
      </c>
      <c r="Q95" s="370">
        <v>1</v>
      </c>
      <c r="R95" s="370">
        <v>12</v>
      </c>
    </row>
    <row r="96" spans="1:18" s="372" customFormat="1" ht="24" x14ac:dyDescent="0.2">
      <c r="A96" s="361" t="s">
        <v>3986</v>
      </c>
      <c r="B96" s="362" t="s">
        <v>3987</v>
      </c>
      <c r="C96" s="373" t="s">
        <v>158</v>
      </c>
      <c r="D96" s="374" t="s">
        <v>4277</v>
      </c>
      <c r="E96" s="375">
        <v>3000</v>
      </c>
      <c r="F96" s="366" t="s">
        <v>4278</v>
      </c>
      <c r="G96" s="367" t="s">
        <v>4279</v>
      </c>
      <c r="H96" s="367" t="s">
        <v>4154</v>
      </c>
      <c r="I96" s="367" t="s">
        <v>4011</v>
      </c>
      <c r="J96" s="369" t="s">
        <v>4007</v>
      </c>
      <c r="K96" s="370">
        <v>1</v>
      </c>
      <c r="L96" s="370">
        <v>12</v>
      </c>
      <c r="M96" s="371">
        <v>36000</v>
      </c>
      <c r="N96" s="370">
        <v>1</v>
      </c>
      <c r="O96" s="370">
        <v>6</v>
      </c>
      <c r="P96" s="371">
        <v>18000</v>
      </c>
      <c r="Q96" s="370">
        <v>1</v>
      </c>
      <c r="R96" s="370">
        <v>12</v>
      </c>
    </row>
    <row r="97" spans="1:18" s="372" customFormat="1" ht="48" x14ac:dyDescent="0.2">
      <c r="A97" s="361" t="s">
        <v>3986</v>
      </c>
      <c r="B97" s="362" t="s">
        <v>3987</v>
      </c>
      <c r="C97" s="373" t="s">
        <v>158</v>
      </c>
      <c r="D97" s="374" t="s">
        <v>4280</v>
      </c>
      <c r="E97" s="375">
        <v>3700</v>
      </c>
      <c r="F97" s="366" t="s">
        <v>4281</v>
      </c>
      <c r="G97" s="367" t="s">
        <v>4282</v>
      </c>
      <c r="H97" s="367" t="s">
        <v>4283</v>
      </c>
      <c r="I97" s="367" t="s">
        <v>4011</v>
      </c>
      <c r="J97" s="369" t="s">
        <v>4007</v>
      </c>
      <c r="K97" s="370">
        <v>1</v>
      </c>
      <c r="L97" s="370">
        <v>12</v>
      </c>
      <c r="M97" s="371">
        <v>44400</v>
      </c>
      <c r="N97" s="370">
        <v>1</v>
      </c>
      <c r="O97" s="370">
        <v>6</v>
      </c>
      <c r="P97" s="371">
        <v>22200</v>
      </c>
      <c r="Q97" s="370">
        <v>1</v>
      </c>
      <c r="R97" s="370">
        <v>12</v>
      </c>
    </row>
    <row r="98" spans="1:18" s="372" customFormat="1" ht="36" x14ac:dyDescent="0.2">
      <c r="A98" s="361" t="s">
        <v>3986</v>
      </c>
      <c r="B98" s="362" t="s">
        <v>3987</v>
      </c>
      <c r="C98" s="373" t="s">
        <v>158</v>
      </c>
      <c r="D98" s="374" t="s">
        <v>4284</v>
      </c>
      <c r="E98" s="375">
        <v>2800</v>
      </c>
      <c r="F98" s="366" t="s">
        <v>4285</v>
      </c>
      <c r="G98" s="367" t="s">
        <v>4286</v>
      </c>
      <c r="H98" s="367" t="s">
        <v>4287</v>
      </c>
      <c r="I98" s="367" t="s">
        <v>4011</v>
      </c>
      <c r="J98" s="369" t="s">
        <v>4007</v>
      </c>
      <c r="K98" s="370">
        <v>1</v>
      </c>
      <c r="L98" s="370">
        <v>12</v>
      </c>
      <c r="M98" s="371">
        <v>33600</v>
      </c>
      <c r="N98" s="370">
        <v>1</v>
      </c>
      <c r="O98" s="370">
        <v>6</v>
      </c>
      <c r="P98" s="371">
        <v>16800</v>
      </c>
      <c r="Q98" s="370">
        <v>1</v>
      </c>
      <c r="R98" s="370">
        <v>12</v>
      </c>
    </row>
    <row r="99" spans="1:18" s="372" customFormat="1" ht="36" x14ac:dyDescent="0.2">
      <c r="A99" s="361" t="s">
        <v>3986</v>
      </c>
      <c r="B99" s="362" t="s">
        <v>3987</v>
      </c>
      <c r="C99" s="373" t="s">
        <v>158</v>
      </c>
      <c r="D99" s="374" t="s">
        <v>4288</v>
      </c>
      <c r="E99" s="376">
        <v>13500</v>
      </c>
      <c r="F99" s="377" t="s">
        <v>4289</v>
      </c>
      <c r="G99" s="367" t="s">
        <v>4290</v>
      </c>
      <c r="H99" s="367" t="s">
        <v>4291</v>
      </c>
      <c r="I99" s="293" t="s">
        <v>4028</v>
      </c>
      <c r="J99" s="369" t="s">
        <v>4007</v>
      </c>
      <c r="K99" s="534">
        <v>1</v>
      </c>
      <c r="L99" s="534">
        <v>8</v>
      </c>
      <c r="M99" s="371">
        <v>108000</v>
      </c>
      <c r="N99" s="534">
        <v>1</v>
      </c>
      <c r="O99" s="534">
        <v>6</v>
      </c>
      <c r="P99" s="371">
        <v>81000</v>
      </c>
      <c r="Q99" s="534">
        <v>1</v>
      </c>
      <c r="R99" s="534">
        <v>12</v>
      </c>
    </row>
    <row r="100" spans="1:18" s="372" customFormat="1" ht="48" x14ac:dyDescent="0.2">
      <c r="A100" s="361" t="s">
        <v>3986</v>
      </c>
      <c r="B100" s="362" t="s">
        <v>3987</v>
      </c>
      <c r="C100" s="373" t="s">
        <v>158</v>
      </c>
      <c r="D100" s="374" t="s">
        <v>4292</v>
      </c>
      <c r="E100" s="375">
        <v>8500</v>
      </c>
      <c r="F100" s="366" t="s">
        <v>4293</v>
      </c>
      <c r="G100" s="367" t="s">
        <v>4294</v>
      </c>
      <c r="H100" s="367" t="s">
        <v>4295</v>
      </c>
      <c r="I100" s="367" t="s">
        <v>4011</v>
      </c>
      <c r="J100" s="369" t="s">
        <v>4007</v>
      </c>
      <c r="K100" s="370">
        <v>1</v>
      </c>
      <c r="L100" s="370">
        <v>12</v>
      </c>
      <c r="M100" s="371">
        <v>102000</v>
      </c>
      <c r="N100" s="370">
        <v>1</v>
      </c>
      <c r="O100" s="370">
        <v>6</v>
      </c>
      <c r="P100" s="371">
        <v>51000</v>
      </c>
      <c r="Q100" s="370">
        <v>1</v>
      </c>
      <c r="R100" s="370">
        <v>12</v>
      </c>
    </row>
    <row r="101" spans="1:18" s="372" customFormat="1" ht="12" x14ac:dyDescent="0.2">
      <c r="A101" s="361" t="s">
        <v>3986</v>
      </c>
      <c r="B101" s="362" t="s">
        <v>3987</v>
      </c>
      <c r="C101" s="373" t="s">
        <v>158</v>
      </c>
      <c r="D101" s="374" t="s">
        <v>4296</v>
      </c>
      <c r="E101" s="375">
        <v>6000</v>
      </c>
      <c r="F101" s="366" t="s">
        <v>4297</v>
      </c>
      <c r="G101" s="367" t="s">
        <v>4298</v>
      </c>
      <c r="H101" s="367" t="s">
        <v>4015</v>
      </c>
      <c r="I101" s="367" t="s">
        <v>4011</v>
      </c>
      <c r="J101" s="369" t="s">
        <v>4007</v>
      </c>
      <c r="K101" s="370">
        <v>1</v>
      </c>
      <c r="L101" s="370">
        <v>12</v>
      </c>
      <c r="M101" s="371">
        <v>72000</v>
      </c>
      <c r="N101" s="370">
        <v>1</v>
      </c>
      <c r="O101" s="370">
        <v>6</v>
      </c>
      <c r="P101" s="371">
        <v>36000</v>
      </c>
      <c r="Q101" s="370">
        <v>1</v>
      </c>
      <c r="R101" s="370">
        <v>12</v>
      </c>
    </row>
    <row r="102" spans="1:18" s="372" customFormat="1" ht="24" x14ac:dyDescent="0.2">
      <c r="A102" s="361" t="s">
        <v>3986</v>
      </c>
      <c r="B102" s="362" t="s">
        <v>3987</v>
      </c>
      <c r="C102" s="373" t="s">
        <v>158</v>
      </c>
      <c r="D102" s="374" t="s">
        <v>4299</v>
      </c>
      <c r="E102" s="375">
        <v>5000</v>
      </c>
      <c r="F102" s="366" t="s">
        <v>4300</v>
      </c>
      <c r="G102" s="367" t="s">
        <v>4301</v>
      </c>
      <c r="H102" s="367" t="s">
        <v>4302</v>
      </c>
      <c r="I102" s="367" t="s">
        <v>4011</v>
      </c>
      <c r="J102" s="369" t="s">
        <v>4007</v>
      </c>
      <c r="K102" s="370">
        <v>1</v>
      </c>
      <c r="L102" s="370">
        <v>12</v>
      </c>
      <c r="M102" s="371">
        <v>60000</v>
      </c>
      <c r="N102" s="370">
        <v>1</v>
      </c>
      <c r="O102" s="370">
        <v>6</v>
      </c>
      <c r="P102" s="371">
        <v>30000</v>
      </c>
      <c r="Q102" s="370">
        <v>1</v>
      </c>
      <c r="R102" s="370">
        <v>12</v>
      </c>
    </row>
    <row r="103" spans="1:18" s="372" customFormat="1" ht="36" x14ac:dyDescent="0.2">
      <c r="A103" s="361" t="s">
        <v>3986</v>
      </c>
      <c r="B103" s="362" t="s">
        <v>3987</v>
      </c>
      <c r="C103" s="373" t="s">
        <v>158</v>
      </c>
      <c r="D103" s="374" t="s">
        <v>4303</v>
      </c>
      <c r="E103" s="375">
        <v>2500</v>
      </c>
      <c r="F103" s="366" t="s">
        <v>4304</v>
      </c>
      <c r="G103" s="367" t="s">
        <v>4305</v>
      </c>
      <c r="H103" s="367" t="s">
        <v>4102</v>
      </c>
      <c r="I103" s="367" t="s">
        <v>4011</v>
      </c>
      <c r="J103" s="369" t="s">
        <v>4007</v>
      </c>
      <c r="K103" s="370">
        <v>1</v>
      </c>
      <c r="L103" s="370">
        <v>12</v>
      </c>
      <c r="M103" s="371">
        <v>30000</v>
      </c>
      <c r="N103" s="370">
        <v>1</v>
      </c>
      <c r="O103" s="370">
        <v>6</v>
      </c>
      <c r="P103" s="371">
        <v>15000</v>
      </c>
      <c r="Q103" s="370">
        <v>1</v>
      </c>
      <c r="R103" s="370">
        <v>12</v>
      </c>
    </row>
    <row r="104" spans="1:18" s="372" customFormat="1" ht="24" x14ac:dyDescent="0.2">
      <c r="A104" s="361" t="s">
        <v>3986</v>
      </c>
      <c r="B104" s="362" t="s">
        <v>3987</v>
      </c>
      <c r="C104" s="373" t="s">
        <v>158</v>
      </c>
      <c r="D104" s="374" t="s">
        <v>4306</v>
      </c>
      <c r="E104" s="375">
        <v>2500</v>
      </c>
      <c r="F104" s="366" t="s">
        <v>4307</v>
      </c>
      <c r="G104" s="367" t="s">
        <v>4308</v>
      </c>
      <c r="H104" s="367" t="s">
        <v>4067</v>
      </c>
      <c r="I104" s="367" t="s">
        <v>4309</v>
      </c>
      <c r="J104" s="369" t="s">
        <v>3991</v>
      </c>
      <c r="K104" s="370">
        <v>1</v>
      </c>
      <c r="L104" s="370">
        <v>12</v>
      </c>
      <c r="M104" s="371">
        <v>30000</v>
      </c>
      <c r="N104" s="370">
        <v>1</v>
      </c>
      <c r="O104" s="370">
        <v>6</v>
      </c>
      <c r="P104" s="371">
        <v>15000</v>
      </c>
      <c r="Q104" s="370">
        <v>1</v>
      </c>
      <c r="R104" s="370">
        <v>12</v>
      </c>
    </row>
    <row r="105" spans="1:18" s="372" customFormat="1" ht="12" x14ac:dyDescent="0.2">
      <c r="A105" s="361" t="s">
        <v>3986</v>
      </c>
      <c r="B105" s="362" t="s">
        <v>3987</v>
      </c>
      <c r="C105" s="373" t="s">
        <v>158</v>
      </c>
      <c r="D105" s="374" t="s">
        <v>4012</v>
      </c>
      <c r="E105" s="376">
        <v>10000</v>
      </c>
      <c r="F105" s="377" t="s">
        <v>4310</v>
      </c>
      <c r="G105" s="367" t="s">
        <v>4311</v>
      </c>
      <c r="H105" s="367" t="s">
        <v>4015</v>
      </c>
      <c r="I105" s="367" t="s">
        <v>4011</v>
      </c>
      <c r="J105" s="369" t="s">
        <v>4007</v>
      </c>
      <c r="K105" s="534">
        <v>1</v>
      </c>
      <c r="L105" s="534">
        <v>8</v>
      </c>
      <c r="M105" s="371">
        <v>80000</v>
      </c>
      <c r="N105" s="534">
        <v>1</v>
      </c>
      <c r="O105" s="534">
        <v>6</v>
      </c>
      <c r="P105" s="371">
        <v>60000</v>
      </c>
      <c r="Q105" s="534">
        <v>1</v>
      </c>
      <c r="R105" s="534">
        <v>12</v>
      </c>
    </row>
    <row r="106" spans="1:18" s="372" customFormat="1" ht="36" x14ac:dyDescent="0.2">
      <c r="A106" s="361" t="s">
        <v>3986</v>
      </c>
      <c r="B106" s="362" t="s">
        <v>3987</v>
      </c>
      <c r="C106" s="373" t="s">
        <v>158</v>
      </c>
      <c r="D106" s="374" t="s">
        <v>4312</v>
      </c>
      <c r="E106" s="375">
        <v>6000</v>
      </c>
      <c r="F106" s="366" t="s">
        <v>4313</v>
      </c>
      <c r="G106" s="367" t="s">
        <v>4314</v>
      </c>
      <c r="H106" s="367" t="s">
        <v>4315</v>
      </c>
      <c r="I106" s="293" t="s">
        <v>4028</v>
      </c>
      <c r="J106" s="369" t="s">
        <v>4007</v>
      </c>
      <c r="K106" s="370">
        <v>1</v>
      </c>
      <c r="L106" s="370">
        <v>12</v>
      </c>
      <c r="M106" s="371">
        <v>72000</v>
      </c>
      <c r="N106" s="370">
        <v>1</v>
      </c>
      <c r="O106" s="370">
        <v>6</v>
      </c>
      <c r="P106" s="371">
        <v>36000</v>
      </c>
      <c r="Q106" s="370">
        <v>1</v>
      </c>
      <c r="R106" s="370">
        <v>12</v>
      </c>
    </row>
    <row r="107" spans="1:18" s="372" customFormat="1" ht="36" x14ac:dyDescent="0.2">
      <c r="A107" s="361" t="s">
        <v>3986</v>
      </c>
      <c r="B107" s="362" t="s">
        <v>3987</v>
      </c>
      <c r="C107" s="373" t="s">
        <v>158</v>
      </c>
      <c r="D107" s="374" t="s">
        <v>4316</v>
      </c>
      <c r="E107" s="375">
        <v>3500</v>
      </c>
      <c r="F107" s="366" t="s">
        <v>4317</v>
      </c>
      <c r="G107" s="367" t="s">
        <v>4318</v>
      </c>
      <c r="H107" s="367" t="s">
        <v>4319</v>
      </c>
      <c r="I107" s="293" t="s">
        <v>4028</v>
      </c>
      <c r="J107" s="369" t="s">
        <v>4007</v>
      </c>
      <c r="K107" s="370">
        <v>1</v>
      </c>
      <c r="L107" s="370">
        <v>12</v>
      </c>
      <c r="M107" s="371">
        <v>42000</v>
      </c>
      <c r="N107" s="370">
        <v>1</v>
      </c>
      <c r="O107" s="370">
        <v>6</v>
      </c>
      <c r="P107" s="371">
        <v>21000</v>
      </c>
      <c r="Q107" s="370">
        <v>1</v>
      </c>
      <c r="R107" s="370">
        <v>12</v>
      </c>
    </row>
    <row r="108" spans="1:18" s="372" customFormat="1" ht="24" x14ac:dyDescent="0.2">
      <c r="A108" s="361" t="s">
        <v>3986</v>
      </c>
      <c r="B108" s="362" t="s">
        <v>3987</v>
      </c>
      <c r="C108" s="373" t="s">
        <v>158</v>
      </c>
      <c r="D108" s="374" t="s">
        <v>4320</v>
      </c>
      <c r="E108" s="375">
        <v>5000</v>
      </c>
      <c r="F108" s="377" t="s">
        <v>4321</v>
      </c>
      <c r="G108" s="367" t="s">
        <v>4322</v>
      </c>
      <c r="H108" s="367" t="s">
        <v>4323</v>
      </c>
      <c r="I108" s="367" t="s">
        <v>4011</v>
      </c>
      <c r="J108" s="369" t="s">
        <v>4007</v>
      </c>
      <c r="K108" s="370">
        <v>1</v>
      </c>
      <c r="L108" s="370">
        <v>12</v>
      </c>
      <c r="M108" s="371">
        <v>60000</v>
      </c>
      <c r="N108" s="370">
        <v>1</v>
      </c>
      <c r="O108" s="370">
        <v>6</v>
      </c>
      <c r="P108" s="371">
        <v>30000</v>
      </c>
      <c r="Q108" s="370">
        <v>1</v>
      </c>
      <c r="R108" s="370">
        <v>12</v>
      </c>
    </row>
    <row r="109" spans="1:18" s="372" customFormat="1" ht="24" x14ac:dyDescent="0.2">
      <c r="A109" s="361" t="s">
        <v>3986</v>
      </c>
      <c r="B109" s="362" t="s">
        <v>3987</v>
      </c>
      <c r="C109" s="373" t="s">
        <v>158</v>
      </c>
      <c r="D109" s="374" t="s">
        <v>4012</v>
      </c>
      <c r="E109" s="375">
        <v>7000</v>
      </c>
      <c r="F109" s="366" t="s">
        <v>4324</v>
      </c>
      <c r="G109" s="367" t="s">
        <v>4325</v>
      </c>
      <c r="H109" s="367" t="s">
        <v>4015</v>
      </c>
      <c r="I109" s="367" t="s">
        <v>4011</v>
      </c>
      <c r="J109" s="369" t="s">
        <v>4007</v>
      </c>
      <c r="K109" s="534">
        <v>1</v>
      </c>
      <c r="L109" s="534">
        <v>12</v>
      </c>
      <c r="M109" s="371">
        <v>84000</v>
      </c>
      <c r="N109" s="534">
        <v>1</v>
      </c>
      <c r="O109" s="534">
        <v>6</v>
      </c>
      <c r="P109" s="371">
        <v>42000</v>
      </c>
      <c r="Q109" s="534">
        <v>1</v>
      </c>
      <c r="R109" s="534">
        <v>12</v>
      </c>
    </row>
    <row r="110" spans="1:18" s="372" customFormat="1" ht="36" x14ac:dyDescent="0.2">
      <c r="A110" s="361" t="s">
        <v>3986</v>
      </c>
      <c r="B110" s="362" t="s">
        <v>3987</v>
      </c>
      <c r="C110" s="373" t="s">
        <v>158</v>
      </c>
      <c r="D110" s="374" t="s">
        <v>4326</v>
      </c>
      <c r="E110" s="375">
        <v>8000</v>
      </c>
      <c r="F110" s="366" t="s">
        <v>4327</v>
      </c>
      <c r="G110" s="367" t="s">
        <v>4328</v>
      </c>
      <c r="H110" s="367" t="s">
        <v>4329</v>
      </c>
      <c r="I110" s="367" t="s">
        <v>4011</v>
      </c>
      <c r="J110" s="369" t="s">
        <v>4007</v>
      </c>
      <c r="K110" s="370">
        <v>1</v>
      </c>
      <c r="L110" s="370">
        <v>12</v>
      </c>
      <c r="M110" s="371">
        <v>96000</v>
      </c>
      <c r="N110" s="370">
        <v>1</v>
      </c>
      <c r="O110" s="370">
        <v>6</v>
      </c>
      <c r="P110" s="371">
        <v>48000</v>
      </c>
      <c r="Q110" s="370">
        <v>1</v>
      </c>
      <c r="R110" s="370">
        <v>12</v>
      </c>
    </row>
    <row r="111" spans="1:18" s="372" customFormat="1" ht="36" x14ac:dyDescent="0.2">
      <c r="A111" s="361" t="s">
        <v>3986</v>
      </c>
      <c r="B111" s="362" t="s">
        <v>3987</v>
      </c>
      <c r="C111" s="373" t="s">
        <v>158</v>
      </c>
      <c r="D111" s="374" t="s">
        <v>4330</v>
      </c>
      <c r="E111" s="375">
        <v>3700</v>
      </c>
      <c r="F111" s="366" t="s">
        <v>4331</v>
      </c>
      <c r="G111" s="367" t="s">
        <v>4332</v>
      </c>
      <c r="H111" s="367" t="s">
        <v>4333</v>
      </c>
      <c r="I111" s="367" t="s">
        <v>4011</v>
      </c>
      <c r="J111" s="369" t="s">
        <v>4007</v>
      </c>
      <c r="K111" s="370">
        <v>1</v>
      </c>
      <c r="L111" s="370">
        <v>12</v>
      </c>
      <c r="M111" s="371">
        <v>44400</v>
      </c>
      <c r="N111" s="370">
        <v>1</v>
      </c>
      <c r="O111" s="370">
        <v>6</v>
      </c>
      <c r="P111" s="371">
        <v>22200</v>
      </c>
      <c r="Q111" s="370">
        <v>1</v>
      </c>
      <c r="R111" s="370">
        <v>12</v>
      </c>
    </row>
    <row r="112" spans="1:18" s="372" customFormat="1" ht="24" x14ac:dyDescent="0.2">
      <c r="A112" s="361" t="s">
        <v>3986</v>
      </c>
      <c r="B112" s="362" t="s">
        <v>3987</v>
      </c>
      <c r="C112" s="373" t="s">
        <v>158</v>
      </c>
      <c r="D112" s="374" t="s">
        <v>4334</v>
      </c>
      <c r="E112" s="375">
        <v>6000</v>
      </c>
      <c r="F112" s="366" t="s">
        <v>4335</v>
      </c>
      <c r="G112" s="367" t="s">
        <v>4336</v>
      </c>
      <c r="H112" s="367" t="s">
        <v>4102</v>
      </c>
      <c r="I112" s="367" t="s">
        <v>4011</v>
      </c>
      <c r="J112" s="369" t="s">
        <v>4007</v>
      </c>
      <c r="K112" s="370">
        <v>1</v>
      </c>
      <c r="L112" s="370">
        <v>12</v>
      </c>
      <c r="M112" s="371">
        <v>72000</v>
      </c>
      <c r="N112" s="370">
        <v>1</v>
      </c>
      <c r="O112" s="370">
        <v>6</v>
      </c>
      <c r="P112" s="371">
        <v>36000</v>
      </c>
      <c r="Q112" s="370">
        <v>1</v>
      </c>
      <c r="R112" s="370">
        <v>12</v>
      </c>
    </row>
    <row r="113" spans="1:18" s="372" customFormat="1" ht="24" x14ac:dyDescent="0.2">
      <c r="A113" s="361" t="s">
        <v>3986</v>
      </c>
      <c r="B113" s="362" t="s">
        <v>3987</v>
      </c>
      <c r="C113" s="373" t="s">
        <v>158</v>
      </c>
      <c r="D113" s="374" t="s">
        <v>4038</v>
      </c>
      <c r="E113" s="375">
        <v>4000</v>
      </c>
      <c r="F113" s="366" t="s">
        <v>4337</v>
      </c>
      <c r="G113" s="367" t="s">
        <v>4338</v>
      </c>
      <c r="H113" s="367" t="s">
        <v>4339</v>
      </c>
      <c r="I113" s="367" t="s">
        <v>4011</v>
      </c>
      <c r="J113" s="369" t="s">
        <v>4007</v>
      </c>
      <c r="K113" s="370">
        <v>1</v>
      </c>
      <c r="L113" s="370">
        <v>12</v>
      </c>
      <c r="M113" s="371">
        <v>48000</v>
      </c>
      <c r="N113" s="370">
        <v>1</v>
      </c>
      <c r="O113" s="370">
        <v>6</v>
      </c>
      <c r="P113" s="371">
        <v>24000</v>
      </c>
      <c r="Q113" s="370">
        <v>1</v>
      </c>
      <c r="R113" s="370">
        <v>12</v>
      </c>
    </row>
    <row r="114" spans="1:18" s="372" customFormat="1" ht="36" x14ac:dyDescent="0.2">
      <c r="A114" s="361" t="s">
        <v>3986</v>
      </c>
      <c r="B114" s="362" t="s">
        <v>3987</v>
      </c>
      <c r="C114" s="373" t="s">
        <v>158</v>
      </c>
      <c r="D114" s="374" t="s">
        <v>4340</v>
      </c>
      <c r="E114" s="375">
        <v>4700</v>
      </c>
      <c r="F114" s="366" t="s">
        <v>4341</v>
      </c>
      <c r="G114" s="367" t="s">
        <v>4342</v>
      </c>
      <c r="H114" s="367" t="s">
        <v>4032</v>
      </c>
      <c r="I114" s="367" t="s">
        <v>4033</v>
      </c>
      <c r="J114" s="369" t="s">
        <v>3991</v>
      </c>
      <c r="K114" s="370">
        <v>1</v>
      </c>
      <c r="L114" s="370">
        <v>12</v>
      </c>
      <c r="M114" s="371">
        <v>56400</v>
      </c>
      <c r="N114" s="370">
        <v>1</v>
      </c>
      <c r="O114" s="370">
        <v>6</v>
      </c>
      <c r="P114" s="371">
        <v>28200</v>
      </c>
      <c r="Q114" s="370">
        <v>1</v>
      </c>
      <c r="R114" s="370">
        <v>12</v>
      </c>
    </row>
    <row r="115" spans="1:18" s="372" customFormat="1" ht="24" x14ac:dyDescent="0.2">
      <c r="A115" s="361" t="s">
        <v>3986</v>
      </c>
      <c r="B115" s="362" t="s">
        <v>3987</v>
      </c>
      <c r="C115" s="373" t="s">
        <v>158</v>
      </c>
      <c r="D115" s="374" t="s">
        <v>4343</v>
      </c>
      <c r="E115" s="375">
        <v>11000</v>
      </c>
      <c r="F115" s="366" t="s">
        <v>4344</v>
      </c>
      <c r="G115" s="367" t="s">
        <v>4345</v>
      </c>
      <c r="H115" s="367" t="s">
        <v>4015</v>
      </c>
      <c r="I115" s="367" t="s">
        <v>4011</v>
      </c>
      <c r="J115" s="369" t="s">
        <v>4007</v>
      </c>
      <c r="K115" s="370">
        <v>1</v>
      </c>
      <c r="L115" s="370">
        <v>12</v>
      </c>
      <c r="M115" s="371">
        <v>132000</v>
      </c>
      <c r="N115" s="370">
        <v>1</v>
      </c>
      <c r="O115" s="370">
        <v>6</v>
      </c>
      <c r="P115" s="371">
        <v>66000</v>
      </c>
      <c r="Q115" s="370">
        <v>1</v>
      </c>
      <c r="R115" s="370">
        <v>12</v>
      </c>
    </row>
    <row r="116" spans="1:18" s="372" customFormat="1" ht="24" x14ac:dyDescent="0.2">
      <c r="A116" s="361" t="s">
        <v>3986</v>
      </c>
      <c r="B116" s="362" t="s">
        <v>3987</v>
      </c>
      <c r="C116" s="373" t="s">
        <v>158</v>
      </c>
      <c r="D116" s="374" t="s">
        <v>4346</v>
      </c>
      <c r="E116" s="375">
        <v>10500</v>
      </c>
      <c r="F116" s="366" t="s">
        <v>4347</v>
      </c>
      <c r="G116" s="367" t="s">
        <v>4348</v>
      </c>
      <c r="H116" s="367" t="s">
        <v>4349</v>
      </c>
      <c r="I116" s="293" t="s">
        <v>4028</v>
      </c>
      <c r="J116" s="369" t="s">
        <v>4007</v>
      </c>
      <c r="K116" s="370">
        <v>1</v>
      </c>
      <c r="L116" s="370">
        <v>12</v>
      </c>
      <c r="M116" s="371">
        <v>126000</v>
      </c>
      <c r="N116" s="370">
        <v>1</v>
      </c>
      <c r="O116" s="370">
        <v>6</v>
      </c>
      <c r="P116" s="371">
        <v>63000</v>
      </c>
      <c r="Q116" s="370">
        <v>1</v>
      </c>
      <c r="R116" s="370">
        <v>12</v>
      </c>
    </row>
    <row r="117" spans="1:18" s="372" customFormat="1" ht="24" x14ac:dyDescent="0.2">
      <c r="A117" s="361" t="s">
        <v>3986</v>
      </c>
      <c r="B117" s="362" t="s">
        <v>3987</v>
      </c>
      <c r="C117" s="373" t="s">
        <v>158</v>
      </c>
      <c r="D117" s="374" t="s">
        <v>4164</v>
      </c>
      <c r="E117" s="375">
        <v>2500</v>
      </c>
      <c r="F117" s="366" t="s">
        <v>4350</v>
      </c>
      <c r="G117" s="367" t="s">
        <v>4351</v>
      </c>
      <c r="H117" s="367" t="s">
        <v>4027</v>
      </c>
      <c r="I117" s="293" t="s">
        <v>4028</v>
      </c>
      <c r="J117" s="369" t="s">
        <v>4007</v>
      </c>
      <c r="K117" s="370">
        <v>1</v>
      </c>
      <c r="L117" s="370">
        <v>12</v>
      </c>
      <c r="M117" s="371">
        <v>30000</v>
      </c>
      <c r="N117" s="370">
        <v>1</v>
      </c>
      <c r="O117" s="370">
        <v>6</v>
      </c>
      <c r="P117" s="371">
        <v>15000</v>
      </c>
      <c r="Q117" s="370">
        <v>1</v>
      </c>
      <c r="R117" s="370">
        <v>12</v>
      </c>
    </row>
    <row r="118" spans="1:18" s="372" customFormat="1" ht="24" x14ac:dyDescent="0.2">
      <c r="A118" s="361" t="s">
        <v>3986</v>
      </c>
      <c r="B118" s="362" t="s">
        <v>3987</v>
      </c>
      <c r="C118" s="373" t="s">
        <v>158</v>
      </c>
      <c r="D118" s="374" t="s">
        <v>4117</v>
      </c>
      <c r="E118" s="375">
        <v>8000</v>
      </c>
      <c r="F118" s="366" t="s">
        <v>4352</v>
      </c>
      <c r="G118" s="367" t="s">
        <v>4353</v>
      </c>
      <c r="H118" s="367" t="s">
        <v>4354</v>
      </c>
      <c r="I118" s="367" t="s">
        <v>4011</v>
      </c>
      <c r="J118" s="369" t="s">
        <v>4007</v>
      </c>
      <c r="K118" s="370">
        <v>1</v>
      </c>
      <c r="L118" s="370">
        <v>12</v>
      </c>
      <c r="M118" s="371">
        <v>96000</v>
      </c>
      <c r="N118" s="370">
        <v>1</v>
      </c>
      <c r="O118" s="370">
        <v>6</v>
      </c>
      <c r="P118" s="371">
        <v>48000</v>
      </c>
      <c r="Q118" s="370">
        <v>1</v>
      </c>
      <c r="R118" s="370">
        <v>12</v>
      </c>
    </row>
    <row r="119" spans="1:18" s="372" customFormat="1" ht="60" x14ac:dyDescent="0.2">
      <c r="A119" s="361" t="s">
        <v>3986</v>
      </c>
      <c r="B119" s="362" t="s">
        <v>3987</v>
      </c>
      <c r="C119" s="373" t="s">
        <v>158</v>
      </c>
      <c r="D119" s="374" t="s">
        <v>4355</v>
      </c>
      <c r="E119" s="375">
        <v>2500</v>
      </c>
      <c r="F119" s="366" t="s">
        <v>4356</v>
      </c>
      <c r="G119" s="367" t="s">
        <v>4357</v>
      </c>
      <c r="H119" s="367" t="s">
        <v>4358</v>
      </c>
      <c r="I119" s="367" t="s">
        <v>4011</v>
      </c>
      <c r="J119" s="369" t="s">
        <v>4007</v>
      </c>
      <c r="K119" s="370">
        <v>1</v>
      </c>
      <c r="L119" s="370">
        <v>12</v>
      </c>
      <c r="M119" s="371">
        <v>30000</v>
      </c>
      <c r="N119" s="370">
        <v>1</v>
      </c>
      <c r="O119" s="370">
        <v>6</v>
      </c>
      <c r="P119" s="371">
        <v>15000</v>
      </c>
      <c r="Q119" s="370">
        <v>1</v>
      </c>
      <c r="R119" s="370">
        <v>12</v>
      </c>
    </row>
    <row r="120" spans="1:18" s="372" customFormat="1" ht="12" x14ac:dyDescent="0.2">
      <c r="A120" s="361" t="s">
        <v>3986</v>
      </c>
      <c r="B120" s="362" t="s">
        <v>3987</v>
      </c>
      <c r="C120" s="373" t="s">
        <v>158</v>
      </c>
      <c r="D120" s="374" t="s">
        <v>4015</v>
      </c>
      <c r="E120" s="375">
        <v>5000</v>
      </c>
      <c r="F120" s="366" t="s">
        <v>4359</v>
      </c>
      <c r="G120" s="367" t="s">
        <v>4360</v>
      </c>
      <c r="H120" s="367" t="s">
        <v>4105</v>
      </c>
      <c r="I120" s="367" t="s">
        <v>4011</v>
      </c>
      <c r="J120" s="369" t="s">
        <v>4007</v>
      </c>
      <c r="K120" s="370">
        <v>1</v>
      </c>
      <c r="L120" s="370">
        <v>12</v>
      </c>
      <c r="M120" s="371">
        <v>60000</v>
      </c>
      <c r="N120" s="370">
        <v>1</v>
      </c>
      <c r="O120" s="370">
        <v>6</v>
      </c>
      <c r="P120" s="371">
        <v>30000</v>
      </c>
      <c r="Q120" s="370">
        <v>1</v>
      </c>
      <c r="R120" s="370">
        <v>12</v>
      </c>
    </row>
    <row r="121" spans="1:18" s="372" customFormat="1" ht="24" x14ac:dyDescent="0.2">
      <c r="A121" s="361" t="s">
        <v>3986</v>
      </c>
      <c r="B121" s="362" t="s">
        <v>3987</v>
      </c>
      <c r="C121" s="373" t="s">
        <v>158</v>
      </c>
      <c r="D121" s="374" t="s">
        <v>4272</v>
      </c>
      <c r="E121" s="376">
        <v>2500</v>
      </c>
      <c r="F121" s="377" t="s">
        <v>4361</v>
      </c>
      <c r="G121" s="367" t="s">
        <v>4362</v>
      </c>
      <c r="H121" s="368" t="s">
        <v>1664</v>
      </c>
      <c r="I121" s="367" t="s">
        <v>3995</v>
      </c>
      <c r="J121" s="369" t="s">
        <v>3996</v>
      </c>
      <c r="K121" s="370">
        <v>1</v>
      </c>
      <c r="L121" s="370">
        <v>12</v>
      </c>
      <c r="M121" s="371">
        <v>30000</v>
      </c>
      <c r="N121" s="370">
        <v>1</v>
      </c>
      <c r="O121" s="370">
        <v>6</v>
      </c>
      <c r="P121" s="371">
        <v>15000</v>
      </c>
      <c r="Q121" s="370">
        <v>1</v>
      </c>
      <c r="R121" s="370">
        <v>12</v>
      </c>
    </row>
    <row r="122" spans="1:18" s="372" customFormat="1" ht="36" x14ac:dyDescent="0.2">
      <c r="A122" s="361" t="s">
        <v>3986</v>
      </c>
      <c r="B122" s="362" t="s">
        <v>3987</v>
      </c>
      <c r="C122" s="373" t="s">
        <v>158</v>
      </c>
      <c r="D122" s="374" t="s">
        <v>4363</v>
      </c>
      <c r="E122" s="376">
        <v>2800</v>
      </c>
      <c r="F122" s="377" t="s">
        <v>4364</v>
      </c>
      <c r="G122" s="367" t="s">
        <v>4365</v>
      </c>
      <c r="H122" s="367" t="s">
        <v>4366</v>
      </c>
      <c r="I122" s="367" t="s">
        <v>4011</v>
      </c>
      <c r="J122" s="369" t="s">
        <v>3991</v>
      </c>
      <c r="K122" s="534">
        <v>1</v>
      </c>
      <c r="L122" s="534">
        <v>8</v>
      </c>
      <c r="M122" s="371">
        <v>22400</v>
      </c>
      <c r="N122" s="534">
        <v>1</v>
      </c>
      <c r="O122" s="534">
        <v>6</v>
      </c>
      <c r="P122" s="371">
        <v>16800</v>
      </c>
      <c r="Q122" s="534">
        <v>1</v>
      </c>
      <c r="R122" s="534">
        <v>12</v>
      </c>
    </row>
    <row r="123" spans="1:18" s="372" customFormat="1" ht="24" x14ac:dyDescent="0.2">
      <c r="A123" s="361" t="s">
        <v>3986</v>
      </c>
      <c r="B123" s="362" t="s">
        <v>3987</v>
      </c>
      <c r="C123" s="373" t="s">
        <v>158</v>
      </c>
      <c r="D123" s="374" t="s">
        <v>4367</v>
      </c>
      <c r="E123" s="375">
        <v>3700</v>
      </c>
      <c r="F123" s="366" t="s">
        <v>4368</v>
      </c>
      <c r="G123" s="367" t="s">
        <v>4369</v>
      </c>
      <c r="H123" s="367" t="s">
        <v>4015</v>
      </c>
      <c r="I123" s="367" t="s">
        <v>4011</v>
      </c>
      <c r="J123" s="369" t="s">
        <v>4007</v>
      </c>
      <c r="K123" s="370">
        <v>1</v>
      </c>
      <c r="L123" s="370">
        <v>12</v>
      </c>
      <c r="M123" s="371">
        <v>44400</v>
      </c>
      <c r="N123" s="370">
        <v>1</v>
      </c>
      <c r="O123" s="370">
        <v>6</v>
      </c>
      <c r="P123" s="371">
        <v>22200</v>
      </c>
      <c r="Q123" s="370">
        <v>1</v>
      </c>
      <c r="R123" s="370">
        <v>12</v>
      </c>
    </row>
    <row r="124" spans="1:18" s="372" customFormat="1" ht="24" x14ac:dyDescent="0.2">
      <c r="A124" s="361" t="s">
        <v>3986</v>
      </c>
      <c r="B124" s="362" t="s">
        <v>3987</v>
      </c>
      <c r="C124" s="373" t="s">
        <v>158</v>
      </c>
      <c r="D124" s="374" t="s">
        <v>4370</v>
      </c>
      <c r="E124" s="376">
        <v>12000</v>
      </c>
      <c r="F124" s="377" t="s">
        <v>4371</v>
      </c>
      <c r="G124" s="380" t="s">
        <v>4372</v>
      </c>
      <c r="H124" s="367" t="s">
        <v>4102</v>
      </c>
      <c r="I124" s="367" t="s">
        <v>4011</v>
      </c>
      <c r="J124" s="369" t="s">
        <v>4007</v>
      </c>
      <c r="K124" s="534">
        <v>1</v>
      </c>
      <c r="L124" s="534">
        <v>12</v>
      </c>
      <c r="M124" s="371">
        <v>144000</v>
      </c>
      <c r="N124" s="534">
        <v>1</v>
      </c>
      <c r="O124" s="534">
        <v>6</v>
      </c>
      <c r="P124" s="371">
        <v>72000</v>
      </c>
      <c r="Q124" s="534">
        <v>1</v>
      </c>
      <c r="R124" s="534">
        <v>12</v>
      </c>
    </row>
    <row r="125" spans="1:18" s="372" customFormat="1" ht="36" x14ac:dyDescent="0.2">
      <c r="A125" s="361" t="s">
        <v>3986</v>
      </c>
      <c r="B125" s="362" t="s">
        <v>3987</v>
      </c>
      <c r="C125" s="373" t="s">
        <v>158</v>
      </c>
      <c r="D125" s="374" t="s">
        <v>4373</v>
      </c>
      <c r="E125" s="375">
        <v>10000</v>
      </c>
      <c r="F125" s="366" t="s">
        <v>4374</v>
      </c>
      <c r="G125" s="380" t="s">
        <v>4375</v>
      </c>
      <c r="H125" s="367" t="s">
        <v>4376</v>
      </c>
      <c r="I125" s="367" t="s">
        <v>4011</v>
      </c>
      <c r="J125" s="369" t="s">
        <v>4007</v>
      </c>
      <c r="K125" s="370">
        <v>1</v>
      </c>
      <c r="L125" s="370">
        <v>12</v>
      </c>
      <c r="M125" s="371">
        <v>120000</v>
      </c>
      <c r="N125" s="370">
        <v>1</v>
      </c>
      <c r="O125" s="370">
        <v>6</v>
      </c>
      <c r="P125" s="371">
        <v>60000</v>
      </c>
      <c r="Q125" s="370">
        <v>1</v>
      </c>
      <c r="R125" s="370">
        <v>12</v>
      </c>
    </row>
    <row r="126" spans="1:18" s="372" customFormat="1" ht="24" x14ac:dyDescent="0.2">
      <c r="A126" s="361" t="s">
        <v>3986</v>
      </c>
      <c r="B126" s="362" t="s">
        <v>3987</v>
      </c>
      <c r="C126" s="373" t="s">
        <v>158</v>
      </c>
      <c r="D126" s="374" t="s">
        <v>4377</v>
      </c>
      <c r="E126" s="375">
        <v>7000</v>
      </c>
      <c r="F126" s="366" t="s">
        <v>4378</v>
      </c>
      <c r="G126" s="367" t="s">
        <v>4379</v>
      </c>
      <c r="H126" s="367" t="s">
        <v>4380</v>
      </c>
      <c r="I126" s="367" t="s">
        <v>4011</v>
      </c>
      <c r="J126" s="369" t="s">
        <v>4007</v>
      </c>
      <c r="K126" s="370">
        <v>1</v>
      </c>
      <c r="L126" s="370">
        <v>12</v>
      </c>
      <c r="M126" s="371">
        <v>84000</v>
      </c>
      <c r="N126" s="370">
        <v>1</v>
      </c>
      <c r="O126" s="370">
        <v>6</v>
      </c>
      <c r="P126" s="371">
        <v>42000</v>
      </c>
      <c r="Q126" s="370">
        <v>1</v>
      </c>
      <c r="R126" s="370">
        <v>12</v>
      </c>
    </row>
    <row r="127" spans="1:18" s="372" customFormat="1" ht="36" x14ac:dyDescent="0.2">
      <c r="A127" s="361" t="s">
        <v>3986</v>
      </c>
      <c r="B127" s="362" t="s">
        <v>3987</v>
      </c>
      <c r="C127" s="373" t="s">
        <v>158</v>
      </c>
      <c r="D127" s="374" t="s">
        <v>4191</v>
      </c>
      <c r="E127" s="375">
        <v>4500</v>
      </c>
      <c r="F127" s="366" t="s">
        <v>4381</v>
      </c>
      <c r="G127" s="367" t="s">
        <v>4382</v>
      </c>
      <c r="H127" s="367" t="s">
        <v>4383</v>
      </c>
      <c r="I127" s="367" t="s">
        <v>4011</v>
      </c>
      <c r="J127" s="369" t="s">
        <v>4007</v>
      </c>
      <c r="K127" s="370">
        <v>1</v>
      </c>
      <c r="L127" s="370">
        <v>12</v>
      </c>
      <c r="M127" s="371">
        <v>54000</v>
      </c>
      <c r="N127" s="370">
        <v>1</v>
      </c>
      <c r="O127" s="370">
        <v>6</v>
      </c>
      <c r="P127" s="371">
        <v>27000</v>
      </c>
      <c r="Q127" s="370">
        <v>1</v>
      </c>
      <c r="R127" s="370">
        <v>12</v>
      </c>
    </row>
    <row r="128" spans="1:18" s="372" customFormat="1" ht="48" x14ac:dyDescent="0.2">
      <c r="A128" s="361" t="s">
        <v>3986</v>
      </c>
      <c r="B128" s="362" t="s">
        <v>3987</v>
      </c>
      <c r="C128" s="373" t="s">
        <v>158</v>
      </c>
      <c r="D128" s="374" t="s">
        <v>3988</v>
      </c>
      <c r="E128" s="376">
        <v>3500</v>
      </c>
      <c r="F128" s="377" t="s">
        <v>4384</v>
      </c>
      <c r="G128" s="367" t="s">
        <v>4385</v>
      </c>
      <c r="H128" s="367" t="s">
        <v>4386</v>
      </c>
      <c r="I128" s="367" t="s">
        <v>4011</v>
      </c>
      <c r="J128" s="369" t="s">
        <v>4007</v>
      </c>
      <c r="K128" s="534">
        <v>1</v>
      </c>
      <c r="L128" s="534">
        <v>8</v>
      </c>
      <c r="M128" s="371">
        <v>28000</v>
      </c>
      <c r="N128" s="534">
        <v>1</v>
      </c>
      <c r="O128" s="534">
        <v>6</v>
      </c>
      <c r="P128" s="371">
        <v>21000</v>
      </c>
      <c r="Q128" s="534">
        <v>1</v>
      </c>
      <c r="R128" s="534">
        <v>12</v>
      </c>
    </row>
    <row r="129" spans="1:18" s="372" customFormat="1" ht="24" x14ac:dyDescent="0.2">
      <c r="A129" s="361" t="s">
        <v>3986</v>
      </c>
      <c r="B129" s="362" t="s">
        <v>3987</v>
      </c>
      <c r="C129" s="373" t="s">
        <v>158</v>
      </c>
      <c r="D129" s="374" t="s">
        <v>4000</v>
      </c>
      <c r="E129" s="375">
        <v>3100</v>
      </c>
      <c r="F129" s="366" t="s">
        <v>4387</v>
      </c>
      <c r="G129" s="367" t="s">
        <v>4388</v>
      </c>
      <c r="H129" s="368" t="s">
        <v>1664</v>
      </c>
      <c r="I129" s="367" t="s">
        <v>3995</v>
      </c>
      <c r="J129" s="369" t="s">
        <v>3996</v>
      </c>
      <c r="K129" s="370">
        <v>1</v>
      </c>
      <c r="L129" s="370">
        <v>12</v>
      </c>
      <c r="M129" s="371">
        <v>37200</v>
      </c>
      <c r="N129" s="370">
        <v>1</v>
      </c>
      <c r="O129" s="370">
        <v>6</v>
      </c>
      <c r="P129" s="371">
        <v>18600</v>
      </c>
      <c r="Q129" s="370">
        <v>1</v>
      </c>
      <c r="R129" s="370">
        <v>12</v>
      </c>
    </row>
    <row r="130" spans="1:18" s="372" customFormat="1" ht="24" x14ac:dyDescent="0.2">
      <c r="A130" s="361" t="s">
        <v>3986</v>
      </c>
      <c r="B130" s="362" t="s">
        <v>3987</v>
      </c>
      <c r="C130" s="373" t="s">
        <v>158</v>
      </c>
      <c r="D130" s="374" t="s">
        <v>4389</v>
      </c>
      <c r="E130" s="375">
        <v>4500</v>
      </c>
      <c r="F130" s="366" t="s">
        <v>4390</v>
      </c>
      <c r="G130" s="367" t="s">
        <v>4391</v>
      </c>
      <c r="H130" s="367" t="s">
        <v>4154</v>
      </c>
      <c r="I130" s="367" t="s">
        <v>4011</v>
      </c>
      <c r="J130" s="369" t="s">
        <v>4007</v>
      </c>
      <c r="K130" s="370">
        <v>1</v>
      </c>
      <c r="L130" s="370">
        <v>12</v>
      </c>
      <c r="M130" s="371">
        <v>54000</v>
      </c>
      <c r="N130" s="370">
        <v>1</v>
      </c>
      <c r="O130" s="370">
        <v>6</v>
      </c>
      <c r="P130" s="371">
        <v>27000</v>
      </c>
      <c r="Q130" s="370">
        <v>1</v>
      </c>
      <c r="R130" s="370">
        <v>12</v>
      </c>
    </row>
    <row r="131" spans="1:18" s="372" customFormat="1" ht="12" x14ac:dyDescent="0.2">
      <c r="A131" s="361" t="s">
        <v>3986</v>
      </c>
      <c r="B131" s="362" t="s">
        <v>3987</v>
      </c>
      <c r="C131" s="373" t="s">
        <v>158</v>
      </c>
      <c r="D131" s="374" t="s">
        <v>4000</v>
      </c>
      <c r="E131" s="375">
        <v>2500</v>
      </c>
      <c r="F131" s="366" t="s">
        <v>4392</v>
      </c>
      <c r="G131" s="367" t="s">
        <v>4393</v>
      </c>
      <c r="H131" s="368" t="s">
        <v>1664</v>
      </c>
      <c r="I131" s="367" t="s">
        <v>3995</v>
      </c>
      <c r="J131" s="369" t="s">
        <v>3996</v>
      </c>
      <c r="K131" s="370">
        <v>1</v>
      </c>
      <c r="L131" s="370">
        <v>12</v>
      </c>
      <c r="M131" s="371">
        <v>30000</v>
      </c>
      <c r="N131" s="370">
        <v>1</v>
      </c>
      <c r="O131" s="370">
        <v>6</v>
      </c>
      <c r="P131" s="371">
        <v>15000</v>
      </c>
      <c r="Q131" s="370">
        <v>1</v>
      </c>
      <c r="R131" s="370">
        <v>12</v>
      </c>
    </row>
    <row r="132" spans="1:18" s="372" customFormat="1" ht="12" x14ac:dyDescent="0.2">
      <c r="A132" s="361" t="s">
        <v>3986</v>
      </c>
      <c r="B132" s="362" t="s">
        <v>3987</v>
      </c>
      <c r="C132" s="373" t="s">
        <v>158</v>
      </c>
      <c r="D132" s="374" t="s">
        <v>4343</v>
      </c>
      <c r="E132" s="375">
        <v>10000</v>
      </c>
      <c r="F132" s="366" t="s">
        <v>4394</v>
      </c>
      <c r="G132" s="367" t="s">
        <v>4395</v>
      </c>
      <c r="H132" s="367" t="s">
        <v>4154</v>
      </c>
      <c r="I132" s="367" t="s">
        <v>4011</v>
      </c>
      <c r="J132" s="369" t="s">
        <v>4007</v>
      </c>
      <c r="K132" s="370">
        <v>1</v>
      </c>
      <c r="L132" s="370">
        <v>12</v>
      </c>
      <c r="M132" s="371">
        <v>120000</v>
      </c>
      <c r="N132" s="370">
        <v>1</v>
      </c>
      <c r="O132" s="370">
        <v>6</v>
      </c>
      <c r="P132" s="371">
        <v>60000</v>
      </c>
      <c r="Q132" s="370">
        <v>1</v>
      </c>
      <c r="R132" s="370">
        <v>12</v>
      </c>
    </row>
    <row r="133" spans="1:18" s="372" customFormat="1" ht="12" x14ac:dyDescent="0.2">
      <c r="A133" s="361" t="s">
        <v>3986</v>
      </c>
      <c r="B133" s="362" t="s">
        <v>3987</v>
      </c>
      <c r="C133" s="373" t="s">
        <v>158</v>
      </c>
      <c r="D133" s="374" t="s">
        <v>4015</v>
      </c>
      <c r="E133" s="376">
        <v>4500</v>
      </c>
      <c r="F133" s="377" t="s">
        <v>4396</v>
      </c>
      <c r="G133" s="367" t="s">
        <v>4397</v>
      </c>
      <c r="H133" s="367" t="s">
        <v>4015</v>
      </c>
      <c r="I133" s="367" t="s">
        <v>4011</v>
      </c>
      <c r="J133" s="369" t="s">
        <v>4007</v>
      </c>
      <c r="K133" s="534">
        <v>1</v>
      </c>
      <c r="L133" s="534">
        <v>8</v>
      </c>
      <c r="M133" s="371">
        <v>36000</v>
      </c>
      <c r="N133" s="534">
        <v>1</v>
      </c>
      <c r="O133" s="534">
        <v>6</v>
      </c>
      <c r="P133" s="371">
        <v>27000</v>
      </c>
      <c r="Q133" s="534">
        <v>1</v>
      </c>
      <c r="R133" s="534">
        <v>12</v>
      </c>
    </row>
    <row r="134" spans="1:18" s="372" customFormat="1" ht="36" x14ac:dyDescent="0.2">
      <c r="A134" s="361" t="s">
        <v>3986</v>
      </c>
      <c r="B134" s="362" t="s">
        <v>3987</v>
      </c>
      <c r="C134" s="373" t="s">
        <v>158</v>
      </c>
      <c r="D134" s="374" t="s">
        <v>4398</v>
      </c>
      <c r="E134" s="375">
        <v>11000</v>
      </c>
      <c r="F134" s="366" t="s">
        <v>4399</v>
      </c>
      <c r="G134" s="367" t="s">
        <v>4400</v>
      </c>
      <c r="H134" s="367" t="s">
        <v>4019</v>
      </c>
      <c r="I134" s="367" t="s">
        <v>4011</v>
      </c>
      <c r="J134" s="369" t="s">
        <v>4007</v>
      </c>
      <c r="K134" s="370">
        <v>1</v>
      </c>
      <c r="L134" s="370">
        <v>12</v>
      </c>
      <c r="M134" s="371">
        <v>132000</v>
      </c>
      <c r="N134" s="370">
        <v>1</v>
      </c>
      <c r="O134" s="370">
        <v>6</v>
      </c>
      <c r="P134" s="371">
        <v>66000</v>
      </c>
      <c r="Q134" s="370">
        <v>1</v>
      </c>
      <c r="R134" s="370">
        <v>12</v>
      </c>
    </row>
    <row r="135" spans="1:18" s="372" customFormat="1" ht="12" x14ac:dyDescent="0.2">
      <c r="A135" s="361" t="s">
        <v>3986</v>
      </c>
      <c r="B135" s="362" t="s">
        <v>3987</v>
      </c>
      <c r="C135" s="373" t="s">
        <v>158</v>
      </c>
      <c r="D135" s="374" t="s">
        <v>4401</v>
      </c>
      <c r="E135" s="375">
        <v>2500</v>
      </c>
      <c r="F135" s="366" t="s">
        <v>4402</v>
      </c>
      <c r="G135" s="367" t="s">
        <v>4403</v>
      </c>
      <c r="H135" s="367" t="s">
        <v>4404</v>
      </c>
      <c r="I135" s="367" t="s">
        <v>4064</v>
      </c>
      <c r="J135" s="369" t="s">
        <v>3996</v>
      </c>
      <c r="K135" s="370">
        <v>1</v>
      </c>
      <c r="L135" s="370">
        <v>12</v>
      </c>
      <c r="M135" s="371">
        <v>30000</v>
      </c>
      <c r="N135" s="370">
        <v>1</v>
      </c>
      <c r="O135" s="370">
        <v>6</v>
      </c>
      <c r="P135" s="371">
        <v>15000</v>
      </c>
      <c r="Q135" s="370">
        <v>1</v>
      </c>
      <c r="R135" s="370">
        <v>12</v>
      </c>
    </row>
    <row r="136" spans="1:18" s="372" customFormat="1" ht="36" x14ac:dyDescent="0.2">
      <c r="A136" s="361" t="s">
        <v>3986</v>
      </c>
      <c r="B136" s="362" t="s">
        <v>3987</v>
      </c>
      <c r="C136" s="373" t="s">
        <v>158</v>
      </c>
      <c r="D136" s="374" t="s">
        <v>4038</v>
      </c>
      <c r="E136" s="375">
        <v>2500</v>
      </c>
      <c r="F136" s="377" t="s">
        <v>4405</v>
      </c>
      <c r="G136" s="380" t="s">
        <v>4406</v>
      </c>
      <c r="H136" s="367" t="s">
        <v>4407</v>
      </c>
      <c r="I136" s="293" t="s">
        <v>4028</v>
      </c>
      <c r="J136" s="369" t="s">
        <v>4007</v>
      </c>
      <c r="K136" s="534">
        <v>1</v>
      </c>
      <c r="L136" s="534">
        <v>3</v>
      </c>
      <c r="M136" s="371">
        <v>7500</v>
      </c>
      <c r="N136" s="534">
        <v>1</v>
      </c>
      <c r="O136" s="534">
        <v>6</v>
      </c>
      <c r="P136" s="371">
        <v>15000</v>
      </c>
      <c r="Q136" s="534">
        <v>1</v>
      </c>
      <c r="R136" s="534">
        <v>12</v>
      </c>
    </row>
    <row r="137" spans="1:18" s="372" customFormat="1" ht="24" x14ac:dyDescent="0.2">
      <c r="A137" s="361" t="s">
        <v>3986</v>
      </c>
      <c r="B137" s="362" t="s">
        <v>3987</v>
      </c>
      <c r="C137" s="373" t="s">
        <v>158</v>
      </c>
      <c r="D137" s="374" t="s">
        <v>4408</v>
      </c>
      <c r="E137" s="375">
        <v>9500</v>
      </c>
      <c r="F137" s="366" t="s">
        <v>4409</v>
      </c>
      <c r="G137" s="367" t="s">
        <v>4410</v>
      </c>
      <c r="H137" s="367" t="s">
        <v>4411</v>
      </c>
      <c r="I137" s="367" t="s">
        <v>4011</v>
      </c>
      <c r="J137" s="369" t="s">
        <v>4007</v>
      </c>
      <c r="K137" s="370">
        <v>1</v>
      </c>
      <c r="L137" s="370">
        <v>12</v>
      </c>
      <c r="M137" s="371">
        <v>114000</v>
      </c>
      <c r="N137" s="370">
        <v>1</v>
      </c>
      <c r="O137" s="370">
        <v>6</v>
      </c>
      <c r="P137" s="371">
        <v>57000</v>
      </c>
      <c r="Q137" s="370">
        <v>1</v>
      </c>
      <c r="R137" s="370">
        <v>12</v>
      </c>
    </row>
    <row r="138" spans="1:18" s="372" customFormat="1" ht="36" x14ac:dyDescent="0.2">
      <c r="A138" s="361" t="s">
        <v>3986</v>
      </c>
      <c r="B138" s="362" t="s">
        <v>3987</v>
      </c>
      <c r="C138" s="373" t="s">
        <v>158</v>
      </c>
      <c r="D138" s="374" t="s">
        <v>4412</v>
      </c>
      <c r="E138" s="375">
        <v>15600</v>
      </c>
      <c r="F138" s="366" t="s">
        <v>4413</v>
      </c>
      <c r="G138" s="367" t="s">
        <v>4414</v>
      </c>
      <c r="H138" s="367" t="s">
        <v>4415</v>
      </c>
      <c r="I138" s="293" t="s">
        <v>4028</v>
      </c>
      <c r="J138" s="369" t="s">
        <v>4007</v>
      </c>
      <c r="K138" s="370">
        <v>1</v>
      </c>
      <c r="L138" s="370">
        <v>12</v>
      </c>
      <c r="M138" s="371">
        <v>187200</v>
      </c>
      <c r="N138" s="370">
        <v>1</v>
      </c>
      <c r="O138" s="370">
        <v>6</v>
      </c>
      <c r="P138" s="371">
        <v>93600</v>
      </c>
      <c r="Q138" s="370">
        <v>1</v>
      </c>
      <c r="R138" s="370">
        <v>12</v>
      </c>
    </row>
    <row r="139" spans="1:18" s="372" customFormat="1" ht="36" x14ac:dyDescent="0.2">
      <c r="A139" s="361" t="s">
        <v>3986</v>
      </c>
      <c r="B139" s="362" t="s">
        <v>3987</v>
      </c>
      <c r="C139" s="373" t="s">
        <v>158</v>
      </c>
      <c r="D139" s="374" t="s">
        <v>4038</v>
      </c>
      <c r="E139" s="375">
        <v>4000</v>
      </c>
      <c r="F139" s="366" t="s">
        <v>4416</v>
      </c>
      <c r="G139" s="367" t="s">
        <v>4417</v>
      </c>
      <c r="H139" s="367" t="s">
        <v>4418</v>
      </c>
      <c r="I139" s="367" t="s">
        <v>4011</v>
      </c>
      <c r="J139" s="369" t="s">
        <v>4007</v>
      </c>
      <c r="K139" s="370">
        <v>1</v>
      </c>
      <c r="L139" s="370">
        <v>12</v>
      </c>
      <c r="M139" s="371">
        <v>48000</v>
      </c>
      <c r="N139" s="370">
        <v>1</v>
      </c>
      <c r="O139" s="370">
        <v>6</v>
      </c>
      <c r="P139" s="371">
        <v>24000</v>
      </c>
      <c r="Q139" s="370">
        <v>1</v>
      </c>
      <c r="R139" s="370">
        <v>12</v>
      </c>
    </row>
    <row r="140" spans="1:18" s="372" customFormat="1" ht="24" x14ac:dyDescent="0.2">
      <c r="A140" s="361" t="s">
        <v>3986</v>
      </c>
      <c r="B140" s="362" t="s">
        <v>3987</v>
      </c>
      <c r="C140" s="373" t="s">
        <v>158</v>
      </c>
      <c r="D140" s="374" t="s">
        <v>4419</v>
      </c>
      <c r="E140" s="375">
        <v>7000</v>
      </c>
      <c r="F140" s="366" t="s">
        <v>4420</v>
      </c>
      <c r="G140" s="367" t="s">
        <v>4421</v>
      </c>
      <c r="H140" s="367" t="s">
        <v>4422</v>
      </c>
      <c r="I140" s="367" t="s">
        <v>4011</v>
      </c>
      <c r="J140" s="369" t="s">
        <v>4007</v>
      </c>
      <c r="K140" s="370">
        <v>1</v>
      </c>
      <c r="L140" s="370">
        <v>12</v>
      </c>
      <c r="M140" s="371">
        <v>84000</v>
      </c>
      <c r="N140" s="370">
        <v>1</v>
      </c>
      <c r="O140" s="370">
        <v>6</v>
      </c>
      <c r="P140" s="371">
        <v>42000</v>
      </c>
      <c r="Q140" s="370">
        <v>1</v>
      </c>
      <c r="R140" s="370">
        <v>12</v>
      </c>
    </row>
    <row r="141" spans="1:18" s="372" customFormat="1" ht="24" x14ac:dyDescent="0.2">
      <c r="A141" s="361" t="s">
        <v>3986</v>
      </c>
      <c r="B141" s="362" t="s">
        <v>3987</v>
      </c>
      <c r="C141" s="373" t="s">
        <v>158</v>
      </c>
      <c r="D141" s="374" t="s">
        <v>4423</v>
      </c>
      <c r="E141" s="375">
        <v>1700</v>
      </c>
      <c r="F141" s="366" t="s">
        <v>4424</v>
      </c>
      <c r="G141" s="367" t="s">
        <v>4425</v>
      </c>
      <c r="H141" s="368" t="s">
        <v>1664</v>
      </c>
      <c r="I141" s="367" t="s">
        <v>3995</v>
      </c>
      <c r="J141" s="369" t="s">
        <v>3996</v>
      </c>
      <c r="K141" s="370">
        <v>1</v>
      </c>
      <c r="L141" s="370">
        <v>12</v>
      </c>
      <c r="M141" s="371">
        <v>20400</v>
      </c>
      <c r="N141" s="370">
        <v>1</v>
      </c>
      <c r="O141" s="370">
        <v>6</v>
      </c>
      <c r="P141" s="371">
        <v>10200</v>
      </c>
      <c r="Q141" s="370">
        <v>1</v>
      </c>
      <c r="R141" s="370">
        <v>12</v>
      </c>
    </row>
    <row r="142" spans="1:18" s="372" customFormat="1" ht="12" x14ac:dyDescent="0.2">
      <c r="A142" s="361" t="s">
        <v>3986</v>
      </c>
      <c r="B142" s="362" t="s">
        <v>3987</v>
      </c>
      <c r="C142" s="373" t="s">
        <v>158</v>
      </c>
      <c r="D142" s="374" t="s">
        <v>3988</v>
      </c>
      <c r="E142" s="375">
        <v>2500</v>
      </c>
      <c r="F142" s="366" t="s">
        <v>4426</v>
      </c>
      <c r="G142" s="367" t="s">
        <v>4427</v>
      </c>
      <c r="H142" s="367" t="s">
        <v>4428</v>
      </c>
      <c r="I142" s="293" t="s">
        <v>4028</v>
      </c>
      <c r="J142" s="369" t="s">
        <v>3996</v>
      </c>
      <c r="K142" s="370">
        <v>1</v>
      </c>
      <c r="L142" s="370">
        <v>12</v>
      </c>
      <c r="M142" s="371">
        <v>30000</v>
      </c>
      <c r="N142" s="370">
        <v>1</v>
      </c>
      <c r="O142" s="370">
        <v>6</v>
      </c>
      <c r="P142" s="371">
        <v>15000</v>
      </c>
      <c r="Q142" s="370">
        <v>1</v>
      </c>
      <c r="R142" s="370">
        <v>12</v>
      </c>
    </row>
    <row r="143" spans="1:18" s="372" customFormat="1" ht="24" x14ac:dyDescent="0.2">
      <c r="A143" s="361" t="s">
        <v>3986</v>
      </c>
      <c r="B143" s="362" t="s">
        <v>3987</v>
      </c>
      <c r="C143" s="373" t="s">
        <v>158</v>
      </c>
      <c r="D143" s="374" t="s">
        <v>4429</v>
      </c>
      <c r="E143" s="375">
        <v>8500</v>
      </c>
      <c r="F143" s="366" t="s">
        <v>4430</v>
      </c>
      <c r="G143" s="367" t="s">
        <v>4431</v>
      </c>
      <c r="H143" s="367" t="s">
        <v>4015</v>
      </c>
      <c r="I143" s="367" t="s">
        <v>4011</v>
      </c>
      <c r="J143" s="369" t="s">
        <v>4007</v>
      </c>
      <c r="K143" s="370">
        <v>1</v>
      </c>
      <c r="L143" s="370">
        <v>12</v>
      </c>
      <c r="M143" s="371">
        <v>102000</v>
      </c>
      <c r="N143" s="370">
        <v>1</v>
      </c>
      <c r="O143" s="370">
        <v>6</v>
      </c>
      <c r="P143" s="371">
        <v>51000</v>
      </c>
      <c r="Q143" s="370">
        <v>1</v>
      </c>
      <c r="R143" s="370">
        <v>12</v>
      </c>
    </row>
    <row r="144" spans="1:18" s="372" customFormat="1" ht="12" x14ac:dyDescent="0.2">
      <c r="A144" s="361" t="s">
        <v>3986</v>
      </c>
      <c r="B144" s="362" t="s">
        <v>3987</v>
      </c>
      <c r="C144" s="373" t="s">
        <v>158</v>
      </c>
      <c r="D144" s="374" t="s">
        <v>4432</v>
      </c>
      <c r="E144" s="375">
        <v>7000</v>
      </c>
      <c r="F144" s="366" t="s">
        <v>4433</v>
      </c>
      <c r="G144" s="367" t="s">
        <v>4434</v>
      </c>
      <c r="H144" s="367" t="s">
        <v>4102</v>
      </c>
      <c r="I144" s="367" t="s">
        <v>4011</v>
      </c>
      <c r="J144" s="369" t="s">
        <v>4007</v>
      </c>
      <c r="K144" s="370">
        <v>1</v>
      </c>
      <c r="L144" s="370">
        <v>12</v>
      </c>
      <c r="M144" s="371">
        <v>84000</v>
      </c>
      <c r="N144" s="370">
        <v>1</v>
      </c>
      <c r="O144" s="370">
        <v>6</v>
      </c>
      <c r="P144" s="371">
        <v>42000</v>
      </c>
      <c r="Q144" s="370">
        <v>1</v>
      </c>
      <c r="R144" s="370">
        <v>12</v>
      </c>
    </row>
    <row r="145" spans="1:18" s="372" customFormat="1" ht="12" x14ac:dyDescent="0.2">
      <c r="A145" s="361" t="s">
        <v>3986</v>
      </c>
      <c r="B145" s="362" t="s">
        <v>3987</v>
      </c>
      <c r="C145" s="373" t="s">
        <v>158</v>
      </c>
      <c r="D145" s="374" t="s">
        <v>4435</v>
      </c>
      <c r="E145" s="375">
        <v>15600</v>
      </c>
      <c r="F145" s="366" t="s">
        <v>4436</v>
      </c>
      <c r="G145" s="367" t="s">
        <v>4437</v>
      </c>
      <c r="H145" s="367" t="s">
        <v>4438</v>
      </c>
      <c r="I145" s="367" t="s">
        <v>4011</v>
      </c>
      <c r="J145" s="369" t="s">
        <v>4007</v>
      </c>
      <c r="K145" s="534">
        <v>1</v>
      </c>
      <c r="L145" s="534">
        <v>4</v>
      </c>
      <c r="M145" s="371">
        <v>62400</v>
      </c>
      <c r="N145" s="534">
        <v>1</v>
      </c>
      <c r="O145" s="534">
        <v>6</v>
      </c>
      <c r="P145" s="371">
        <v>93600</v>
      </c>
      <c r="Q145" s="534">
        <v>1</v>
      </c>
      <c r="R145" s="534">
        <v>12</v>
      </c>
    </row>
    <row r="146" spans="1:18" s="372" customFormat="1" ht="24" x14ac:dyDescent="0.2">
      <c r="A146" s="361" t="s">
        <v>3986</v>
      </c>
      <c r="B146" s="362" t="s">
        <v>3987</v>
      </c>
      <c r="C146" s="373" t="s">
        <v>158</v>
      </c>
      <c r="D146" s="374" t="s">
        <v>4038</v>
      </c>
      <c r="E146" s="375">
        <v>4000</v>
      </c>
      <c r="F146" s="366" t="s">
        <v>4439</v>
      </c>
      <c r="G146" s="367" t="s">
        <v>4440</v>
      </c>
      <c r="H146" s="367" t="s">
        <v>4339</v>
      </c>
      <c r="I146" s="367" t="s">
        <v>4011</v>
      </c>
      <c r="J146" s="369" t="s">
        <v>4007</v>
      </c>
      <c r="K146" s="370">
        <v>1</v>
      </c>
      <c r="L146" s="370">
        <v>12</v>
      </c>
      <c r="M146" s="371">
        <v>48000</v>
      </c>
      <c r="N146" s="370">
        <v>1</v>
      </c>
      <c r="O146" s="370">
        <v>6</v>
      </c>
      <c r="P146" s="371">
        <v>24000</v>
      </c>
      <c r="Q146" s="370">
        <v>1</v>
      </c>
      <c r="R146" s="370">
        <v>12</v>
      </c>
    </row>
    <row r="147" spans="1:18" s="372" customFormat="1" ht="12" x14ac:dyDescent="0.2">
      <c r="A147" s="361" t="s">
        <v>3986</v>
      </c>
      <c r="B147" s="362" t="s">
        <v>3987</v>
      </c>
      <c r="C147" s="373" t="s">
        <v>158</v>
      </c>
      <c r="D147" s="374" t="s">
        <v>4272</v>
      </c>
      <c r="E147" s="375">
        <v>2500</v>
      </c>
      <c r="F147" s="366" t="s">
        <v>4441</v>
      </c>
      <c r="G147" s="367" t="s">
        <v>4442</v>
      </c>
      <c r="H147" s="368" t="s">
        <v>1664</v>
      </c>
      <c r="I147" s="367" t="s">
        <v>3995</v>
      </c>
      <c r="J147" s="369" t="s">
        <v>3996</v>
      </c>
      <c r="K147" s="370">
        <v>1</v>
      </c>
      <c r="L147" s="370">
        <v>12</v>
      </c>
      <c r="M147" s="371">
        <v>30000</v>
      </c>
      <c r="N147" s="370">
        <v>1</v>
      </c>
      <c r="O147" s="370">
        <v>6</v>
      </c>
      <c r="P147" s="371">
        <v>15000</v>
      </c>
      <c r="Q147" s="370">
        <v>1</v>
      </c>
      <c r="R147" s="370">
        <v>12</v>
      </c>
    </row>
    <row r="148" spans="1:18" s="372" customFormat="1" ht="48" x14ac:dyDescent="0.2">
      <c r="A148" s="361" t="s">
        <v>3986</v>
      </c>
      <c r="B148" s="362" t="s">
        <v>3987</v>
      </c>
      <c r="C148" s="373" t="s">
        <v>158</v>
      </c>
      <c r="D148" s="374" t="s">
        <v>4099</v>
      </c>
      <c r="E148" s="375">
        <v>3000</v>
      </c>
      <c r="F148" s="366" t="s">
        <v>4443</v>
      </c>
      <c r="G148" s="367" t="s">
        <v>4444</v>
      </c>
      <c r="H148" s="367" t="s">
        <v>4445</v>
      </c>
      <c r="I148" s="293" t="s">
        <v>4028</v>
      </c>
      <c r="J148" s="369" t="s">
        <v>4007</v>
      </c>
      <c r="K148" s="370">
        <v>1</v>
      </c>
      <c r="L148" s="370">
        <v>12</v>
      </c>
      <c r="M148" s="371">
        <v>36000</v>
      </c>
      <c r="N148" s="370">
        <v>1</v>
      </c>
      <c r="O148" s="370">
        <v>6</v>
      </c>
      <c r="P148" s="371">
        <v>18000</v>
      </c>
      <c r="Q148" s="370">
        <v>1</v>
      </c>
      <c r="R148" s="370">
        <v>12</v>
      </c>
    </row>
    <row r="149" spans="1:18" s="372" customFormat="1" ht="24" x14ac:dyDescent="0.2">
      <c r="A149" s="361" t="s">
        <v>3986</v>
      </c>
      <c r="B149" s="362" t="s">
        <v>3987</v>
      </c>
      <c r="C149" s="373" t="s">
        <v>158</v>
      </c>
      <c r="D149" s="374" t="s">
        <v>4272</v>
      </c>
      <c r="E149" s="375">
        <v>2500</v>
      </c>
      <c r="F149" s="366" t="s">
        <v>4446</v>
      </c>
      <c r="G149" s="367" t="s">
        <v>4447</v>
      </c>
      <c r="H149" s="367" t="s">
        <v>4019</v>
      </c>
      <c r="I149" s="367" t="s">
        <v>4011</v>
      </c>
      <c r="J149" s="369" t="s">
        <v>4007</v>
      </c>
      <c r="K149" s="370">
        <v>1</v>
      </c>
      <c r="L149" s="370">
        <v>12</v>
      </c>
      <c r="M149" s="371">
        <v>30000</v>
      </c>
      <c r="N149" s="370">
        <v>1</v>
      </c>
      <c r="O149" s="370">
        <v>6</v>
      </c>
      <c r="P149" s="371">
        <v>15000</v>
      </c>
      <c r="Q149" s="370">
        <v>1</v>
      </c>
      <c r="R149" s="370">
        <v>12</v>
      </c>
    </row>
    <row r="150" spans="1:18" s="372" customFormat="1" ht="24" x14ac:dyDescent="0.2">
      <c r="A150" s="361" t="s">
        <v>3986</v>
      </c>
      <c r="B150" s="362" t="s">
        <v>3987</v>
      </c>
      <c r="C150" s="373" t="s">
        <v>158</v>
      </c>
      <c r="D150" s="374" t="s">
        <v>3988</v>
      </c>
      <c r="E150" s="375">
        <v>3000</v>
      </c>
      <c r="F150" s="366" t="s">
        <v>4448</v>
      </c>
      <c r="G150" s="367" t="s">
        <v>4449</v>
      </c>
      <c r="H150" s="367" t="s">
        <v>4067</v>
      </c>
      <c r="I150" s="367" t="s">
        <v>4074</v>
      </c>
      <c r="J150" s="369" t="s">
        <v>3991</v>
      </c>
      <c r="K150" s="370">
        <v>1</v>
      </c>
      <c r="L150" s="370">
        <v>12</v>
      </c>
      <c r="M150" s="371">
        <v>36000</v>
      </c>
      <c r="N150" s="370">
        <v>1</v>
      </c>
      <c r="O150" s="370">
        <v>6</v>
      </c>
      <c r="P150" s="371">
        <v>18000</v>
      </c>
      <c r="Q150" s="370">
        <v>1</v>
      </c>
      <c r="R150" s="370">
        <v>12</v>
      </c>
    </row>
    <row r="151" spans="1:18" s="372" customFormat="1" ht="36" x14ac:dyDescent="0.2">
      <c r="A151" s="361" t="s">
        <v>3986</v>
      </c>
      <c r="B151" s="362" t="s">
        <v>3987</v>
      </c>
      <c r="C151" s="373" t="s">
        <v>158</v>
      </c>
      <c r="D151" s="374" t="s">
        <v>4450</v>
      </c>
      <c r="E151" s="375">
        <v>5000</v>
      </c>
      <c r="F151" s="366" t="s">
        <v>4451</v>
      </c>
      <c r="G151" s="367" t="s">
        <v>4452</v>
      </c>
      <c r="H151" s="367" t="s">
        <v>4037</v>
      </c>
      <c r="I151" s="367" t="s">
        <v>4011</v>
      </c>
      <c r="J151" s="369" t="s">
        <v>4007</v>
      </c>
      <c r="K151" s="370">
        <v>1</v>
      </c>
      <c r="L151" s="370">
        <v>12</v>
      </c>
      <c r="M151" s="371">
        <v>60000</v>
      </c>
      <c r="N151" s="370">
        <v>1</v>
      </c>
      <c r="O151" s="370">
        <v>6</v>
      </c>
      <c r="P151" s="371">
        <v>30000</v>
      </c>
      <c r="Q151" s="370">
        <v>1</v>
      </c>
      <c r="R151" s="370">
        <v>12</v>
      </c>
    </row>
    <row r="152" spans="1:18" s="372" customFormat="1" ht="24" x14ac:dyDescent="0.2">
      <c r="A152" s="361" t="s">
        <v>3986</v>
      </c>
      <c r="B152" s="362" t="s">
        <v>3987</v>
      </c>
      <c r="C152" s="373" t="s">
        <v>158</v>
      </c>
      <c r="D152" s="374" t="s">
        <v>4453</v>
      </c>
      <c r="E152" s="375">
        <v>6000</v>
      </c>
      <c r="F152" s="366" t="s">
        <v>4454</v>
      </c>
      <c r="G152" s="367" t="s">
        <v>4455</v>
      </c>
      <c r="H152" s="367" t="s">
        <v>4006</v>
      </c>
      <c r="I152" s="367" t="s">
        <v>4011</v>
      </c>
      <c r="J152" s="369" t="s">
        <v>4007</v>
      </c>
      <c r="K152" s="370">
        <v>1</v>
      </c>
      <c r="L152" s="370">
        <v>12</v>
      </c>
      <c r="M152" s="371">
        <v>72000</v>
      </c>
      <c r="N152" s="370">
        <v>1</v>
      </c>
      <c r="O152" s="370">
        <v>6</v>
      </c>
      <c r="P152" s="371">
        <v>36000</v>
      </c>
      <c r="Q152" s="370">
        <v>1</v>
      </c>
      <c r="R152" s="370">
        <v>12</v>
      </c>
    </row>
    <row r="153" spans="1:18" s="372" customFormat="1" ht="12" x14ac:dyDescent="0.2">
      <c r="A153" s="361" t="s">
        <v>3986</v>
      </c>
      <c r="B153" s="362" t="s">
        <v>3987</v>
      </c>
      <c r="C153" s="373" t="s">
        <v>158</v>
      </c>
      <c r="D153" s="374" t="s">
        <v>4272</v>
      </c>
      <c r="E153" s="375">
        <v>2000</v>
      </c>
      <c r="F153" s="366" t="s">
        <v>4456</v>
      </c>
      <c r="G153" s="367" t="s">
        <v>4457</v>
      </c>
      <c r="H153" s="368" t="s">
        <v>1664</v>
      </c>
      <c r="I153" s="367" t="s">
        <v>3995</v>
      </c>
      <c r="J153" s="369" t="s">
        <v>3996</v>
      </c>
      <c r="K153" s="370">
        <v>1</v>
      </c>
      <c r="L153" s="370">
        <v>12</v>
      </c>
      <c r="M153" s="371">
        <v>24000</v>
      </c>
      <c r="N153" s="370">
        <v>1</v>
      </c>
      <c r="O153" s="370">
        <v>6</v>
      </c>
      <c r="P153" s="371">
        <v>12000</v>
      </c>
      <c r="Q153" s="370">
        <v>1</v>
      </c>
      <c r="R153" s="370">
        <v>12</v>
      </c>
    </row>
    <row r="154" spans="1:18" s="372" customFormat="1" ht="24" x14ac:dyDescent="0.2">
      <c r="A154" s="361" t="s">
        <v>3986</v>
      </c>
      <c r="B154" s="362" t="s">
        <v>3987</v>
      </c>
      <c r="C154" s="373" t="s">
        <v>158</v>
      </c>
      <c r="D154" s="374" t="s">
        <v>4458</v>
      </c>
      <c r="E154" s="375">
        <v>11000</v>
      </c>
      <c r="F154" s="366" t="s">
        <v>4459</v>
      </c>
      <c r="G154" s="367" t="s">
        <v>4460</v>
      </c>
      <c r="H154" s="367" t="s">
        <v>4461</v>
      </c>
      <c r="I154" s="367" t="s">
        <v>4011</v>
      </c>
      <c r="J154" s="369" t="s">
        <v>4007</v>
      </c>
      <c r="K154" s="370">
        <v>1</v>
      </c>
      <c r="L154" s="370">
        <v>12</v>
      </c>
      <c r="M154" s="371">
        <v>132000</v>
      </c>
      <c r="N154" s="370">
        <v>1</v>
      </c>
      <c r="O154" s="370">
        <v>6</v>
      </c>
      <c r="P154" s="371">
        <v>66000</v>
      </c>
      <c r="Q154" s="370">
        <v>1</v>
      </c>
      <c r="R154" s="370">
        <v>12</v>
      </c>
    </row>
    <row r="155" spans="1:18" s="372" customFormat="1" ht="36" x14ac:dyDescent="0.2">
      <c r="A155" s="361" t="s">
        <v>3986</v>
      </c>
      <c r="B155" s="362" t="s">
        <v>3987</v>
      </c>
      <c r="C155" s="373" t="s">
        <v>158</v>
      </c>
      <c r="D155" s="374" t="s">
        <v>4462</v>
      </c>
      <c r="E155" s="375">
        <v>2000</v>
      </c>
      <c r="F155" s="366" t="s">
        <v>4463</v>
      </c>
      <c r="G155" s="367" t="s">
        <v>4464</v>
      </c>
      <c r="H155" s="368" t="s">
        <v>1664</v>
      </c>
      <c r="I155" s="368" t="s">
        <v>1664</v>
      </c>
      <c r="J155" s="369" t="s">
        <v>3991</v>
      </c>
      <c r="K155" s="370">
        <v>1</v>
      </c>
      <c r="L155" s="370">
        <v>12</v>
      </c>
      <c r="M155" s="371">
        <v>24000</v>
      </c>
      <c r="N155" s="370">
        <v>1</v>
      </c>
      <c r="O155" s="370">
        <v>6</v>
      </c>
      <c r="P155" s="371">
        <v>12000</v>
      </c>
      <c r="Q155" s="370">
        <v>1</v>
      </c>
      <c r="R155" s="370">
        <v>12</v>
      </c>
    </row>
    <row r="156" spans="1:18" s="372" customFormat="1" ht="24" x14ac:dyDescent="0.2">
      <c r="A156" s="361" t="s">
        <v>3986</v>
      </c>
      <c r="B156" s="362" t="s">
        <v>3987</v>
      </c>
      <c r="C156" s="373" t="s">
        <v>158</v>
      </c>
      <c r="D156" s="374" t="s">
        <v>4465</v>
      </c>
      <c r="E156" s="375">
        <v>8000</v>
      </c>
      <c r="F156" s="366" t="s">
        <v>4466</v>
      </c>
      <c r="G156" s="367" t="s">
        <v>4467</v>
      </c>
      <c r="H156" s="367" t="s">
        <v>4102</v>
      </c>
      <c r="I156" s="367" t="s">
        <v>4011</v>
      </c>
      <c r="J156" s="369" t="s">
        <v>4007</v>
      </c>
      <c r="K156" s="370">
        <v>1</v>
      </c>
      <c r="L156" s="370">
        <v>12</v>
      </c>
      <c r="M156" s="371">
        <v>96000</v>
      </c>
      <c r="N156" s="370">
        <v>1</v>
      </c>
      <c r="O156" s="370">
        <v>6</v>
      </c>
      <c r="P156" s="371">
        <v>48000</v>
      </c>
      <c r="Q156" s="370">
        <v>1</v>
      </c>
      <c r="R156" s="370">
        <v>12</v>
      </c>
    </row>
    <row r="157" spans="1:18" s="372" customFormat="1" ht="24" x14ac:dyDescent="0.2">
      <c r="A157" s="361" t="s">
        <v>3986</v>
      </c>
      <c r="B157" s="362" t="s">
        <v>3987</v>
      </c>
      <c r="C157" s="373" t="s">
        <v>158</v>
      </c>
      <c r="D157" s="374" t="s">
        <v>4468</v>
      </c>
      <c r="E157" s="375">
        <v>2900</v>
      </c>
      <c r="F157" s="366" t="s">
        <v>4469</v>
      </c>
      <c r="G157" s="367" t="s">
        <v>4470</v>
      </c>
      <c r="H157" s="367" t="s">
        <v>4471</v>
      </c>
      <c r="I157" s="367" t="s">
        <v>4033</v>
      </c>
      <c r="J157" s="369" t="s">
        <v>3991</v>
      </c>
      <c r="K157" s="370">
        <v>1</v>
      </c>
      <c r="L157" s="370">
        <v>12</v>
      </c>
      <c r="M157" s="371">
        <v>34800</v>
      </c>
      <c r="N157" s="370">
        <v>1</v>
      </c>
      <c r="O157" s="370">
        <v>6</v>
      </c>
      <c r="P157" s="371">
        <v>17400</v>
      </c>
      <c r="Q157" s="370">
        <v>1</v>
      </c>
      <c r="R157" s="370">
        <v>12</v>
      </c>
    </row>
    <row r="158" spans="1:18" s="372" customFormat="1" ht="12" x14ac:dyDescent="0.2">
      <c r="A158" s="361" t="s">
        <v>3986</v>
      </c>
      <c r="B158" s="362" t="s">
        <v>3987</v>
      </c>
      <c r="C158" s="373" t="s">
        <v>158</v>
      </c>
      <c r="D158" s="374" t="s">
        <v>4472</v>
      </c>
      <c r="E158" s="375">
        <v>3700</v>
      </c>
      <c r="F158" s="366" t="s">
        <v>4473</v>
      </c>
      <c r="G158" s="367" t="s">
        <v>4474</v>
      </c>
      <c r="H158" s="367" t="s">
        <v>4105</v>
      </c>
      <c r="I158" s="367" t="s">
        <v>4011</v>
      </c>
      <c r="J158" s="369" t="s">
        <v>4007</v>
      </c>
      <c r="K158" s="370">
        <v>1</v>
      </c>
      <c r="L158" s="370">
        <v>12</v>
      </c>
      <c r="M158" s="371">
        <v>44400</v>
      </c>
      <c r="N158" s="370">
        <v>1</v>
      </c>
      <c r="O158" s="370">
        <v>6</v>
      </c>
      <c r="P158" s="371">
        <v>22200</v>
      </c>
      <c r="Q158" s="370">
        <v>1</v>
      </c>
      <c r="R158" s="370">
        <v>12</v>
      </c>
    </row>
    <row r="159" spans="1:18" s="372" customFormat="1" ht="24" x14ac:dyDescent="0.2">
      <c r="A159" s="361" t="s">
        <v>3986</v>
      </c>
      <c r="B159" s="362" t="s">
        <v>3987</v>
      </c>
      <c r="C159" s="373" t="s">
        <v>158</v>
      </c>
      <c r="D159" s="374" t="s">
        <v>4475</v>
      </c>
      <c r="E159" s="375">
        <v>6000</v>
      </c>
      <c r="F159" s="366" t="s">
        <v>4476</v>
      </c>
      <c r="G159" s="367" t="s">
        <v>4477</v>
      </c>
      <c r="H159" s="367" t="s">
        <v>4006</v>
      </c>
      <c r="I159" s="367" t="s">
        <v>4011</v>
      </c>
      <c r="J159" s="369" t="s">
        <v>4007</v>
      </c>
      <c r="K159" s="370">
        <v>1</v>
      </c>
      <c r="L159" s="370">
        <v>12</v>
      </c>
      <c r="M159" s="371">
        <v>72000</v>
      </c>
      <c r="N159" s="370">
        <v>1</v>
      </c>
      <c r="O159" s="370">
        <v>6</v>
      </c>
      <c r="P159" s="371">
        <v>36000</v>
      </c>
      <c r="Q159" s="370">
        <v>1</v>
      </c>
      <c r="R159" s="370">
        <v>12</v>
      </c>
    </row>
    <row r="160" spans="1:18" s="372" customFormat="1" ht="12" x14ac:dyDescent="0.2">
      <c r="A160" s="361" t="s">
        <v>3986</v>
      </c>
      <c r="B160" s="362" t="s">
        <v>3987</v>
      </c>
      <c r="C160" s="373" t="s">
        <v>158</v>
      </c>
      <c r="D160" s="374" t="s">
        <v>4367</v>
      </c>
      <c r="E160" s="375">
        <v>4000</v>
      </c>
      <c r="F160" s="366" t="s">
        <v>4478</v>
      </c>
      <c r="G160" s="367" t="s">
        <v>4479</v>
      </c>
      <c r="H160" s="367" t="s">
        <v>4015</v>
      </c>
      <c r="I160" s="367" t="s">
        <v>4011</v>
      </c>
      <c r="J160" s="369" t="s">
        <v>4007</v>
      </c>
      <c r="K160" s="370">
        <v>1</v>
      </c>
      <c r="L160" s="370">
        <v>12</v>
      </c>
      <c r="M160" s="371">
        <v>48000</v>
      </c>
      <c r="N160" s="370">
        <v>1</v>
      </c>
      <c r="O160" s="370">
        <v>6</v>
      </c>
      <c r="P160" s="371">
        <v>24000</v>
      </c>
      <c r="Q160" s="370">
        <v>1</v>
      </c>
      <c r="R160" s="370">
        <v>12</v>
      </c>
    </row>
    <row r="161" spans="1:18" s="372" customFormat="1" ht="24" x14ac:dyDescent="0.2">
      <c r="A161" s="361" t="s">
        <v>3986</v>
      </c>
      <c r="B161" s="362" t="s">
        <v>3987</v>
      </c>
      <c r="C161" s="373" t="s">
        <v>158</v>
      </c>
      <c r="D161" s="374" t="s">
        <v>4480</v>
      </c>
      <c r="E161" s="376">
        <v>11000</v>
      </c>
      <c r="F161" s="377" t="s">
        <v>4481</v>
      </c>
      <c r="G161" s="367" t="s">
        <v>4482</v>
      </c>
      <c r="H161" s="367" t="s">
        <v>4154</v>
      </c>
      <c r="I161" s="367" t="s">
        <v>4011</v>
      </c>
      <c r="J161" s="369" t="s">
        <v>4007</v>
      </c>
      <c r="K161" s="534">
        <v>1</v>
      </c>
      <c r="L161" s="534">
        <v>8</v>
      </c>
      <c r="M161" s="371">
        <v>88000</v>
      </c>
      <c r="N161" s="534">
        <v>1</v>
      </c>
      <c r="O161" s="534">
        <v>6</v>
      </c>
      <c r="P161" s="371">
        <v>66000</v>
      </c>
      <c r="Q161" s="534">
        <v>1</v>
      </c>
      <c r="R161" s="534">
        <v>12</v>
      </c>
    </row>
    <row r="162" spans="1:18" s="372" customFormat="1" ht="24" x14ac:dyDescent="0.2">
      <c r="A162" s="361" t="s">
        <v>3986</v>
      </c>
      <c r="B162" s="362" t="s">
        <v>3987</v>
      </c>
      <c r="C162" s="373" t="s">
        <v>158</v>
      </c>
      <c r="D162" s="374" t="s">
        <v>4363</v>
      </c>
      <c r="E162" s="375">
        <v>4000</v>
      </c>
      <c r="F162" s="366" t="s">
        <v>4483</v>
      </c>
      <c r="G162" s="367" t="s">
        <v>4484</v>
      </c>
      <c r="H162" s="367" t="s">
        <v>4067</v>
      </c>
      <c r="I162" s="367" t="s">
        <v>4074</v>
      </c>
      <c r="J162" s="369" t="s">
        <v>3991</v>
      </c>
      <c r="K162" s="370">
        <v>1</v>
      </c>
      <c r="L162" s="370">
        <v>12</v>
      </c>
      <c r="M162" s="371">
        <v>48000</v>
      </c>
      <c r="N162" s="370">
        <v>1</v>
      </c>
      <c r="O162" s="370">
        <v>6</v>
      </c>
      <c r="P162" s="371">
        <v>24000</v>
      </c>
      <c r="Q162" s="370">
        <v>1</v>
      </c>
      <c r="R162" s="370">
        <v>12</v>
      </c>
    </row>
    <row r="163" spans="1:18" s="372" customFormat="1" ht="24" x14ac:dyDescent="0.2">
      <c r="A163" s="361" t="s">
        <v>3986</v>
      </c>
      <c r="B163" s="362" t="s">
        <v>3987</v>
      </c>
      <c r="C163" s="373" t="s">
        <v>158</v>
      </c>
      <c r="D163" s="374" t="s">
        <v>4260</v>
      </c>
      <c r="E163" s="375">
        <v>5000</v>
      </c>
      <c r="F163" s="366" t="s">
        <v>4485</v>
      </c>
      <c r="G163" s="367" t="s">
        <v>4486</v>
      </c>
      <c r="H163" s="367" t="s">
        <v>4487</v>
      </c>
      <c r="I163" s="367" t="s">
        <v>4011</v>
      </c>
      <c r="J163" s="369" t="s">
        <v>4007</v>
      </c>
      <c r="K163" s="370">
        <v>1</v>
      </c>
      <c r="L163" s="370">
        <v>12</v>
      </c>
      <c r="M163" s="371">
        <v>60000</v>
      </c>
      <c r="N163" s="370">
        <v>1</v>
      </c>
      <c r="O163" s="370">
        <v>6</v>
      </c>
      <c r="P163" s="371">
        <v>30000</v>
      </c>
      <c r="Q163" s="370">
        <v>1</v>
      </c>
      <c r="R163" s="370">
        <v>12</v>
      </c>
    </row>
    <row r="164" spans="1:18" s="372" customFormat="1" ht="24" x14ac:dyDescent="0.2">
      <c r="A164" s="361" t="s">
        <v>3986</v>
      </c>
      <c r="B164" s="362" t="s">
        <v>3987</v>
      </c>
      <c r="C164" s="373" t="s">
        <v>158</v>
      </c>
      <c r="D164" s="374" t="s">
        <v>4488</v>
      </c>
      <c r="E164" s="375">
        <v>5000</v>
      </c>
      <c r="F164" s="366" t="s">
        <v>4489</v>
      </c>
      <c r="G164" s="367" t="s">
        <v>4490</v>
      </c>
      <c r="H164" s="367" t="s">
        <v>4491</v>
      </c>
      <c r="I164" s="367" t="s">
        <v>4011</v>
      </c>
      <c r="J164" s="369" t="s">
        <v>4007</v>
      </c>
      <c r="K164" s="370">
        <v>1</v>
      </c>
      <c r="L164" s="370">
        <v>12</v>
      </c>
      <c r="M164" s="371">
        <v>60000</v>
      </c>
      <c r="N164" s="370">
        <v>1</v>
      </c>
      <c r="O164" s="370">
        <v>6</v>
      </c>
      <c r="P164" s="371">
        <v>30000</v>
      </c>
      <c r="Q164" s="370">
        <v>1</v>
      </c>
      <c r="R164" s="370">
        <v>12</v>
      </c>
    </row>
    <row r="165" spans="1:18" s="372" customFormat="1" ht="24" x14ac:dyDescent="0.2">
      <c r="A165" s="361" t="s">
        <v>3986</v>
      </c>
      <c r="B165" s="362" t="s">
        <v>3987</v>
      </c>
      <c r="C165" s="373" t="s">
        <v>158</v>
      </c>
      <c r="D165" s="374" t="s">
        <v>3988</v>
      </c>
      <c r="E165" s="375">
        <v>2500</v>
      </c>
      <c r="F165" s="366" t="s">
        <v>4492</v>
      </c>
      <c r="G165" s="367" t="s">
        <v>4493</v>
      </c>
      <c r="H165" s="367" t="s">
        <v>4438</v>
      </c>
      <c r="I165" s="367" t="s">
        <v>4011</v>
      </c>
      <c r="J165" s="369" t="s">
        <v>4007</v>
      </c>
      <c r="K165" s="370">
        <v>1</v>
      </c>
      <c r="L165" s="370">
        <v>12</v>
      </c>
      <c r="M165" s="371">
        <v>30000</v>
      </c>
      <c r="N165" s="370">
        <v>1</v>
      </c>
      <c r="O165" s="370">
        <v>6</v>
      </c>
      <c r="P165" s="371">
        <v>15000</v>
      </c>
      <c r="Q165" s="370">
        <v>1</v>
      </c>
      <c r="R165" s="370">
        <v>12</v>
      </c>
    </row>
    <row r="166" spans="1:18" s="372" customFormat="1" ht="24" x14ac:dyDescent="0.2">
      <c r="A166" s="361" t="s">
        <v>3986</v>
      </c>
      <c r="B166" s="362" t="s">
        <v>3987</v>
      </c>
      <c r="C166" s="373" t="s">
        <v>158</v>
      </c>
      <c r="D166" s="374" t="s">
        <v>4494</v>
      </c>
      <c r="E166" s="375">
        <v>6000</v>
      </c>
      <c r="F166" s="366" t="s">
        <v>4495</v>
      </c>
      <c r="G166" s="367" t="s">
        <v>4496</v>
      </c>
      <c r="H166" s="367" t="s">
        <v>4105</v>
      </c>
      <c r="I166" s="367" t="s">
        <v>4011</v>
      </c>
      <c r="J166" s="369" t="s">
        <v>4007</v>
      </c>
      <c r="K166" s="370">
        <v>1</v>
      </c>
      <c r="L166" s="370">
        <v>12</v>
      </c>
      <c r="M166" s="371">
        <v>72000</v>
      </c>
      <c r="N166" s="370">
        <v>1</v>
      </c>
      <c r="O166" s="370">
        <v>6</v>
      </c>
      <c r="P166" s="371">
        <v>36000</v>
      </c>
      <c r="Q166" s="370">
        <v>1</v>
      </c>
      <c r="R166" s="370">
        <v>12</v>
      </c>
    </row>
    <row r="167" spans="1:18" s="372" customFormat="1" ht="24" x14ac:dyDescent="0.2">
      <c r="A167" s="361" t="s">
        <v>3986</v>
      </c>
      <c r="B167" s="362" t="s">
        <v>3987</v>
      </c>
      <c r="C167" s="373" t="s">
        <v>158</v>
      </c>
      <c r="D167" s="374" t="s">
        <v>4497</v>
      </c>
      <c r="E167" s="375">
        <v>9000</v>
      </c>
      <c r="F167" s="366" t="s">
        <v>4498</v>
      </c>
      <c r="G167" s="367" t="s">
        <v>4499</v>
      </c>
      <c r="H167" s="367" t="s">
        <v>4354</v>
      </c>
      <c r="I167" s="367" t="s">
        <v>4011</v>
      </c>
      <c r="J167" s="369" t="s">
        <v>4007</v>
      </c>
      <c r="K167" s="370">
        <v>1</v>
      </c>
      <c r="L167" s="370">
        <v>12</v>
      </c>
      <c r="M167" s="371">
        <v>108000</v>
      </c>
      <c r="N167" s="370">
        <v>1</v>
      </c>
      <c r="O167" s="370">
        <v>6</v>
      </c>
      <c r="P167" s="371">
        <v>54000</v>
      </c>
      <c r="Q167" s="370">
        <v>1</v>
      </c>
      <c r="R167" s="370">
        <v>12</v>
      </c>
    </row>
    <row r="168" spans="1:18" s="372" customFormat="1" ht="24" x14ac:dyDescent="0.2">
      <c r="A168" s="361" t="s">
        <v>3986</v>
      </c>
      <c r="B168" s="362" t="s">
        <v>3987</v>
      </c>
      <c r="C168" s="373" t="s">
        <v>158</v>
      </c>
      <c r="D168" s="374" t="s">
        <v>4500</v>
      </c>
      <c r="E168" s="375">
        <v>5000</v>
      </c>
      <c r="F168" s="366" t="s">
        <v>4501</v>
      </c>
      <c r="G168" s="367" t="s">
        <v>4502</v>
      </c>
      <c r="H168" s="367" t="s">
        <v>4052</v>
      </c>
      <c r="I168" s="367" t="s">
        <v>4011</v>
      </c>
      <c r="J168" s="369" t="s">
        <v>4007</v>
      </c>
      <c r="K168" s="370">
        <v>1</v>
      </c>
      <c r="L168" s="370">
        <v>12</v>
      </c>
      <c r="M168" s="371">
        <v>60000</v>
      </c>
      <c r="N168" s="370">
        <v>1</v>
      </c>
      <c r="O168" s="370">
        <v>6</v>
      </c>
      <c r="P168" s="371">
        <v>30000</v>
      </c>
      <c r="Q168" s="370">
        <v>1</v>
      </c>
      <c r="R168" s="370">
        <v>12</v>
      </c>
    </row>
    <row r="169" spans="1:18" s="372" customFormat="1" ht="36" x14ac:dyDescent="0.2">
      <c r="A169" s="361" t="s">
        <v>3986</v>
      </c>
      <c r="B169" s="362" t="s">
        <v>3987</v>
      </c>
      <c r="C169" s="373" t="s">
        <v>158</v>
      </c>
      <c r="D169" s="374" t="s">
        <v>4363</v>
      </c>
      <c r="E169" s="375">
        <v>2000</v>
      </c>
      <c r="F169" s="366" t="s">
        <v>4503</v>
      </c>
      <c r="G169" s="367" t="s">
        <v>4504</v>
      </c>
      <c r="H169" s="367" t="s">
        <v>4366</v>
      </c>
      <c r="I169" s="367" t="s">
        <v>4309</v>
      </c>
      <c r="J169" s="369" t="s">
        <v>3991</v>
      </c>
      <c r="K169" s="370">
        <v>1</v>
      </c>
      <c r="L169" s="370">
        <v>12</v>
      </c>
      <c r="M169" s="371">
        <v>24000</v>
      </c>
      <c r="N169" s="370">
        <v>1</v>
      </c>
      <c r="O169" s="370">
        <v>6</v>
      </c>
      <c r="P169" s="371">
        <v>12000</v>
      </c>
      <c r="Q169" s="370">
        <v>1</v>
      </c>
      <c r="R169" s="370">
        <v>12</v>
      </c>
    </row>
    <row r="170" spans="1:18" s="372" customFormat="1" ht="12" x14ac:dyDescent="0.2">
      <c r="A170" s="361" t="s">
        <v>3986</v>
      </c>
      <c r="B170" s="362" t="s">
        <v>3987</v>
      </c>
      <c r="C170" s="373" t="s">
        <v>158</v>
      </c>
      <c r="D170" s="374" t="s">
        <v>4272</v>
      </c>
      <c r="E170" s="375">
        <v>2000</v>
      </c>
      <c r="F170" s="366" t="s">
        <v>4505</v>
      </c>
      <c r="G170" s="367" t="s">
        <v>4506</v>
      </c>
      <c r="H170" s="367" t="s">
        <v>4102</v>
      </c>
      <c r="I170" s="367" t="s">
        <v>4011</v>
      </c>
      <c r="J170" s="369" t="s">
        <v>4007</v>
      </c>
      <c r="K170" s="370">
        <v>1</v>
      </c>
      <c r="L170" s="370">
        <v>12</v>
      </c>
      <c r="M170" s="371">
        <v>24000</v>
      </c>
      <c r="N170" s="370">
        <v>1</v>
      </c>
      <c r="O170" s="370">
        <v>6</v>
      </c>
      <c r="P170" s="371">
        <v>12000</v>
      </c>
      <c r="Q170" s="370">
        <v>1</v>
      </c>
      <c r="R170" s="370">
        <v>12</v>
      </c>
    </row>
    <row r="171" spans="1:18" s="372" customFormat="1" ht="12" x14ac:dyDescent="0.2">
      <c r="A171" s="361" t="s">
        <v>3986</v>
      </c>
      <c r="B171" s="362" t="s">
        <v>3987</v>
      </c>
      <c r="C171" s="373" t="s">
        <v>158</v>
      </c>
      <c r="D171" s="374" t="s">
        <v>4507</v>
      </c>
      <c r="E171" s="375">
        <v>2800</v>
      </c>
      <c r="F171" s="366" t="s">
        <v>4508</v>
      </c>
      <c r="G171" s="367" t="s">
        <v>4509</v>
      </c>
      <c r="H171" s="367" t="s">
        <v>4510</v>
      </c>
      <c r="I171" s="293" t="s">
        <v>4028</v>
      </c>
      <c r="J171" s="369" t="s">
        <v>4007</v>
      </c>
      <c r="K171" s="370">
        <v>1</v>
      </c>
      <c r="L171" s="370">
        <v>12</v>
      </c>
      <c r="M171" s="371">
        <v>33600</v>
      </c>
      <c r="N171" s="370">
        <v>1</v>
      </c>
      <c r="O171" s="370">
        <v>6</v>
      </c>
      <c r="P171" s="371">
        <v>16800</v>
      </c>
      <c r="Q171" s="370">
        <v>1</v>
      </c>
      <c r="R171" s="370">
        <v>12</v>
      </c>
    </row>
    <row r="172" spans="1:18" s="372" customFormat="1" ht="36" x14ac:dyDescent="0.2">
      <c r="A172" s="361" t="s">
        <v>3986</v>
      </c>
      <c r="B172" s="362" t="s">
        <v>3987</v>
      </c>
      <c r="C172" s="373" t="s">
        <v>158</v>
      </c>
      <c r="D172" s="374" t="s">
        <v>4260</v>
      </c>
      <c r="E172" s="376">
        <v>10000</v>
      </c>
      <c r="F172" s="377" t="s">
        <v>4511</v>
      </c>
      <c r="G172" s="367" t="s">
        <v>4512</v>
      </c>
      <c r="H172" s="367" t="s">
        <v>4513</v>
      </c>
      <c r="I172" s="367" t="s">
        <v>4011</v>
      </c>
      <c r="J172" s="369" t="s">
        <v>4007</v>
      </c>
      <c r="K172" s="534">
        <v>1</v>
      </c>
      <c r="L172" s="534">
        <v>8</v>
      </c>
      <c r="M172" s="371">
        <v>80000</v>
      </c>
      <c r="N172" s="534">
        <v>1</v>
      </c>
      <c r="O172" s="534">
        <v>6</v>
      </c>
      <c r="P172" s="371">
        <v>60000</v>
      </c>
      <c r="Q172" s="534">
        <v>1</v>
      </c>
      <c r="R172" s="534">
        <v>12</v>
      </c>
    </row>
    <row r="173" spans="1:18" s="372" customFormat="1" ht="24" x14ac:dyDescent="0.2">
      <c r="A173" s="361" t="s">
        <v>3986</v>
      </c>
      <c r="B173" s="362" t="s">
        <v>3987</v>
      </c>
      <c r="C173" s="373" t="s">
        <v>158</v>
      </c>
      <c r="D173" s="374" t="s">
        <v>4514</v>
      </c>
      <c r="E173" s="375">
        <v>3500</v>
      </c>
      <c r="F173" s="366" t="s">
        <v>4515</v>
      </c>
      <c r="G173" s="367" t="s">
        <v>4516</v>
      </c>
      <c r="H173" s="367" t="s">
        <v>4015</v>
      </c>
      <c r="I173" s="367" t="s">
        <v>4011</v>
      </c>
      <c r="J173" s="369" t="s">
        <v>4007</v>
      </c>
      <c r="K173" s="534" t="s">
        <v>1664</v>
      </c>
      <c r="L173" s="534" t="s">
        <v>1664</v>
      </c>
      <c r="M173" s="535" t="s">
        <v>1664</v>
      </c>
      <c r="N173" s="534">
        <v>1</v>
      </c>
      <c r="O173" s="534">
        <v>3</v>
      </c>
      <c r="P173" s="371">
        <v>10500</v>
      </c>
      <c r="Q173" s="534">
        <v>1</v>
      </c>
      <c r="R173" s="534">
        <v>12</v>
      </c>
    </row>
    <row r="174" spans="1:18" s="372" customFormat="1" ht="24" x14ac:dyDescent="0.2">
      <c r="A174" s="361" t="s">
        <v>3986</v>
      </c>
      <c r="B174" s="362" t="s">
        <v>3987</v>
      </c>
      <c r="C174" s="373" t="s">
        <v>158</v>
      </c>
      <c r="D174" s="374" t="s">
        <v>3997</v>
      </c>
      <c r="E174" s="375">
        <v>1500</v>
      </c>
      <c r="F174" s="366" t="s">
        <v>4517</v>
      </c>
      <c r="G174" s="367" t="s">
        <v>4518</v>
      </c>
      <c r="H174" s="367" t="s">
        <v>4067</v>
      </c>
      <c r="I174" s="367" t="s">
        <v>4074</v>
      </c>
      <c r="J174" s="369" t="s">
        <v>3996</v>
      </c>
      <c r="K174" s="370">
        <v>1</v>
      </c>
      <c r="L174" s="370">
        <v>12</v>
      </c>
      <c r="M174" s="371">
        <v>18000</v>
      </c>
      <c r="N174" s="370">
        <v>1</v>
      </c>
      <c r="O174" s="370">
        <v>6</v>
      </c>
      <c r="P174" s="371">
        <v>9000</v>
      </c>
      <c r="Q174" s="370">
        <v>1</v>
      </c>
      <c r="R174" s="370">
        <v>12</v>
      </c>
    </row>
    <row r="175" spans="1:18" s="372" customFormat="1" ht="24" x14ac:dyDescent="0.2">
      <c r="A175" s="361" t="s">
        <v>3986</v>
      </c>
      <c r="B175" s="362" t="s">
        <v>3987</v>
      </c>
      <c r="C175" s="373" t="s">
        <v>158</v>
      </c>
      <c r="D175" s="374" t="s">
        <v>4519</v>
      </c>
      <c r="E175" s="375">
        <v>1500</v>
      </c>
      <c r="F175" s="366" t="s">
        <v>4520</v>
      </c>
      <c r="G175" s="367" t="s">
        <v>4521</v>
      </c>
      <c r="H175" s="367" t="s">
        <v>4032</v>
      </c>
      <c r="I175" s="367" t="s">
        <v>4033</v>
      </c>
      <c r="J175" s="369" t="s">
        <v>3991</v>
      </c>
      <c r="K175" s="370">
        <v>1</v>
      </c>
      <c r="L175" s="370">
        <v>12</v>
      </c>
      <c r="M175" s="371">
        <v>18000</v>
      </c>
      <c r="N175" s="370">
        <v>1</v>
      </c>
      <c r="O175" s="370">
        <v>6</v>
      </c>
      <c r="P175" s="371">
        <v>9000</v>
      </c>
      <c r="Q175" s="370">
        <v>1</v>
      </c>
      <c r="R175" s="370">
        <v>12</v>
      </c>
    </row>
    <row r="176" spans="1:18" s="372" customFormat="1" ht="24" x14ac:dyDescent="0.2">
      <c r="A176" s="361" t="s">
        <v>3986</v>
      </c>
      <c r="B176" s="362" t="s">
        <v>3987</v>
      </c>
      <c r="C176" s="373" t="s">
        <v>158</v>
      </c>
      <c r="D176" s="374" t="s">
        <v>3988</v>
      </c>
      <c r="E176" s="375">
        <v>2700</v>
      </c>
      <c r="F176" s="366" t="s">
        <v>4522</v>
      </c>
      <c r="G176" s="367" t="s">
        <v>4523</v>
      </c>
      <c r="H176" s="367" t="s">
        <v>4067</v>
      </c>
      <c r="I176" s="367" t="s">
        <v>4074</v>
      </c>
      <c r="J176" s="369" t="s">
        <v>3991</v>
      </c>
      <c r="K176" s="370">
        <v>1</v>
      </c>
      <c r="L176" s="370">
        <v>12</v>
      </c>
      <c r="M176" s="371">
        <v>32400</v>
      </c>
      <c r="N176" s="370">
        <v>1</v>
      </c>
      <c r="O176" s="370">
        <v>6</v>
      </c>
      <c r="P176" s="371">
        <v>16200</v>
      </c>
      <c r="Q176" s="370">
        <v>1</v>
      </c>
      <c r="R176" s="370">
        <v>12</v>
      </c>
    </row>
    <row r="177" spans="1:18" s="372" customFormat="1" ht="24" x14ac:dyDescent="0.2">
      <c r="A177" s="361" t="s">
        <v>3986</v>
      </c>
      <c r="B177" s="362" t="s">
        <v>3987</v>
      </c>
      <c r="C177" s="373" t="s">
        <v>158</v>
      </c>
      <c r="D177" s="374" t="s">
        <v>4363</v>
      </c>
      <c r="E177" s="375">
        <v>2000</v>
      </c>
      <c r="F177" s="366" t="s">
        <v>4524</v>
      </c>
      <c r="G177" s="367" t="s">
        <v>4525</v>
      </c>
      <c r="H177" s="367" t="s">
        <v>4067</v>
      </c>
      <c r="I177" s="367" t="s">
        <v>4033</v>
      </c>
      <c r="J177" s="369" t="s">
        <v>3991</v>
      </c>
      <c r="K177" s="370">
        <v>1</v>
      </c>
      <c r="L177" s="370">
        <v>12</v>
      </c>
      <c r="M177" s="371">
        <v>24000</v>
      </c>
      <c r="N177" s="370">
        <v>1</v>
      </c>
      <c r="O177" s="370">
        <v>6</v>
      </c>
      <c r="P177" s="371">
        <v>12000</v>
      </c>
      <c r="Q177" s="370">
        <v>1</v>
      </c>
      <c r="R177" s="370">
        <v>12</v>
      </c>
    </row>
    <row r="178" spans="1:18" s="372" customFormat="1" ht="24" x14ac:dyDescent="0.2">
      <c r="A178" s="361" t="s">
        <v>3986</v>
      </c>
      <c r="B178" s="362" t="s">
        <v>3987</v>
      </c>
      <c r="C178" s="373" t="s">
        <v>158</v>
      </c>
      <c r="D178" s="374" t="s">
        <v>4526</v>
      </c>
      <c r="E178" s="375">
        <v>2500</v>
      </c>
      <c r="F178" s="366" t="s">
        <v>4527</v>
      </c>
      <c r="G178" s="367" t="s">
        <v>4528</v>
      </c>
      <c r="H178" s="367" t="s">
        <v>4529</v>
      </c>
      <c r="I178" s="367" t="s">
        <v>4033</v>
      </c>
      <c r="J178" s="369" t="s">
        <v>3991</v>
      </c>
      <c r="K178" s="370">
        <v>1</v>
      </c>
      <c r="L178" s="370">
        <v>12</v>
      </c>
      <c r="M178" s="371">
        <v>30000</v>
      </c>
      <c r="N178" s="370">
        <v>1</v>
      </c>
      <c r="O178" s="370">
        <v>6</v>
      </c>
      <c r="P178" s="371">
        <v>15000</v>
      </c>
      <c r="Q178" s="370">
        <v>1</v>
      </c>
      <c r="R178" s="370">
        <v>12</v>
      </c>
    </row>
    <row r="179" spans="1:18" s="372" customFormat="1" ht="24" x14ac:dyDescent="0.2">
      <c r="A179" s="361" t="s">
        <v>3986</v>
      </c>
      <c r="B179" s="362" t="s">
        <v>3987</v>
      </c>
      <c r="C179" s="373" t="s">
        <v>158</v>
      </c>
      <c r="D179" s="374" t="s">
        <v>3988</v>
      </c>
      <c r="E179" s="375">
        <v>2000</v>
      </c>
      <c r="F179" s="366" t="s">
        <v>4530</v>
      </c>
      <c r="G179" s="367" t="s">
        <v>4531</v>
      </c>
      <c r="H179" s="368" t="s">
        <v>1664</v>
      </c>
      <c r="I179" s="367" t="s">
        <v>3995</v>
      </c>
      <c r="J179" s="369" t="s">
        <v>3996</v>
      </c>
      <c r="K179" s="370">
        <v>1</v>
      </c>
      <c r="L179" s="370">
        <v>12</v>
      </c>
      <c r="M179" s="371">
        <v>24000</v>
      </c>
      <c r="N179" s="370">
        <v>1</v>
      </c>
      <c r="O179" s="370">
        <v>6</v>
      </c>
      <c r="P179" s="371">
        <v>12000</v>
      </c>
      <c r="Q179" s="370">
        <v>1</v>
      </c>
      <c r="R179" s="370">
        <v>12</v>
      </c>
    </row>
    <row r="180" spans="1:18" s="372" customFormat="1" ht="48" x14ac:dyDescent="0.2">
      <c r="A180" s="361" t="s">
        <v>3986</v>
      </c>
      <c r="B180" s="362" t="s">
        <v>3987</v>
      </c>
      <c r="C180" s="373" t="s">
        <v>158</v>
      </c>
      <c r="D180" s="374" t="s">
        <v>4532</v>
      </c>
      <c r="E180" s="375">
        <v>7500</v>
      </c>
      <c r="F180" s="366" t="s">
        <v>4533</v>
      </c>
      <c r="G180" s="367" t="s">
        <v>4534</v>
      </c>
      <c r="H180" s="367" t="s">
        <v>4535</v>
      </c>
      <c r="I180" s="293" t="s">
        <v>4028</v>
      </c>
      <c r="J180" s="369" t="s">
        <v>4007</v>
      </c>
      <c r="K180" s="370">
        <v>1</v>
      </c>
      <c r="L180" s="370">
        <v>12</v>
      </c>
      <c r="M180" s="371">
        <v>90000</v>
      </c>
      <c r="N180" s="370">
        <v>1</v>
      </c>
      <c r="O180" s="370">
        <v>6</v>
      </c>
      <c r="P180" s="371">
        <v>45000</v>
      </c>
      <c r="Q180" s="370">
        <v>1</v>
      </c>
      <c r="R180" s="370">
        <v>12</v>
      </c>
    </row>
    <row r="181" spans="1:18" s="372" customFormat="1" ht="24" x14ac:dyDescent="0.2">
      <c r="A181" s="361" t="s">
        <v>3986</v>
      </c>
      <c r="B181" s="362" t="s">
        <v>3987</v>
      </c>
      <c r="C181" s="373" t="s">
        <v>158</v>
      </c>
      <c r="D181" s="374" t="s">
        <v>4536</v>
      </c>
      <c r="E181" s="376">
        <v>5000</v>
      </c>
      <c r="F181" s="377" t="s">
        <v>4537</v>
      </c>
      <c r="G181" s="380" t="s">
        <v>4538</v>
      </c>
      <c r="H181" s="367" t="s">
        <v>4539</v>
      </c>
      <c r="I181" s="367" t="s">
        <v>4011</v>
      </c>
      <c r="J181" s="369" t="s">
        <v>4007</v>
      </c>
      <c r="K181" s="370">
        <v>1</v>
      </c>
      <c r="L181" s="370">
        <v>12</v>
      </c>
      <c r="M181" s="371">
        <v>60000</v>
      </c>
      <c r="N181" s="370">
        <v>1</v>
      </c>
      <c r="O181" s="370">
        <v>6</v>
      </c>
      <c r="P181" s="371">
        <v>30000</v>
      </c>
      <c r="Q181" s="370">
        <v>1</v>
      </c>
      <c r="R181" s="370">
        <v>12</v>
      </c>
    </row>
    <row r="182" spans="1:18" s="372" customFormat="1" ht="24" x14ac:dyDescent="0.2">
      <c r="A182" s="361" t="s">
        <v>3986</v>
      </c>
      <c r="B182" s="362" t="s">
        <v>3987</v>
      </c>
      <c r="C182" s="373" t="s">
        <v>158</v>
      </c>
      <c r="D182" s="374" t="s">
        <v>4540</v>
      </c>
      <c r="E182" s="375">
        <v>14000</v>
      </c>
      <c r="F182" s="366" t="s">
        <v>4541</v>
      </c>
      <c r="G182" s="380" t="s">
        <v>4542</v>
      </c>
      <c r="H182" s="367" t="s">
        <v>4543</v>
      </c>
      <c r="I182" s="367" t="s">
        <v>4011</v>
      </c>
      <c r="J182" s="369" t="s">
        <v>4007</v>
      </c>
      <c r="K182" s="370">
        <v>1</v>
      </c>
      <c r="L182" s="370">
        <v>12</v>
      </c>
      <c r="M182" s="371">
        <v>168000</v>
      </c>
      <c r="N182" s="370">
        <v>1</v>
      </c>
      <c r="O182" s="370">
        <v>6</v>
      </c>
      <c r="P182" s="371">
        <v>84000</v>
      </c>
      <c r="Q182" s="370">
        <v>1</v>
      </c>
      <c r="R182" s="370">
        <v>12</v>
      </c>
    </row>
    <row r="183" spans="1:18" s="372" customFormat="1" ht="24" x14ac:dyDescent="0.2">
      <c r="A183" s="361" t="s">
        <v>3986</v>
      </c>
      <c r="B183" s="362" t="s">
        <v>3987</v>
      </c>
      <c r="C183" s="373" t="s">
        <v>158</v>
      </c>
      <c r="D183" s="374" t="s">
        <v>4544</v>
      </c>
      <c r="E183" s="375">
        <v>9000</v>
      </c>
      <c r="F183" s="366" t="s">
        <v>4545</v>
      </c>
      <c r="G183" s="367" t="s">
        <v>4546</v>
      </c>
      <c r="H183" s="367" t="s">
        <v>4438</v>
      </c>
      <c r="I183" s="367" t="s">
        <v>4011</v>
      </c>
      <c r="J183" s="369" t="s">
        <v>4007</v>
      </c>
      <c r="K183" s="370">
        <v>1</v>
      </c>
      <c r="L183" s="370">
        <v>12</v>
      </c>
      <c r="M183" s="371">
        <v>108000</v>
      </c>
      <c r="N183" s="370">
        <v>1</v>
      </c>
      <c r="O183" s="370">
        <v>6</v>
      </c>
      <c r="P183" s="371">
        <v>54000</v>
      </c>
      <c r="Q183" s="370">
        <v>1</v>
      </c>
      <c r="R183" s="370">
        <v>12</v>
      </c>
    </row>
    <row r="184" spans="1:18" s="372" customFormat="1" ht="36" x14ac:dyDescent="0.2">
      <c r="A184" s="361" t="s">
        <v>3986</v>
      </c>
      <c r="B184" s="362" t="s">
        <v>3987</v>
      </c>
      <c r="C184" s="373" t="s">
        <v>158</v>
      </c>
      <c r="D184" s="374" t="s">
        <v>4377</v>
      </c>
      <c r="E184" s="375">
        <v>4500</v>
      </c>
      <c r="F184" s="366" t="s">
        <v>4547</v>
      </c>
      <c r="G184" s="367" t="s">
        <v>4548</v>
      </c>
      <c r="H184" s="367" t="s">
        <v>4549</v>
      </c>
      <c r="I184" s="367" t="s">
        <v>4011</v>
      </c>
      <c r="J184" s="369" t="s">
        <v>4007</v>
      </c>
      <c r="K184" s="370">
        <v>1</v>
      </c>
      <c r="L184" s="370">
        <v>12</v>
      </c>
      <c r="M184" s="371">
        <v>54000</v>
      </c>
      <c r="N184" s="370">
        <v>1</v>
      </c>
      <c r="O184" s="370">
        <v>6</v>
      </c>
      <c r="P184" s="371">
        <v>27000</v>
      </c>
      <c r="Q184" s="370">
        <v>1</v>
      </c>
      <c r="R184" s="370">
        <v>12</v>
      </c>
    </row>
    <row r="185" spans="1:18" s="372" customFormat="1" ht="24" x14ac:dyDescent="0.2">
      <c r="A185" s="361" t="s">
        <v>3986</v>
      </c>
      <c r="B185" s="362" t="s">
        <v>3987</v>
      </c>
      <c r="C185" s="373" t="s">
        <v>158</v>
      </c>
      <c r="D185" s="374" t="s">
        <v>4015</v>
      </c>
      <c r="E185" s="375">
        <v>3500</v>
      </c>
      <c r="F185" s="366" t="s">
        <v>4550</v>
      </c>
      <c r="G185" s="367" t="s">
        <v>4551</v>
      </c>
      <c r="H185" s="367" t="s">
        <v>4015</v>
      </c>
      <c r="I185" s="367" t="s">
        <v>4011</v>
      </c>
      <c r="J185" s="369" t="s">
        <v>4007</v>
      </c>
      <c r="K185" s="370">
        <v>1</v>
      </c>
      <c r="L185" s="370">
        <v>12</v>
      </c>
      <c r="M185" s="371">
        <v>42000</v>
      </c>
      <c r="N185" s="370">
        <v>1</v>
      </c>
      <c r="O185" s="370">
        <v>6</v>
      </c>
      <c r="P185" s="371">
        <v>21000</v>
      </c>
      <c r="Q185" s="370">
        <v>1</v>
      </c>
      <c r="R185" s="370">
        <v>12</v>
      </c>
    </row>
    <row r="186" spans="1:18" s="372" customFormat="1" ht="12" x14ac:dyDescent="0.2">
      <c r="A186" s="361" t="s">
        <v>3986</v>
      </c>
      <c r="B186" s="362" t="s">
        <v>3987</v>
      </c>
      <c r="C186" s="373" t="s">
        <v>158</v>
      </c>
      <c r="D186" s="374" t="s">
        <v>4015</v>
      </c>
      <c r="E186" s="375">
        <v>7500</v>
      </c>
      <c r="F186" s="366" t="s">
        <v>4552</v>
      </c>
      <c r="G186" s="367" t="s">
        <v>4553</v>
      </c>
      <c r="H186" s="367" t="s">
        <v>4015</v>
      </c>
      <c r="I186" s="367" t="s">
        <v>4011</v>
      </c>
      <c r="J186" s="369" t="s">
        <v>4007</v>
      </c>
      <c r="K186" s="370">
        <v>1</v>
      </c>
      <c r="L186" s="370">
        <v>12</v>
      </c>
      <c r="M186" s="371">
        <v>90000</v>
      </c>
      <c r="N186" s="370">
        <v>1</v>
      </c>
      <c r="O186" s="370">
        <v>6</v>
      </c>
      <c r="P186" s="371">
        <v>45000</v>
      </c>
      <c r="Q186" s="370">
        <v>1</v>
      </c>
      <c r="R186" s="370">
        <v>12</v>
      </c>
    </row>
    <row r="187" spans="1:18" s="372" customFormat="1" ht="24" x14ac:dyDescent="0.2">
      <c r="A187" s="361" t="s">
        <v>3986</v>
      </c>
      <c r="B187" s="362" t="s">
        <v>3987</v>
      </c>
      <c r="C187" s="373" t="s">
        <v>158</v>
      </c>
      <c r="D187" s="374" t="s">
        <v>4132</v>
      </c>
      <c r="E187" s="375">
        <v>3700</v>
      </c>
      <c r="F187" s="366" t="s">
        <v>4554</v>
      </c>
      <c r="G187" s="367" t="s">
        <v>4555</v>
      </c>
      <c r="H187" s="367" t="s">
        <v>4015</v>
      </c>
      <c r="I187" s="367" t="s">
        <v>4011</v>
      </c>
      <c r="J187" s="369" t="s">
        <v>4007</v>
      </c>
      <c r="K187" s="370">
        <v>1</v>
      </c>
      <c r="L187" s="370">
        <v>12</v>
      </c>
      <c r="M187" s="371">
        <v>44400</v>
      </c>
      <c r="N187" s="370">
        <v>1</v>
      </c>
      <c r="O187" s="370">
        <v>6</v>
      </c>
      <c r="P187" s="371">
        <v>22200</v>
      </c>
      <c r="Q187" s="370">
        <v>1</v>
      </c>
      <c r="R187" s="370">
        <v>12</v>
      </c>
    </row>
    <row r="188" spans="1:18" s="372" customFormat="1" ht="24" x14ac:dyDescent="0.2">
      <c r="A188" s="361" t="s">
        <v>3986</v>
      </c>
      <c r="B188" s="362" t="s">
        <v>3987</v>
      </c>
      <c r="C188" s="373" t="s">
        <v>158</v>
      </c>
      <c r="D188" s="374" t="s">
        <v>4494</v>
      </c>
      <c r="E188" s="375">
        <v>4000</v>
      </c>
      <c r="F188" s="366" t="s">
        <v>4556</v>
      </c>
      <c r="G188" s="367" t="s">
        <v>4557</v>
      </c>
      <c r="H188" s="367" t="s">
        <v>4015</v>
      </c>
      <c r="I188" s="367" t="s">
        <v>4011</v>
      </c>
      <c r="J188" s="369" t="s">
        <v>4007</v>
      </c>
      <c r="K188" s="370">
        <v>1</v>
      </c>
      <c r="L188" s="370">
        <v>12</v>
      </c>
      <c r="M188" s="371">
        <v>48000</v>
      </c>
      <c r="N188" s="370">
        <v>1</v>
      </c>
      <c r="O188" s="370">
        <v>6</v>
      </c>
      <c r="P188" s="371">
        <v>24000</v>
      </c>
      <c r="Q188" s="370">
        <v>1</v>
      </c>
      <c r="R188" s="370">
        <v>12</v>
      </c>
    </row>
    <row r="189" spans="1:18" s="372" customFormat="1" ht="36" x14ac:dyDescent="0.2">
      <c r="A189" s="361" t="s">
        <v>3986</v>
      </c>
      <c r="B189" s="362" t="s">
        <v>3987</v>
      </c>
      <c r="C189" s="373" t="s">
        <v>158</v>
      </c>
      <c r="D189" s="374" t="s">
        <v>4558</v>
      </c>
      <c r="E189" s="375">
        <v>3500</v>
      </c>
      <c r="F189" s="366" t="s">
        <v>4559</v>
      </c>
      <c r="G189" s="380" t="s">
        <v>4560</v>
      </c>
      <c r="H189" s="367" t="s">
        <v>4561</v>
      </c>
      <c r="I189" s="367" t="s">
        <v>4011</v>
      </c>
      <c r="J189" s="369" t="s">
        <v>3991</v>
      </c>
      <c r="K189" s="370">
        <v>1</v>
      </c>
      <c r="L189" s="370">
        <v>12</v>
      </c>
      <c r="M189" s="371">
        <v>42000</v>
      </c>
      <c r="N189" s="370">
        <v>1</v>
      </c>
      <c r="O189" s="370">
        <v>6</v>
      </c>
      <c r="P189" s="371">
        <v>21000</v>
      </c>
      <c r="Q189" s="370">
        <v>1</v>
      </c>
      <c r="R189" s="370">
        <v>12</v>
      </c>
    </row>
    <row r="190" spans="1:18" s="372" customFormat="1" ht="36" x14ac:dyDescent="0.2">
      <c r="A190" s="361" t="s">
        <v>3986</v>
      </c>
      <c r="B190" s="362" t="s">
        <v>3987</v>
      </c>
      <c r="C190" s="373" t="s">
        <v>158</v>
      </c>
      <c r="D190" s="374" t="s">
        <v>4562</v>
      </c>
      <c r="E190" s="375">
        <v>4000</v>
      </c>
      <c r="F190" s="366" t="s">
        <v>4563</v>
      </c>
      <c r="G190" s="367" t="s">
        <v>4564</v>
      </c>
      <c r="H190" s="367" t="s">
        <v>4565</v>
      </c>
      <c r="I190" s="367" t="s">
        <v>4033</v>
      </c>
      <c r="J190" s="369" t="s">
        <v>3991</v>
      </c>
      <c r="K190" s="370">
        <v>1</v>
      </c>
      <c r="L190" s="370">
        <v>12</v>
      </c>
      <c r="M190" s="371">
        <v>48000</v>
      </c>
      <c r="N190" s="370">
        <v>1</v>
      </c>
      <c r="O190" s="370">
        <v>6</v>
      </c>
      <c r="P190" s="371">
        <v>24000</v>
      </c>
      <c r="Q190" s="370">
        <v>1</v>
      </c>
      <c r="R190" s="370">
        <v>12</v>
      </c>
    </row>
    <row r="191" spans="1:18" s="372" customFormat="1" ht="12" x14ac:dyDescent="0.2">
      <c r="A191" s="361" t="s">
        <v>3986</v>
      </c>
      <c r="B191" s="362" t="s">
        <v>3987</v>
      </c>
      <c r="C191" s="373" t="s">
        <v>158</v>
      </c>
      <c r="D191" s="374" t="s">
        <v>4566</v>
      </c>
      <c r="E191" s="375">
        <v>10000</v>
      </c>
      <c r="F191" s="366" t="s">
        <v>4567</v>
      </c>
      <c r="G191" s="367" t="s">
        <v>4568</v>
      </c>
      <c r="H191" s="367" t="s">
        <v>4566</v>
      </c>
      <c r="I191" s="367" t="s">
        <v>4011</v>
      </c>
      <c r="J191" s="369" t="s">
        <v>4007</v>
      </c>
      <c r="K191" s="370">
        <v>1</v>
      </c>
      <c r="L191" s="370">
        <v>12</v>
      </c>
      <c r="M191" s="371">
        <v>120000</v>
      </c>
      <c r="N191" s="370">
        <v>1</v>
      </c>
      <c r="O191" s="370">
        <v>6</v>
      </c>
      <c r="P191" s="371">
        <v>60000</v>
      </c>
      <c r="Q191" s="370">
        <v>1</v>
      </c>
      <c r="R191" s="370">
        <v>12</v>
      </c>
    </row>
    <row r="192" spans="1:18" s="372" customFormat="1" ht="24" x14ac:dyDescent="0.2">
      <c r="A192" s="361" t="s">
        <v>3986</v>
      </c>
      <c r="B192" s="362" t="s">
        <v>3987</v>
      </c>
      <c r="C192" s="373" t="s">
        <v>158</v>
      </c>
      <c r="D192" s="374" t="s">
        <v>4569</v>
      </c>
      <c r="E192" s="375">
        <v>2500</v>
      </c>
      <c r="F192" s="366" t="s">
        <v>4570</v>
      </c>
      <c r="G192" s="367" t="s">
        <v>4571</v>
      </c>
      <c r="H192" s="367" t="s">
        <v>4572</v>
      </c>
      <c r="I192" s="367" t="s">
        <v>4064</v>
      </c>
      <c r="J192" s="369" t="s">
        <v>3991</v>
      </c>
      <c r="K192" s="370">
        <v>1</v>
      </c>
      <c r="L192" s="370">
        <v>12</v>
      </c>
      <c r="M192" s="371">
        <v>30000</v>
      </c>
      <c r="N192" s="370">
        <v>1</v>
      </c>
      <c r="O192" s="370">
        <v>6</v>
      </c>
      <c r="P192" s="371">
        <v>15000</v>
      </c>
      <c r="Q192" s="370">
        <v>1</v>
      </c>
      <c r="R192" s="370">
        <v>12</v>
      </c>
    </row>
    <row r="193" spans="1:18" s="372" customFormat="1" ht="36" x14ac:dyDescent="0.2">
      <c r="A193" s="361" t="s">
        <v>3986</v>
      </c>
      <c r="B193" s="362" t="s">
        <v>3987</v>
      </c>
      <c r="C193" s="373" t="s">
        <v>158</v>
      </c>
      <c r="D193" s="374" t="s">
        <v>4573</v>
      </c>
      <c r="E193" s="375">
        <v>6500</v>
      </c>
      <c r="F193" s="366" t="s">
        <v>4574</v>
      </c>
      <c r="G193" s="367" t="s">
        <v>4575</v>
      </c>
      <c r="H193" s="367" t="s">
        <v>4576</v>
      </c>
      <c r="I193" s="293" t="s">
        <v>4028</v>
      </c>
      <c r="J193" s="369" t="s">
        <v>4007</v>
      </c>
      <c r="K193" s="370">
        <v>1</v>
      </c>
      <c r="L193" s="370">
        <v>12</v>
      </c>
      <c r="M193" s="371">
        <v>78000</v>
      </c>
      <c r="N193" s="370">
        <v>1</v>
      </c>
      <c r="O193" s="370">
        <v>6</v>
      </c>
      <c r="P193" s="371">
        <v>39000</v>
      </c>
      <c r="Q193" s="370">
        <v>1</v>
      </c>
      <c r="R193" s="370">
        <v>12</v>
      </c>
    </row>
    <row r="194" spans="1:18" s="372" customFormat="1" ht="24" x14ac:dyDescent="0.2">
      <c r="A194" s="361" t="s">
        <v>3986</v>
      </c>
      <c r="B194" s="362" t="s">
        <v>3987</v>
      </c>
      <c r="C194" s="373" t="s">
        <v>158</v>
      </c>
      <c r="D194" s="374" t="s">
        <v>1145</v>
      </c>
      <c r="E194" s="375">
        <v>2300</v>
      </c>
      <c r="F194" s="366" t="s">
        <v>4577</v>
      </c>
      <c r="G194" s="367" t="s">
        <v>4578</v>
      </c>
      <c r="H194" s="367" t="s">
        <v>4027</v>
      </c>
      <c r="I194" s="293" t="s">
        <v>4028</v>
      </c>
      <c r="J194" s="369" t="s">
        <v>4007</v>
      </c>
      <c r="K194" s="534" t="s">
        <v>1664</v>
      </c>
      <c r="L194" s="534" t="s">
        <v>1664</v>
      </c>
      <c r="M194" s="535" t="s">
        <v>1664</v>
      </c>
      <c r="N194" s="534">
        <v>1</v>
      </c>
      <c r="O194" s="534">
        <v>1</v>
      </c>
      <c r="P194" s="371">
        <v>2300</v>
      </c>
      <c r="Q194" s="534">
        <v>1</v>
      </c>
      <c r="R194" s="534">
        <v>12</v>
      </c>
    </row>
    <row r="195" spans="1:18" s="372" customFormat="1" ht="12" x14ac:dyDescent="0.2">
      <c r="A195" s="361" t="s">
        <v>3986</v>
      </c>
      <c r="B195" s="362" t="s">
        <v>3987</v>
      </c>
      <c r="C195" s="373" t="s">
        <v>158</v>
      </c>
      <c r="D195" s="374" t="s">
        <v>4012</v>
      </c>
      <c r="E195" s="375">
        <v>10000</v>
      </c>
      <c r="F195" s="366" t="s">
        <v>4579</v>
      </c>
      <c r="G195" s="367" t="s">
        <v>4580</v>
      </c>
      <c r="H195" s="367" t="s">
        <v>4015</v>
      </c>
      <c r="I195" s="367" t="s">
        <v>4011</v>
      </c>
      <c r="J195" s="369" t="s">
        <v>4007</v>
      </c>
      <c r="K195" s="370">
        <v>1</v>
      </c>
      <c r="L195" s="370">
        <v>12</v>
      </c>
      <c r="M195" s="371">
        <v>120000</v>
      </c>
      <c r="N195" s="370">
        <v>1</v>
      </c>
      <c r="O195" s="370">
        <v>6</v>
      </c>
      <c r="P195" s="371">
        <v>60000</v>
      </c>
      <c r="Q195" s="370">
        <v>1</v>
      </c>
      <c r="R195" s="370">
        <v>12</v>
      </c>
    </row>
    <row r="196" spans="1:18" s="372" customFormat="1" ht="24" x14ac:dyDescent="0.2">
      <c r="A196" s="361" t="s">
        <v>3986</v>
      </c>
      <c r="B196" s="362" t="s">
        <v>3987</v>
      </c>
      <c r="C196" s="373" t="s">
        <v>158</v>
      </c>
      <c r="D196" s="374" t="s">
        <v>4581</v>
      </c>
      <c r="E196" s="375">
        <v>15300</v>
      </c>
      <c r="F196" s="366" t="s">
        <v>4582</v>
      </c>
      <c r="G196" s="367" t="s">
        <v>4583</v>
      </c>
      <c r="H196" s="367" t="s">
        <v>4584</v>
      </c>
      <c r="I196" s="367" t="s">
        <v>4011</v>
      </c>
      <c r="J196" s="369" t="s">
        <v>4007</v>
      </c>
      <c r="K196" s="370">
        <v>1</v>
      </c>
      <c r="L196" s="370">
        <v>12</v>
      </c>
      <c r="M196" s="371">
        <v>183600</v>
      </c>
      <c r="N196" s="370">
        <v>1</v>
      </c>
      <c r="O196" s="370">
        <v>6</v>
      </c>
      <c r="P196" s="371">
        <v>91800</v>
      </c>
      <c r="Q196" s="370">
        <v>1</v>
      </c>
      <c r="R196" s="370">
        <v>12</v>
      </c>
    </row>
    <row r="197" spans="1:18" s="372" customFormat="1" ht="36" x14ac:dyDescent="0.2">
      <c r="A197" s="361" t="s">
        <v>3986</v>
      </c>
      <c r="B197" s="362" t="s">
        <v>3987</v>
      </c>
      <c r="C197" s="373" t="s">
        <v>158</v>
      </c>
      <c r="D197" s="374" t="s">
        <v>4038</v>
      </c>
      <c r="E197" s="375">
        <v>4000</v>
      </c>
      <c r="F197" s="366" t="s">
        <v>4585</v>
      </c>
      <c r="G197" s="367" t="s">
        <v>4586</v>
      </c>
      <c r="H197" s="367" t="s">
        <v>4587</v>
      </c>
      <c r="I197" s="293" t="s">
        <v>4028</v>
      </c>
      <c r="J197" s="369" t="s">
        <v>4007</v>
      </c>
      <c r="K197" s="370">
        <v>1</v>
      </c>
      <c r="L197" s="370">
        <v>12</v>
      </c>
      <c r="M197" s="371">
        <v>48000</v>
      </c>
      <c r="N197" s="370">
        <v>1</v>
      </c>
      <c r="O197" s="370">
        <v>6</v>
      </c>
      <c r="P197" s="371">
        <v>24000</v>
      </c>
      <c r="Q197" s="370">
        <v>1</v>
      </c>
      <c r="R197" s="370">
        <v>12</v>
      </c>
    </row>
    <row r="198" spans="1:18" s="372" customFormat="1" ht="12" x14ac:dyDescent="0.2">
      <c r="A198" s="361" t="s">
        <v>3986</v>
      </c>
      <c r="B198" s="362" t="s">
        <v>3987</v>
      </c>
      <c r="C198" s="373" t="s">
        <v>158</v>
      </c>
      <c r="D198" s="374" t="s">
        <v>4588</v>
      </c>
      <c r="E198" s="375">
        <v>2000</v>
      </c>
      <c r="F198" s="366" t="s">
        <v>4589</v>
      </c>
      <c r="G198" s="367" t="s">
        <v>4590</v>
      </c>
      <c r="H198" s="367" t="s">
        <v>4404</v>
      </c>
      <c r="I198" s="367" t="s">
        <v>4591</v>
      </c>
      <c r="J198" s="369" t="s">
        <v>3991</v>
      </c>
      <c r="K198" s="370">
        <v>1</v>
      </c>
      <c r="L198" s="370">
        <v>12</v>
      </c>
      <c r="M198" s="371">
        <v>24000</v>
      </c>
      <c r="N198" s="370">
        <v>1</v>
      </c>
      <c r="O198" s="370">
        <v>6</v>
      </c>
      <c r="P198" s="371">
        <v>12000</v>
      </c>
      <c r="Q198" s="370">
        <v>1</v>
      </c>
      <c r="R198" s="370">
        <v>12</v>
      </c>
    </row>
    <row r="199" spans="1:18" s="372" customFormat="1" ht="12" x14ac:dyDescent="0.2">
      <c r="A199" s="361" t="s">
        <v>3986</v>
      </c>
      <c r="B199" s="362" t="s">
        <v>3987</v>
      </c>
      <c r="C199" s="373" t="s">
        <v>158</v>
      </c>
      <c r="D199" s="374" t="s">
        <v>4592</v>
      </c>
      <c r="E199" s="375">
        <v>3000</v>
      </c>
      <c r="F199" s="366" t="s">
        <v>4593</v>
      </c>
      <c r="G199" s="367" t="s">
        <v>4594</v>
      </c>
      <c r="H199" s="367" t="s">
        <v>4595</v>
      </c>
      <c r="I199" s="367" t="s">
        <v>4033</v>
      </c>
      <c r="J199" s="369" t="s">
        <v>3991</v>
      </c>
      <c r="K199" s="370">
        <v>1</v>
      </c>
      <c r="L199" s="370">
        <v>12</v>
      </c>
      <c r="M199" s="371">
        <v>36000</v>
      </c>
      <c r="N199" s="370">
        <v>1</v>
      </c>
      <c r="O199" s="370">
        <v>6</v>
      </c>
      <c r="P199" s="371">
        <v>18000</v>
      </c>
      <c r="Q199" s="370">
        <v>1</v>
      </c>
      <c r="R199" s="370">
        <v>12</v>
      </c>
    </row>
    <row r="200" spans="1:18" s="372" customFormat="1" ht="12" x14ac:dyDescent="0.2">
      <c r="A200" s="361" t="s">
        <v>3986</v>
      </c>
      <c r="B200" s="362" t="s">
        <v>3987</v>
      </c>
      <c r="C200" s="373" t="s">
        <v>158</v>
      </c>
      <c r="D200" s="374" t="s">
        <v>4596</v>
      </c>
      <c r="E200" s="375">
        <v>3500</v>
      </c>
      <c r="F200" s="366" t="s">
        <v>4597</v>
      </c>
      <c r="G200" s="367" t="s">
        <v>4598</v>
      </c>
      <c r="H200" s="367" t="s">
        <v>4015</v>
      </c>
      <c r="I200" s="367" t="s">
        <v>4011</v>
      </c>
      <c r="J200" s="369" t="s">
        <v>4007</v>
      </c>
      <c r="K200" s="370">
        <v>1</v>
      </c>
      <c r="L200" s="370">
        <v>12</v>
      </c>
      <c r="M200" s="371">
        <v>42000</v>
      </c>
      <c r="N200" s="370">
        <v>1</v>
      </c>
      <c r="O200" s="370">
        <v>6</v>
      </c>
      <c r="P200" s="371">
        <v>21000</v>
      </c>
      <c r="Q200" s="370">
        <v>1</v>
      </c>
      <c r="R200" s="370">
        <v>12</v>
      </c>
    </row>
    <row r="201" spans="1:18" s="372" customFormat="1" ht="36" x14ac:dyDescent="0.2">
      <c r="A201" s="361" t="s">
        <v>3986</v>
      </c>
      <c r="B201" s="362" t="s">
        <v>3987</v>
      </c>
      <c r="C201" s="373" t="s">
        <v>158</v>
      </c>
      <c r="D201" s="374" t="s">
        <v>4599</v>
      </c>
      <c r="E201" s="376">
        <v>7000</v>
      </c>
      <c r="F201" s="377" t="s">
        <v>4600</v>
      </c>
      <c r="G201" s="367" t="s">
        <v>4601</v>
      </c>
      <c r="H201" s="367" t="s">
        <v>4602</v>
      </c>
      <c r="I201" s="293" t="s">
        <v>4028</v>
      </c>
      <c r="J201" s="369" t="s">
        <v>4007</v>
      </c>
      <c r="K201" s="534">
        <v>1</v>
      </c>
      <c r="L201" s="534">
        <v>8</v>
      </c>
      <c r="M201" s="371">
        <v>56000</v>
      </c>
      <c r="N201" s="534">
        <v>1</v>
      </c>
      <c r="O201" s="534">
        <v>6</v>
      </c>
      <c r="P201" s="371">
        <v>42000</v>
      </c>
      <c r="Q201" s="534">
        <v>1</v>
      </c>
      <c r="R201" s="534">
        <v>12</v>
      </c>
    </row>
    <row r="202" spans="1:18" s="372" customFormat="1" ht="24" x14ac:dyDescent="0.2">
      <c r="A202" s="361" t="s">
        <v>3986</v>
      </c>
      <c r="B202" s="362" t="s">
        <v>3987</v>
      </c>
      <c r="C202" s="373" t="s">
        <v>158</v>
      </c>
      <c r="D202" s="374" t="s">
        <v>4603</v>
      </c>
      <c r="E202" s="375">
        <v>4000</v>
      </c>
      <c r="F202" s="366" t="s">
        <v>4604</v>
      </c>
      <c r="G202" s="367" t="s">
        <v>4605</v>
      </c>
      <c r="H202" s="367" t="s">
        <v>4037</v>
      </c>
      <c r="I202" s="367" t="s">
        <v>4011</v>
      </c>
      <c r="J202" s="369" t="s">
        <v>4007</v>
      </c>
      <c r="K202" s="370">
        <v>1</v>
      </c>
      <c r="L202" s="370">
        <v>12</v>
      </c>
      <c r="M202" s="371">
        <v>48000</v>
      </c>
      <c r="N202" s="370">
        <v>1</v>
      </c>
      <c r="O202" s="370">
        <v>6</v>
      </c>
      <c r="P202" s="371">
        <v>24000</v>
      </c>
      <c r="Q202" s="370">
        <v>1</v>
      </c>
      <c r="R202" s="370">
        <v>12</v>
      </c>
    </row>
    <row r="203" spans="1:18" s="372" customFormat="1" ht="24" x14ac:dyDescent="0.2">
      <c r="A203" s="361" t="s">
        <v>3986</v>
      </c>
      <c r="B203" s="362" t="s">
        <v>3987</v>
      </c>
      <c r="C203" s="373" t="s">
        <v>158</v>
      </c>
      <c r="D203" s="374" t="s">
        <v>4606</v>
      </c>
      <c r="E203" s="375">
        <v>3500</v>
      </c>
      <c r="F203" s="366" t="s">
        <v>4607</v>
      </c>
      <c r="G203" s="367" t="s">
        <v>4608</v>
      </c>
      <c r="H203" s="367" t="s">
        <v>4037</v>
      </c>
      <c r="I203" s="367" t="s">
        <v>4011</v>
      </c>
      <c r="J203" s="369" t="s">
        <v>4007</v>
      </c>
      <c r="K203" s="370">
        <v>1</v>
      </c>
      <c r="L203" s="370">
        <v>12</v>
      </c>
      <c r="M203" s="371">
        <v>42000</v>
      </c>
      <c r="N203" s="370">
        <v>1</v>
      </c>
      <c r="O203" s="370">
        <v>6</v>
      </c>
      <c r="P203" s="371">
        <v>21000</v>
      </c>
      <c r="Q203" s="370">
        <v>1</v>
      </c>
      <c r="R203" s="370">
        <v>12</v>
      </c>
    </row>
    <row r="204" spans="1:18" s="372" customFormat="1" ht="12" x14ac:dyDescent="0.2">
      <c r="A204" s="361" t="s">
        <v>3986</v>
      </c>
      <c r="B204" s="362" t="s">
        <v>3987</v>
      </c>
      <c r="C204" s="373" t="s">
        <v>158</v>
      </c>
      <c r="D204" s="374" t="s">
        <v>4015</v>
      </c>
      <c r="E204" s="375">
        <v>8000</v>
      </c>
      <c r="F204" s="366" t="s">
        <v>4609</v>
      </c>
      <c r="G204" s="367" t="s">
        <v>4610</v>
      </c>
      <c r="H204" s="367" t="s">
        <v>4105</v>
      </c>
      <c r="I204" s="367" t="s">
        <v>4011</v>
      </c>
      <c r="J204" s="369" t="s">
        <v>4007</v>
      </c>
      <c r="K204" s="370">
        <v>1</v>
      </c>
      <c r="L204" s="370">
        <v>12</v>
      </c>
      <c r="M204" s="371">
        <v>96000</v>
      </c>
      <c r="N204" s="370">
        <v>1</v>
      </c>
      <c r="O204" s="370">
        <v>6</v>
      </c>
      <c r="P204" s="371">
        <v>48000</v>
      </c>
      <c r="Q204" s="370">
        <v>1</v>
      </c>
      <c r="R204" s="370">
        <v>12</v>
      </c>
    </row>
    <row r="205" spans="1:18" s="372" customFormat="1" ht="12" x14ac:dyDescent="0.2">
      <c r="A205" s="361" t="s">
        <v>3986</v>
      </c>
      <c r="B205" s="362" t="s">
        <v>3987</v>
      </c>
      <c r="C205" s="373" t="s">
        <v>158</v>
      </c>
      <c r="D205" s="374" t="s">
        <v>4316</v>
      </c>
      <c r="E205" s="375">
        <v>3500</v>
      </c>
      <c r="F205" s="366" t="s">
        <v>4611</v>
      </c>
      <c r="G205" s="367" t="s">
        <v>4612</v>
      </c>
      <c r="H205" s="367" t="s">
        <v>4015</v>
      </c>
      <c r="I205" s="367" t="s">
        <v>4011</v>
      </c>
      <c r="J205" s="369" t="s">
        <v>4007</v>
      </c>
      <c r="K205" s="370">
        <v>1</v>
      </c>
      <c r="L205" s="370">
        <v>12</v>
      </c>
      <c r="M205" s="371">
        <v>42000</v>
      </c>
      <c r="N205" s="370">
        <v>1</v>
      </c>
      <c r="O205" s="370">
        <v>6</v>
      </c>
      <c r="P205" s="371">
        <v>21000</v>
      </c>
      <c r="Q205" s="370">
        <v>1</v>
      </c>
      <c r="R205" s="370">
        <v>12</v>
      </c>
    </row>
    <row r="206" spans="1:18" s="372" customFormat="1" ht="24" x14ac:dyDescent="0.2">
      <c r="A206" s="361" t="s">
        <v>3986</v>
      </c>
      <c r="B206" s="362" t="s">
        <v>3987</v>
      </c>
      <c r="C206" s="373" t="s">
        <v>158</v>
      </c>
      <c r="D206" s="374" t="s">
        <v>4038</v>
      </c>
      <c r="E206" s="375">
        <v>3500</v>
      </c>
      <c r="F206" s="366" t="s">
        <v>4613</v>
      </c>
      <c r="G206" s="367" t="s">
        <v>4614</v>
      </c>
      <c r="H206" s="367" t="s">
        <v>4052</v>
      </c>
      <c r="I206" s="367" t="s">
        <v>4011</v>
      </c>
      <c r="J206" s="369" t="s">
        <v>4007</v>
      </c>
      <c r="K206" s="370">
        <v>1</v>
      </c>
      <c r="L206" s="370">
        <v>12</v>
      </c>
      <c r="M206" s="371">
        <v>42000</v>
      </c>
      <c r="N206" s="370">
        <v>1</v>
      </c>
      <c r="O206" s="370">
        <v>6</v>
      </c>
      <c r="P206" s="371">
        <v>21000</v>
      </c>
      <c r="Q206" s="370">
        <v>1</v>
      </c>
      <c r="R206" s="370">
        <v>12</v>
      </c>
    </row>
    <row r="207" spans="1:18" s="372" customFormat="1" ht="24" x14ac:dyDescent="0.2">
      <c r="A207" s="361" t="s">
        <v>3986</v>
      </c>
      <c r="B207" s="362" t="s">
        <v>3987</v>
      </c>
      <c r="C207" s="373" t="s">
        <v>158</v>
      </c>
      <c r="D207" s="374" t="s">
        <v>4615</v>
      </c>
      <c r="E207" s="376">
        <v>7000</v>
      </c>
      <c r="F207" s="377" t="s">
        <v>4616</v>
      </c>
      <c r="G207" s="367" t="s">
        <v>4617</v>
      </c>
      <c r="H207" s="367" t="s">
        <v>4618</v>
      </c>
      <c r="I207" s="367" t="s">
        <v>4011</v>
      </c>
      <c r="J207" s="369" t="s">
        <v>4007</v>
      </c>
      <c r="K207" s="534">
        <v>1</v>
      </c>
      <c r="L207" s="534">
        <v>8</v>
      </c>
      <c r="M207" s="371">
        <v>56000</v>
      </c>
      <c r="N207" s="534">
        <v>1</v>
      </c>
      <c r="O207" s="534">
        <v>6</v>
      </c>
      <c r="P207" s="371">
        <v>42000</v>
      </c>
      <c r="Q207" s="534">
        <v>1</v>
      </c>
      <c r="R207" s="534">
        <v>12</v>
      </c>
    </row>
    <row r="208" spans="1:18" s="372" customFormat="1" ht="24" x14ac:dyDescent="0.2">
      <c r="A208" s="361" t="s">
        <v>3986</v>
      </c>
      <c r="B208" s="362" t="s">
        <v>3987</v>
      </c>
      <c r="C208" s="373" t="s">
        <v>158</v>
      </c>
      <c r="D208" s="374" t="s">
        <v>4176</v>
      </c>
      <c r="E208" s="375">
        <v>15600</v>
      </c>
      <c r="F208" s="366" t="s">
        <v>4619</v>
      </c>
      <c r="G208" s="367" t="s">
        <v>4620</v>
      </c>
      <c r="H208" s="367" t="s">
        <v>4154</v>
      </c>
      <c r="I208" s="367" t="s">
        <v>4011</v>
      </c>
      <c r="J208" s="369" t="s">
        <v>4007</v>
      </c>
      <c r="K208" s="534">
        <v>1</v>
      </c>
      <c r="L208" s="534">
        <v>12</v>
      </c>
      <c r="M208" s="371">
        <v>187200</v>
      </c>
      <c r="N208" s="534">
        <v>1</v>
      </c>
      <c r="O208" s="534">
        <v>6</v>
      </c>
      <c r="P208" s="371">
        <v>93600</v>
      </c>
      <c r="Q208" s="534">
        <v>1</v>
      </c>
      <c r="R208" s="534">
        <v>12</v>
      </c>
    </row>
    <row r="209" spans="1:18" s="372" customFormat="1" ht="24" x14ac:dyDescent="0.2">
      <c r="A209" s="361" t="s">
        <v>3986</v>
      </c>
      <c r="B209" s="362" t="s">
        <v>3987</v>
      </c>
      <c r="C209" s="373" t="s">
        <v>158</v>
      </c>
      <c r="D209" s="374" t="s">
        <v>4621</v>
      </c>
      <c r="E209" s="375">
        <v>4750</v>
      </c>
      <c r="F209" s="366" t="s">
        <v>4622</v>
      </c>
      <c r="G209" s="367" t="s">
        <v>4623</v>
      </c>
      <c r="H209" s="367" t="s">
        <v>4015</v>
      </c>
      <c r="I209" s="367" t="s">
        <v>4011</v>
      </c>
      <c r="J209" s="369" t="s">
        <v>4007</v>
      </c>
      <c r="K209" s="370">
        <v>1</v>
      </c>
      <c r="L209" s="370">
        <v>12</v>
      </c>
      <c r="M209" s="371">
        <v>57000</v>
      </c>
      <c r="N209" s="370">
        <v>1</v>
      </c>
      <c r="O209" s="370">
        <v>6</v>
      </c>
      <c r="P209" s="371">
        <v>28500</v>
      </c>
      <c r="Q209" s="370">
        <v>1</v>
      </c>
      <c r="R209" s="370">
        <v>12</v>
      </c>
    </row>
    <row r="210" spans="1:18" s="372" customFormat="1" ht="24" x14ac:dyDescent="0.2">
      <c r="A210" s="361" t="s">
        <v>3986</v>
      </c>
      <c r="B210" s="362" t="s">
        <v>3987</v>
      </c>
      <c r="C210" s="373" t="s">
        <v>158</v>
      </c>
      <c r="D210" s="374" t="s">
        <v>4624</v>
      </c>
      <c r="E210" s="375">
        <v>5000</v>
      </c>
      <c r="F210" s="366" t="s">
        <v>4625</v>
      </c>
      <c r="G210" s="367" t="s">
        <v>4626</v>
      </c>
      <c r="H210" s="367" t="s">
        <v>4627</v>
      </c>
      <c r="I210" s="367" t="s">
        <v>4064</v>
      </c>
      <c r="J210" s="369" t="s">
        <v>3996</v>
      </c>
      <c r="K210" s="370">
        <v>1</v>
      </c>
      <c r="L210" s="370">
        <v>12</v>
      </c>
      <c r="M210" s="371">
        <v>60000</v>
      </c>
      <c r="N210" s="370">
        <v>1</v>
      </c>
      <c r="O210" s="370">
        <v>6</v>
      </c>
      <c r="P210" s="371">
        <v>30000</v>
      </c>
      <c r="Q210" s="370">
        <v>1</v>
      </c>
      <c r="R210" s="370">
        <v>12</v>
      </c>
    </row>
    <row r="211" spans="1:18" s="372" customFormat="1" ht="36" x14ac:dyDescent="0.2">
      <c r="A211" s="361" t="s">
        <v>3986</v>
      </c>
      <c r="B211" s="362" t="s">
        <v>3987</v>
      </c>
      <c r="C211" s="373" t="s">
        <v>158</v>
      </c>
      <c r="D211" s="374" t="s">
        <v>4628</v>
      </c>
      <c r="E211" s="375">
        <v>4000</v>
      </c>
      <c r="F211" s="366" t="s">
        <v>4629</v>
      </c>
      <c r="G211" s="367" t="s">
        <v>4630</v>
      </c>
      <c r="H211" s="367" t="s">
        <v>4631</v>
      </c>
      <c r="I211" s="367" t="s">
        <v>4632</v>
      </c>
      <c r="J211" s="369" t="s">
        <v>3991</v>
      </c>
      <c r="K211" s="370">
        <v>1</v>
      </c>
      <c r="L211" s="370">
        <v>12</v>
      </c>
      <c r="M211" s="371">
        <v>48000</v>
      </c>
      <c r="N211" s="370">
        <v>1</v>
      </c>
      <c r="O211" s="370">
        <v>6</v>
      </c>
      <c r="P211" s="371">
        <v>24000</v>
      </c>
      <c r="Q211" s="370">
        <v>1</v>
      </c>
      <c r="R211" s="370">
        <v>12</v>
      </c>
    </row>
    <row r="212" spans="1:18" s="372" customFormat="1" ht="12" x14ac:dyDescent="0.2">
      <c r="A212" s="361" t="s">
        <v>3986</v>
      </c>
      <c r="B212" s="362" t="s">
        <v>3987</v>
      </c>
      <c r="C212" s="373" t="s">
        <v>158</v>
      </c>
      <c r="D212" s="374" t="s">
        <v>4000</v>
      </c>
      <c r="E212" s="375">
        <v>3100</v>
      </c>
      <c r="F212" s="366" t="s">
        <v>4633</v>
      </c>
      <c r="G212" s="367" t="s">
        <v>4634</v>
      </c>
      <c r="H212" s="368" t="s">
        <v>1664</v>
      </c>
      <c r="I212" s="367" t="s">
        <v>3995</v>
      </c>
      <c r="J212" s="369" t="s">
        <v>3996</v>
      </c>
      <c r="K212" s="370">
        <v>1</v>
      </c>
      <c r="L212" s="370">
        <v>12</v>
      </c>
      <c r="M212" s="371">
        <v>37200</v>
      </c>
      <c r="N212" s="370">
        <v>1</v>
      </c>
      <c r="O212" s="370">
        <v>6</v>
      </c>
      <c r="P212" s="371">
        <v>18600</v>
      </c>
      <c r="Q212" s="370">
        <v>1</v>
      </c>
      <c r="R212" s="370">
        <v>12</v>
      </c>
    </row>
    <row r="213" spans="1:18" s="372" customFormat="1" ht="12" x14ac:dyDescent="0.2">
      <c r="A213" s="361" t="s">
        <v>3986</v>
      </c>
      <c r="B213" s="362" t="s">
        <v>3987</v>
      </c>
      <c r="C213" s="373" t="s">
        <v>158</v>
      </c>
      <c r="D213" s="374" t="s">
        <v>4105</v>
      </c>
      <c r="E213" s="375">
        <v>3200</v>
      </c>
      <c r="F213" s="366" t="s">
        <v>4635</v>
      </c>
      <c r="G213" s="367" t="s">
        <v>4636</v>
      </c>
      <c r="H213" s="367" t="s">
        <v>4015</v>
      </c>
      <c r="I213" s="367" t="s">
        <v>4011</v>
      </c>
      <c r="J213" s="369" t="s">
        <v>4007</v>
      </c>
      <c r="K213" s="534">
        <v>1</v>
      </c>
      <c r="L213" s="534">
        <v>9</v>
      </c>
      <c r="M213" s="371">
        <v>28800</v>
      </c>
      <c r="N213" s="534">
        <v>1</v>
      </c>
      <c r="O213" s="534">
        <v>6</v>
      </c>
      <c r="P213" s="371">
        <v>19200</v>
      </c>
      <c r="Q213" s="534">
        <v>1</v>
      </c>
      <c r="R213" s="534">
        <v>12</v>
      </c>
    </row>
    <row r="214" spans="1:18" s="372" customFormat="1" ht="12" x14ac:dyDescent="0.2">
      <c r="A214" s="361" t="s">
        <v>3986</v>
      </c>
      <c r="B214" s="362" t="s">
        <v>3987</v>
      </c>
      <c r="C214" s="373" t="s">
        <v>158</v>
      </c>
      <c r="D214" s="374" t="s">
        <v>4494</v>
      </c>
      <c r="E214" s="375">
        <v>4000</v>
      </c>
      <c r="F214" s="366" t="s">
        <v>4637</v>
      </c>
      <c r="G214" s="367" t="s">
        <v>4638</v>
      </c>
      <c r="H214" s="367" t="s">
        <v>4015</v>
      </c>
      <c r="I214" s="367" t="s">
        <v>4011</v>
      </c>
      <c r="J214" s="369" t="s">
        <v>4007</v>
      </c>
      <c r="K214" s="370">
        <v>1</v>
      </c>
      <c r="L214" s="370">
        <v>12</v>
      </c>
      <c r="M214" s="371">
        <v>48000</v>
      </c>
      <c r="N214" s="370">
        <v>1</v>
      </c>
      <c r="O214" s="370">
        <v>6</v>
      </c>
      <c r="P214" s="371">
        <v>24000</v>
      </c>
      <c r="Q214" s="370">
        <v>1</v>
      </c>
      <c r="R214" s="370">
        <v>12</v>
      </c>
    </row>
    <row r="215" spans="1:18" s="372" customFormat="1" ht="12" x14ac:dyDescent="0.2">
      <c r="A215" s="361" t="s">
        <v>3986</v>
      </c>
      <c r="B215" s="362" t="s">
        <v>3987</v>
      </c>
      <c r="C215" s="373" t="s">
        <v>158</v>
      </c>
      <c r="D215" s="374" t="s">
        <v>3988</v>
      </c>
      <c r="E215" s="375">
        <v>3250</v>
      </c>
      <c r="F215" s="366" t="s">
        <v>4639</v>
      </c>
      <c r="G215" s="367" t="s">
        <v>4640</v>
      </c>
      <c r="H215" s="368" t="s">
        <v>1664</v>
      </c>
      <c r="I215" s="368" t="s">
        <v>1664</v>
      </c>
      <c r="J215" s="369" t="s">
        <v>3991</v>
      </c>
      <c r="K215" s="370">
        <v>1</v>
      </c>
      <c r="L215" s="370">
        <v>12</v>
      </c>
      <c r="M215" s="371">
        <v>39000</v>
      </c>
      <c r="N215" s="370">
        <v>1</v>
      </c>
      <c r="O215" s="370">
        <v>6</v>
      </c>
      <c r="P215" s="371">
        <v>19500</v>
      </c>
      <c r="Q215" s="370">
        <v>1</v>
      </c>
      <c r="R215" s="370">
        <v>12</v>
      </c>
    </row>
    <row r="216" spans="1:18" s="372" customFormat="1" ht="36" x14ac:dyDescent="0.2">
      <c r="A216" s="361" t="s">
        <v>3986</v>
      </c>
      <c r="B216" s="362" t="s">
        <v>3987</v>
      </c>
      <c r="C216" s="373" t="s">
        <v>158</v>
      </c>
      <c r="D216" s="374" t="s">
        <v>4326</v>
      </c>
      <c r="E216" s="375">
        <v>8000</v>
      </c>
      <c r="F216" s="366" t="s">
        <v>4641</v>
      </c>
      <c r="G216" s="367" t="s">
        <v>4642</v>
      </c>
      <c r="H216" s="367" t="s">
        <v>4329</v>
      </c>
      <c r="I216" s="367" t="s">
        <v>4011</v>
      </c>
      <c r="J216" s="369" t="s">
        <v>4007</v>
      </c>
      <c r="K216" s="370">
        <v>1</v>
      </c>
      <c r="L216" s="370">
        <v>12</v>
      </c>
      <c r="M216" s="371">
        <v>96000</v>
      </c>
      <c r="N216" s="370">
        <v>1</v>
      </c>
      <c r="O216" s="370">
        <v>6</v>
      </c>
      <c r="P216" s="371">
        <v>48000</v>
      </c>
      <c r="Q216" s="370">
        <v>1</v>
      </c>
      <c r="R216" s="370">
        <v>12</v>
      </c>
    </row>
    <row r="217" spans="1:18" s="372" customFormat="1" ht="24" x14ac:dyDescent="0.2">
      <c r="A217" s="361" t="s">
        <v>3986</v>
      </c>
      <c r="B217" s="362" t="s">
        <v>3987</v>
      </c>
      <c r="C217" s="373" t="s">
        <v>158</v>
      </c>
      <c r="D217" s="374" t="s">
        <v>4643</v>
      </c>
      <c r="E217" s="375">
        <v>7000</v>
      </c>
      <c r="F217" s="366" t="s">
        <v>4644</v>
      </c>
      <c r="G217" s="367" t="s">
        <v>4645</v>
      </c>
      <c r="H217" s="367" t="s">
        <v>4102</v>
      </c>
      <c r="I217" s="367" t="s">
        <v>4011</v>
      </c>
      <c r="J217" s="369" t="s">
        <v>4007</v>
      </c>
      <c r="K217" s="370">
        <v>1</v>
      </c>
      <c r="L217" s="370">
        <v>12</v>
      </c>
      <c r="M217" s="371">
        <v>84000</v>
      </c>
      <c r="N217" s="370">
        <v>1</v>
      </c>
      <c r="O217" s="370">
        <v>6</v>
      </c>
      <c r="P217" s="371">
        <v>42000</v>
      </c>
      <c r="Q217" s="370">
        <v>1</v>
      </c>
      <c r="R217" s="370">
        <v>12</v>
      </c>
    </row>
    <row r="218" spans="1:18" s="372" customFormat="1" ht="24" x14ac:dyDescent="0.2">
      <c r="A218" s="361" t="s">
        <v>3986</v>
      </c>
      <c r="B218" s="362" t="s">
        <v>3987</v>
      </c>
      <c r="C218" s="373" t="s">
        <v>158</v>
      </c>
      <c r="D218" s="374" t="s">
        <v>4646</v>
      </c>
      <c r="E218" s="375">
        <v>5000</v>
      </c>
      <c r="F218" s="366" t="s">
        <v>4647</v>
      </c>
      <c r="G218" s="367" t="s">
        <v>4648</v>
      </c>
      <c r="H218" s="367" t="s">
        <v>4649</v>
      </c>
      <c r="I218" s="293" t="s">
        <v>4028</v>
      </c>
      <c r="J218" s="369" t="s">
        <v>4007</v>
      </c>
      <c r="K218" s="370">
        <v>1</v>
      </c>
      <c r="L218" s="370">
        <v>12</v>
      </c>
      <c r="M218" s="371">
        <v>60000</v>
      </c>
      <c r="N218" s="370">
        <v>1</v>
      </c>
      <c r="O218" s="370">
        <v>6</v>
      </c>
      <c r="P218" s="371">
        <v>30000</v>
      </c>
      <c r="Q218" s="370">
        <v>1</v>
      </c>
      <c r="R218" s="370">
        <v>12</v>
      </c>
    </row>
    <row r="219" spans="1:18" s="372" customFormat="1" ht="12" x14ac:dyDescent="0.2">
      <c r="A219" s="361" t="s">
        <v>3986</v>
      </c>
      <c r="B219" s="362" t="s">
        <v>3987</v>
      </c>
      <c r="C219" s="373" t="s">
        <v>158</v>
      </c>
      <c r="D219" s="374" t="s">
        <v>3988</v>
      </c>
      <c r="E219" s="375">
        <v>2000</v>
      </c>
      <c r="F219" s="366" t="s">
        <v>4650</v>
      </c>
      <c r="G219" s="367" t="s">
        <v>4651</v>
      </c>
      <c r="H219" s="367" t="s">
        <v>4652</v>
      </c>
      <c r="I219" s="367" t="s">
        <v>4033</v>
      </c>
      <c r="J219" s="369" t="s">
        <v>3991</v>
      </c>
      <c r="K219" s="370">
        <v>1</v>
      </c>
      <c r="L219" s="370">
        <v>12</v>
      </c>
      <c r="M219" s="371">
        <v>24000</v>
      </c>
      <c r="N219" s="370">
        <v>1</v>
      </c>
      <c r="O219" s="370">
        <v>6</v>
      </c>
      <c r="P219" s="371">
        <v>12000</v>
      </c>
      <c r="Q219" s="370">
        <v>1</v>
      </c>
      <c r="R219" s="370">
        <v>12</v>
      </c>
    </row>
    <row r="220" spans="1:18" s="372" customFormat="1" ht="24" x14ac:dyDescent="0.2">
      <c r="A220" s="361" t="s">
        <v>3986</v>
      </c>
      <c r="B220" s="362" t="s">
        <v>3987</v>
      </c>
      <c r="C220" s="373" t="s">
        <v>158</v>
      </c>
      <c r="D220" s="374" t="s">
        <v>4096</v>
      </c>
      <c r="E220" s="375">
        <v>2500</v>
      </c>
      <c r="F220" s="366" t="s">
        <v>4653</v>
      </c>
      <c r="G220" s="367" t="s">
        <v>4654</v>
      </c>
      <c r="H220" s="368" t="s">
        <v>1664</v>
      </c>
      <c r="I220" s="367" t="s">
        <v>3995</v>
      </c>
      <c r="J220" s="369" t="s">
        <v>3996</v>
      </c>
      <c r="K220" s="370">
        <v>1</v>
      </c>
      <c r="L220" s="370">
        <v>12</v>
      </c>
      <c r="M220" s="371">
        <v>30000</v>
      </c>
      <c r="N220" s="370">
        <v>1</v>
      </c>
      <c r="O220" s="370">
        <v>6</v>
      </c>
      <c r="P220" s="371">
        <v>15000</v>
      </c>
      <c r="Q220" s="370">
        <v>1</v>
      </c>
      <c r="R220" s="370">
        <v>12</v>
      </c>
    </row>
    <row r="221" spans="1:18" s="372" customFormat="1" ht="24" x14ac:dyDescent="0.2">
      <c r="A221" s="361" t="s">
        <v>3986</v>
      </c>
      <c r="B221" s="362" t="s">
        <v>3987</v>
      </c>
      <c r="C221" s="373" t="s">
        <v>158</v>
      </c>
      <c r="D221" s="374" t="s">
        <v>4038</v>
      </c>
      <c r="E221" s="375">
        <v>4000</v>
      </c>
      <c r="F221" s="366" t="s">
        <v>4655</v>
      </c>
      <c r="G221" s="367" t="s">
        <v>4656</v>
      </c>
      <c r="H221" s="367" t="s">
        <v>4657</v>
      </c>
      <c r="I221" s="367" t="s">
        <v>4011</v>
      </c>
      <c r="J221" s="369" t="s">
        <v>4007</v>
      </c>
      <c r="K221" s="370">
        <v>1</v>
      </c>
      <c r="L221" s="370">
        <v>12</v>
      </c>
      <c r="M221" s="371">
        <v>48000</v>
      </c>
      <c r="N221" s="370">
        <v>1</v>
      </c>
      <c r="O221" s="370">
        <v>6</v>
      </c>
      <c r="P221" s="371">
        <v>24000</v>
      </c>
      <c r="Q221" s="370">
        <v>1</v>
      </c>
      <c r="R221" s="370">
        <v>12</v>
      </c>
    </row>
    <row r="222" spans="1:18" s="372" customFormat="1" ht="24" x14ac:dyDescent="0.2">
      <c r="A222" s="361" t="s">
        <v>3986</v>
      </c>
      <c r="B222" s="362" t="s">
        <v>3987</v>
      </c>
      <c r="C222" s="373" t="s">
        <v>158</v>
      </c>
      <c r="D222" s="374" t="s">
        <v>4184</v>
      </c>
      <c r="E222" s="375">
        <v>6000</v>
      </c>
      <c r="F222" s="366" t="s">
        <v>4658</v>
      </c>
      <c r="G222" s="367" t="s">
        <v>4659</v>
      </c>
      <c r="H222" s="367" t="s">
        <v>4660</v>
      </c>
      <c r="I222" s="293" t="s">
        <v>4028</v>
      </c>
      <c r="J222" s="369" t="s">
        <v>4007</v>
      </c>
      <c r="K222" s="370">
        <v>1</v>
      </c>
      <c r="L222" s="370">
        <v>12</v>
      </c>
      <c r="M222" s="371">
        <v>72000</v>
      </c>
      <c r="N222" s="370">
        <v>1</v>
      </c>
      <c r="O222" s="370">
        <v>6</v>
      </c>
      <c r="P222" s="371">
        <v>36000</v>
      </c>
      <c r="Q222" s="370">
        <v>1</v>
      </c>
      <c r="R222" s="370">
        <v>12</v>
      </c>
    </row>
    <row r="223" spans="1:18" s="372" customFormat="1" ht="24" x14ac:dyDescent="0.2">
      <c r="A223" s="361" t="s">
        <v>3986</v>
      </c>
      <c r="B223" s="362" t="s">
        <v>3987</v>
      </c>
      <c r="C223" s="373" t="s">
        <v>158</v>
      </c>
      <c r="D223" s="374" t="s">
        <v>4038</v>
      </c>
      <c r="E223" s="375">
        <v>4000</v>
      </c>
      <c r="F223" s="366" t="s">
        <v>4661</v>
      </c>
      <c r="G223" s="367" t="s">
        <v>4662</v>
      </c>
      <c r="H223" s="367" t="s">
        <v>4663</v>
      </c>
      <c r="I223" s="368" t="s">
        <v>1664</v>
      </c>
      <c r="J223" s="369" t="s">
        <v>3991</v>
      </c>
      <c r="K223" s="370">
        <v>1</v>
      </c>
      <c r="L223" s="370">
        <v>12</v>
      </c>
      <c r="M223" s="371">
        <v>48000</v>
      </c>
      <c r="N223" s="370">
        <v>1</v>
      </c>
      <c r="O223" s="370">
        <v>6</v>
      </c>
      <c r="P223" s="371">
        <v>24000</v>
      </c>
      <c r="Q223" s="370">
        <v>1</v>
      </c>
      <c r="R223" s="370">
        <v>12</v>
      </c>
    </row>
    <row r="224" spans="1:18" s="372" customFormat="1" ht="24" x14ac:dyDescent="0.2">
      <c r="A224" s="361" t="s">
        <v>3986</v>
      </c>
      <c r="B224" s="362" t="s">
        <v>3987</v>
      </c>
      <c r="C224" s="373" t="s">
        <v>158</v>
      </c>
      <c r="D224" s="374" t="s">
        <v>4664</v>
      </c>
      <c r="E224" s="375">
        <v>8000</v>
      </c>
      <c r="F224" s="366" t="s">
        <v>4665</v>
      </c>
      <c r="G224" s="367" t="s">
        <v>4666</v>
      </c>
      <c r="H224" s="367" t="s">
        <v>4015</v>
      </c>
      <c r="I224" s="367" t="s">
        <v>4011</v>
      </c>
      <c r="J224" s="369" t="s">
        <v>4007</v>
      </c>
      <c r="K224" s="370">
        <v>1</v>
      </c>
      <c r="L224" s="370">
        <v>12</v>
      </c>
      <c r="M224" s="371">
        <v>96000</v>
      </c>
      <c r="N224" s="370">
        <v>1</v>
      </c>
      <c r="O224" s="370">
        <v>6</v>
      </c>
      <c r="P224" s="371">
        <v>48000</v>
      </c>
      <c r="Q224" s="370">
        <v>1</v>
      </c>
      <c r="R224" s="370">
        <v>12</v>
      </c>
    </row>
    <row r="225" spans="1:18" s="372" customFormat="1" ht="24" x14ac:dyDescent="0.2">
      <c r="A225" s="361" t="s">
        <v>3986</v>
      </c>
      <c r="B225" s="362" t="s">
        <v>3987</v>
      </c>
      <c r="C225" s="373" t="s">
        <v>158</v>
      </c>
      <c r="D225" s="374" t="s">
        <v>4667</v>
      </c>
      <c r="E225" s="375">
        <v>8000</v>
      </c>
      <c r="F225" s="366" t="s">
        <v>4668</v>
      </c>
      <c r="G225" s="367" t="s">
        <v>4669</v>
      </c>
      <c r="H225" s="367" t="s">
        <v>4015</v>
      </c>
      <c r="I225" s="367" t="s">
        <v>4011</v>
      </c>
      <c r="J225" s="369" t="s">
        <v>4007</v>
      </c>
      <c r="K225" s="370">
        <v>1</v>
      </c>
      <c r="L225" s="370">
        <v>12</v>
      </c>
      <c r="M225" s="371">
        <v>96000</v>
      </c>
      <c r="N225" s="370">
        <v>1</v>
      </c>
      <c r="O225" s="370">
        <v>6</v>
      </c>
      <c r="P225" s="371">
        <v>48000</v>
      </c>
      <c r="Q225" s="370">
        <v>1</v>
      </c>
      <c r="R225" s="370">
        <v>12</v>
      </c>
    </row>
    <row r="226" spans="1:18" s="372" customFormat="1" ht="48" x14ac:dyDescent="0.2">
      <c r="A226" s="361" t="s">
        <v>3986</v>
      </c>
      <c r="B226" s="362" t="s">
        <v>3987</v>
      </c>
      <c r="C226" s="373" t="s">
        <v>158</v>
      </c>
      <c r="D226" s="374" t="s">
        <v>3988</v>
      </c>
      <c r="E226" s="375">
        <v>2000</v>
      </c>
      <c r="F226" s="366" t="s">
        <v>4670</v>
      </c>
      <c r="G226" s="367" t="s">
        <v>4671</v>
      </c>
      <c r="H226" s="367" t="s">
        <v>4672</v>
      </c>
      <c r="I226" s="367" t="s">
        <v>4011</v>
      </c>
      <c r="J226" s="369" t="s">
        <v>4007</v>
      </c>
      <c r="K226" s="534" t="s">
        <v>1664</v>
      </c>
      <c r="L226" s="534" t="s">
        <v>1664</v>
      </c>
      <c r="M226" s="535" t="s">
        <v>1664</v>
      </c>
      <c r="N226" s="534">
        <v>1</v>
      </c>
      <c r="O226" s="534">
        <v>1</v>
      </c>
      <c r="P226" s="371">
        <v>2000</v>
      </c>
      <c r="Q226" s="534">
        <v>1</v>
      </c>
      <c r="R226" s="534">
        <v>12</v>
      </c>
    </row>
    <row r="227" spans="1:18" s="372" customFormat="1" ht="36" x14ac:dyDescent="0.2">
      <c r="A227" s="361" t="s">
        <v>3986</v>
      </c>
      <c r="B227" s="362" t="s">
        <v>3987</v>
      </c>
      <c r="C227" s="373" t="s">
        <v>158</v>
      </c>
      <c r="D227" s="374" t="s">
        <v>3988</v>
      </c>
      <c r="E227" s="375">
        <v>4000</v>
      </c>
      <c r="F227" s="366" t="s">
        <v>4673</v>
      </c>
      <c r="G227" s="367" t="s">
        <v>4674</v>
      </c>
      <c r="H227" s="367" t="s">
        <v>4366</v>
      </c>
      <c r="I227" s="367" t="s">
        <v>4033</v>
      </c>
      <c r="J227" s="369" t="s">
        <v>3991</v>
      </c>
      <c r="K227" s="370">
        <v>1</v>
      </c>
      <c r="L227" s="370">
        <v>12</v>
      </c>
      <c r="M227" s="371">
        <v>48000</v>
      </c>
      <c r="N227" s="370">
        <v>1</v>
      </c>
      <c r="O227" s="370">
        <v>6</v>
      </c>
      <c r="P227" s="371">
        <v>24000</v>
      </c>
      <c r="Q227" s="370">
        <v>1</v>
      </c>
      <c r="R227" s="370">
        <v>12</v>
      </c>
    </row>
    <row r="228" spans="1:18" s="372" customFormat="1" ht="12" x14ac:dyDescent="0.2">
      <c r="A228" s="361" t="s">
        <v>3986</v>
      </c>
      <c r="B228" s="362" t="s">
        <v>3987</v>
      </c>
      <c r="C228" s="373" t="s">
        <v>158</v>
      </c>
      <c r="D228" s="374" t="s">
        <v>4096</v>
      </c>
      <c r="E228" s="375">
        <v>2500</v>
      </c>
      <c r="F228" s="366" t="s">
        <v>4675</v>
      </c>
      <c r="G228" s="367" t="s">
        <v>4676</v>
      </c>
      <c r="H228" s="368" t="s">
        <v>1664</v>
      </c>
      <c r="I228" s="367" t="s">
        <v>3995</v>
      </c>
      <c r="J228" s="369" t="s">
        <v>3996</v>
      </c>
      <c r="K228" s="370">
        <v>1</v>
      </c>
      <c r="L228" s="370">
        <v>12</v>
      </c>
      <c r="M228" s="371">
        <v>30000</v>
      </c>
      <c r="N228" s="370">
        <v>1</v>
      </c>
      <c r="O228" s="370">
        <v>6</v>
      </c>
      <c r="P228" s="371">
        <v>15000</v>
      </c>
      <c r="Q228" s="370">
        <v>1</v>
      </c>
      <c r="R228" s="370">
        <v>12</v>
      </c>
    </row>
    <row r="229" spans="1:18" s="372" customFormat="1" ht="24" x14ac:dyDescent="0.2">
      <c r="A229" s="361" t="s">
        <v>3986</v>
      </c>
      <c r="B229" s="362" t="s">
        <v>3987</v>
      </c>
      <c r="C229" s="373" t="s">
        <v>158</v>
      </c>
      <c r="D229" s="374" t="s">
        <v>3988</v>
      </c>
      <c r="E229" s="375">
        <v>2000</v>
      </c>
      <c r="F229" s="366" t="s">
        <v>4677</v>
      </c>
      <c r="G229" s="367" t="s">
        <v>4678</v>
      </c>
      <c r="H229" s="367" t="s">
        <v>4679</v>
      </c>
      <c r="I229" s="367" t="s">
        <v>4033</v>
      </c>
      <c r="J229" s="369" t="s">
        <v>3991</v>
      </c>
      <c r="K229" s="370">
        <v>1</v>
      </c>
      <c r="L229" s="370">
        <v>12</v>
      </c>
      <c r="M229" s="371">
        <v>24000</v>
      </c>
      <c r="N229" s="370">
        <v>1</v>
      </c>
      <c r="O229" s="370">
        <v>6</v>
      </c>
      <c r="P229" s="371">
        <v>12000</v>
      </c>
      <c r="Q229" s="370">
        <v>1</v>
      </c>
      <c r="R229" s="370">
        <v>12</v>
      </c>
    </row>
    <row r="230" spans="1:18" s="372" customFormat="1" ht="24" x14ac:dyDescent="0.2">
      <c r="A230" s="361" t="s">
        <v>3986</v>
      </c>
      <c r="B230" s="362" t="s">
        <v>3987</v>
      </c>
      <c r="C230" s="373" t="s">
        <v>158</v>
      </c>
      <c r="D230" s="374" t="s">
        <v>4363</v>
      </c>
      <c r="E230" s="375">
        <v>2300</v>
      </c>
      <c r="F230" s="366" t="s">
        <v>4680</v>
      </c>
      <c r="G230" s="367" t="s">
        <v>4681</v>
      </c>
      <c r="H230" s="367" t="s">
        <v>4067</v>
      </c>
      <c r="I230" s="367" t="s">
        <v>4309</v>
      </c>
      <c r="J230" s="369" t="s">
        <v>3991</v>
      </c>
      <c r="K230" s="370">
        <v>1</v>
      </c>
      <c r="L230" s="370">
        <v>12</v>
      </c>
      <c r="M230" s="371">
        <v>27600</v>
      </c>
      <c r="N230" s="370">
        <v>1</v>
      </c>
      <c r="O230" s="370">
        <v>6</v>
      </c>
      <c r="P230" s="371">
        <v>13800</v>
      </c>
      <c r="Q230" s="370">
        <v>1</v>
      </c>
      <c r="R230" s="370">
        <v>12</v>
      </c>
    </row>
    <row r="231" spans="1:18" s="372" customFormat="1" ht="24" x14ac:dyDescent="0.2">
      <c r="A231" s="361" t="s">
        <v>3986</v>
      </c>
      <c r="B231" s="362" t="s">
        <v>3987</v>
      </c>
      <c r="C231" s="373" t="s">
        <v>158</v>
      </c>
      <c r="D231" s="374" t="s">
        <v>4682</v>
      </c>
      <c r="E231" s="375">
        <v>4000</v>
      </c>
      <c r="F231" s="366" t="s">
        <v>4683</v>
      </c>
      <c r="G231" s="367" t="s">
        <v>4684</v>
      </c>
      <c r="H231" s="367" t="s">
        <v>4685</v>
      </c>
      <c r="I231" s="367" t="s">
        <v>4011</v>
      </c>
      <c r="J231" s="369" t="s">
        <v>4007</v>
      </c>
      <c r="K231" s="370">
        <v>1</v>
      </c>
      <c r="L231" s="370">
        <v>12</v>
      </c>
      <c r="M231" s="371">
        <v>48000</v>
      </c>
      <c r="N231" s="370">
        <v>1</v>
      </c>
      <c r="O231" s="370">
        <v>6</v>
      </c>
      <c r="P231" s="371">
        <v>24000</v>
      </c>
      <c r="Q231" s="370">
        <v>1</v>
      </c>
      <c r="R231" s="370">
        <v>12</v>
      </c>
    </row>
    <row r="232" spans="1:18" s="372" customFormat="1" ht="24" x14ac:dyDescent="0.2">
      <c r="A232" s="361" t="s">
        <v>3986</v>
      </c>
      <c r="B232" s="362" t="s">
        <v>3987</v>
      </c>
      <c r="C232" s="373" t="s">
        <v>158</v>
      </c>
      <c r="D232" s="374" t="s">
        <v>4686</v>
      </c>
      <c r="E232" s="375">
        <v>9000</v>
      </c>
      <c r="F232" s="366" t="s">
        <v>4687</v>
      </c>
      <c r="G232" s="367" t="s">
        <v>4688</v>
      </c>
      <c r="H232" s="367" t="s">
        <v>4689</v>
      </c>
      <c r="I232" s="367" t="s">
        <v>4011</v>
      </c>
      <c r="J232" s="369" t="s">
        <v>4007</v>
      </c>
      <c r="K232" s="370">
        <v>1</v>
      </c>
      <c r="L232" s="370">
        <v>12</v>
      </c>
      <c r="M232" s="371">
        <v>108000</v>
      </c>
      <c r="N232" s="370">
        <v>1</v>
      </c>
      <c r="O232" s="370">
        <v>6</v>
      </c>
      <c r="P232" s="371">
        <v>54000</v>
      </c>
      <c r="Q232" s="370">
        <v>1</v>
      </c>
      <c r="R232" s="370">
        <v>12</v>
      </c>
    </row>
    <row r="233" spans="1:18" s="372" customFormat="1" ht="24" x14ac:dyDescent="0.2">
      <c r="A233" s="361" t="s">
        <v>3986</v>
      </c>
      <c r="B233" s="362" t="s">
        <v>3987</v>
      </c>
      <c r="C233" s="373" t="s">
        <v>158</v>
      </c>
      <c r="D233" s="374" t="s">
        <v>4690</v>
      </c>
      <c r="E233" s="375">
        <v>3700</v>
      </c>
      <c r="F233" s="366" t="s">
        <v>4691</v>
      </c>
      <c r="G233" s="367" t="s">
        <v>4692</v>
      </c>
      <c r="H233" s="367" t="s">
        <v>4052</v>
      </c>
      <c r="I233" s="367" t="s">
        <v>4011</v>
      </c>
      <c r="J233" s="369" t="s">
        <v>4007</v>
      </c>
      <c r="K233" s="370">
        <v>1</v>
      </c>
      <c r="L233" s="370">
        <v>12</v>
      </c>
      <c r="M233" s="371">
        <v>44400</v>
      </c>
      <c r="N233" s="370">
        <v>1</v>
      </c>
      <c r="O233" s="370">
        <v>6</v>
      </c>
      <c r="P233" s="371">
        <v>22200</v>
      </c>
      <c r="Q233" s="370">
        <v>1</v>
      </c>
      <c r="R233" s="370">
        <v>12</v>
      </c>
    </row>
    <row r="234" spans="1:18" s="372" customFormat="1" ht="12" x14ac:dyDescent="0.2">
      <c r="A234" s="361" t="s">
        <v>3986</v>
      </c>
      <c r="B234" s="362" t="s">
        <v>3987</v>
      </c>
      <c r="C234" s="373" t="s">
        <v>158</v>
      </c>
      <c r="D234" s="374" t="s">
        <v>4581</v>
      </c>
      <c r="E234" s="375">
        <v>14000</v>
      </c>
      <c r="F234" s="366" t="s">
        <v>4693</v>
      </c>
      <c r="G234" s="367" t="s">
        <v>4694</v>
      </c>
      <c r="H234" s="367" t="s">
        <v>4015</v>
      </c>
      <c r="I234" s="367" t="s">
        <v>4011</v>
      </c>
      <c r="J234" s="369" t="s">
        <v>4007</v>
      </c>
      <c r="K234" s="534" t="s">
        <v>1664</v>
      </c>
      <c r="L234" s="534" t="s">
        <v>1664</v>
      </c>
      <c r="M234" s="535" t="s">
        <v>1664</v>
      </c>
      <c r="N234" s="534">
        <v>1</v>
      </c>
      <c r="O234" s="534">
        <v>6</v>
      </c>
      <c r="P234" s="371">
        <v>84000</v>
      </c>
      <c r="Q234" s="534">
        <v>1</v>
      </c>
      <c r="R234" s="534">
        <v>12</v>
      </c>
    </row>
    <row r="235" spans="1:18" s="372" customFormat="1" ht="24" x14ac:dyDescent="0.2">
      <c r="A235" s="361" t="s">
        <v>3986</v>
      </c>
      <c r="B235" s="362" t="s">
        <v>3987</v>
      </c>
      <c r="C235" s="373" t="s">
        <v>158</v>
      </c>
      <c r="D235" s="374" t="s">
        <v>4695</v>
      </c>
      <c r="E235" s="375">
        <v>8000</v>
      </c>
      <c r="F235" s="366" t="s">
        <v>4696</v>
      </c>
      <c r="G235" s="367" t="s">
        <v>4697</v>
      </c>
      <c r="H235" s="367" t="s">
        <v>4102</v>
      </c>
      <c r="I235" s="367" t="s">
        <v>4011</v>
      </c>
      <c r="J235" s="369" t="s">
        <v>4007</v>
      </c>
      <c r="K235" s="370">
        <v>1</v>
      </c>
      <c r="L235" s="370">
        <v>12</v>
      </c>
      <c r="M235" s="371">
        <v>96000</v>
      </c>
      <c r="N235" s="370">
        <v>1</v>
      </c>
      <c r="O235" s="370">
        <v>5</v>
      </c>
      <c r="P235" s="371">
        <f>E235*O235</f>
        <v>40000</v>
      </c>
      <c r="Q235" s="534">
        <v>1</v>
      </c>
      <c r="R235" s="534">
        <v>12</v>
      </c>
    </row>
    <row r="236" spans="1:18" s="372" customFormat="1" ht="36" x14ac:dyDescent="0.2">
      <c r="A236" s="361" t="s">
        <v>3986</v>
      </c>
      <c r="B236" s="362" t="s">
        <v>3987</v>
      </c>
      <c r="C236" s="373" t="s">
        <v>158</v>
      </c>
      <c r="D236" s="374" t="s">
        <v>4698</v>
      </c>
      <c r="E236" s="375">
        <v>2500</v>
      </c>
      <c r="F236" s="366" t="s">
        <v>4699</v>
      </c>
      <c r="G236" s="367" t="s">
        <v>4700</v>
      </c>
      <c r="H236" s="367" t="s">
        <v>4418</v>
      </c>
      <c r="I236" s="367" t="s">
        <v>4011</v>
      </c>
      <c r="J236" s="369" t="s">
        <v>4007</v>
      </c>
      <c r="K236" s="370">
        <v>1</v>
      </c>
      <c r="L236" s="370">
        <v>12</v>
      </c>
      <c r="M236" s="371">
        <v>30000</v>
      </c>
      <c r="N236" s="370">
        <v>1</v>
      </c>
      <c r="O236" s="370">
        <v>6</v>
      </c>
      <c r="P236" s="371">
        <v>15000</v>
      </c>
      <c r="Q236" s="370">
        <v>1</v>
      </c>
      <c r="R236" s="370">
        <v>12</v>
      </c>
    </row>
    <row r="237" spans="1:18" s="372" customFormat="1" ht="24" x14ac:dyDescent="0.2">
      <c r="A237" s="361" t="s">
        <v>3986</v>
      </c>
      <c r="B237" s="362" t="s">
        <v>3987</v>
      </c>
      <c r="C237" s="373" t="s">
        <v>158</v>
      </c>
      <c r="D237" s="374" t="s">
        <v>4272</v>
      </c>
      <c r="E237" s="375">
        <v>2050</v>
      </c>
      <c r="F237" s="366" t="s">
        <v>4701</v>
      </c>
      <c r="G237" s="367" t="s">
        <v>4702</v>
      </c>
      <c r="H237" s="367" t="s">
        <v>4703</v>
      </c>
      <c r="I237" s="367" t="s">
        <v>4033</v>
      </c>
      <c r="J237" s="369" t="s">
        <v>3991</v>
      </c>
      <c r="K237" s="370">
        <v>1</v>
      </c>
      <c r="L237" s="370">
        <v>12</v>
      </c>
      <c r="M237" s="371">
        <v>24600</v>
      </c>
      <c r="N237" s="370">
        <v>1</v>
      </c>
      <c r="O237" s="370">
        <v>6</v>
      </c>
      <c r="P237" s="371">
        <v>12300</v>
      </c>
      <c r="Q237" s="370">
        <v>1</v>
      </c>
      <c r="R237" s="370">
        <v>12</v>
      </c>
    </row>
    <row r="238" spans="1:18" s="372" customFormat="1" ht="24" x14ac:dyDescent="0.2">
      <c r="A238" s="361" t="s">
        <v>3986</v>
      </c>
      <c r="B238" s="362" t="s">
        <v>3987</v>
      </c>
      <c r="C238" s="373" t="s">
        <v>158</v>
      </c>
      <c r="D238" s="374" t="s">
        <v>4082</v>
      </c>
      <c r="E238" s="375">
        <v>6000</v>
      </c>
      <c r="F238" s="366" t="s">
        <v>4704</v>
      </c>
      <c r="G238" s="367" t="s">
        <v>4705</v>
      </c>
      <c r="H238" s="367" t="s">
        <v>4618</v>
      </c>
      <c r="I238" s="367" t="s">
        <v>4011</v>
      </c>
      <c r="J238" s="369" t="s">
        <v>4007</v>
      </c>
      <c r="K238" s="534">
        <v>1</v>
      </c>
      <c r="L238" s="534">
        <v>12</v>
      </c>
      <c r="M238" s="371">
        <v>72000</v>
      </c>
      <c r="N238" s="534">
        <v>1</v>
      </c>
      <c r="O238" s="534">
        <v>6</v>
      </c>
      <c r="P238" s="371">
        <v>36000</v>
      </c>
      <c r="Q238" s="534">
        <v>1</v>
      </c>
      <c r="R238" s="534">
        <v>12</v>
      </c>
    </row>
    <row r="239" spans="1:18" s="372" customFormat="1" ht="24" x14ac:dyDescent="0.2">
      <c r="A239" s="361" t="s">
        <v>3986</v>
      </c>
      <c r="B239" s="362" t="s">
        <v>3987</v>
      </c>
      <c r="C239" s="373" t="s">
        <v>158</v>
      </c>
      <c r="D239" s="374" t="s">
        <v>4706</v>
      </c>
      <c r="E239" s="375">
        <v>4500</v>
      </c>
      <c r="F239" s="366" t="s">
        <v>4707</v>
      </c>
      <c r="G239" s="367" t="s">
        <v>4708</v>
      </c>
      <c r="H239" s="367" t="s">
        <v>4015</v>
      </c>
      <c r="I239" s="367" t="s">
        <v>4011</v>
      </c>
      <c r="J239" s="369" t="s">
        <v>4007</v>
      </c>
      <c r="K239" s="370">
        <v>1</v>
      </c>
      <c r="L239" s="370">
        <v>12</v>
      </c>
      <c r="M239" s="371">
        <v>54000</v>
      </c>
      <c r="N239" s="370">
        <v>1</v>
      </c>
      <c r="O239" s="370">
        <v>6</v>
      </c>
      <c r="P239" s="371">
        <v>27000</v>
      </c>
      <c r="Q239" s="370">
        <v>1</v>
      </c>
      <c r="R239" s="370">
        <v>12</v>
      </c>
    </row>
    <row r="240" spans="1:18" s="372" customFormat="1" ht="12" x14ac:dyDescent="0.2">
      <c r="A240" s="361" t="s">
        <v>3986</v>
      </c>
      <c r="B240" s="362" t="s">
        <v>3987</v>
      </c>
      <c r="C240" s="373" t="s">
        <v>158</v>
      </c>
      <c r="D240" s="374" t="s">
        <v>4596</v>
      </c>
      <c r="E240" s="375">
        <v>3500</v>
      </c>
      <c r="F240" s="366" t="s">
        <v>4709</v>
      </c>
      <c r="G240" s="367" t="s">
        <v>4710</v>
      </c>
      <c r="H240" s="367" t="s">
        <v>4015</v>
      </c>
      <c r="I240" s="367" t="s">
        <v>4011</v>
      </c>
      <c r="J240" s="369" t="s">
        <v>4007</v>
      </c>
      <c r="K240" s="370">
        <v>1</v>
      </c>
      <c r="L240" s="370">
        <v>12</v>
      </c>
      <c r="M240" s="371">
        <v>42000</v>
      </c>
      <c r="N240" s="370">
        <v>1</v>
      </c>
      <c r="O240" s="370">
        <v>6</v>
      </c>
      <c r="P240" s="371">
        <v>21000</v>
      </c>
      <c r="Q240" s="370">
        <v>1</v>
      </c>
      <c r="R240" s="370">
        <v>12</v>
      </c>
    </row>
    <row r="241" spans="1:18" s="372" customFormat="1" ht="36" x14ac:dyDescent="0.2">
      <c r="A241" s="361" t="s">
        <v>3986</v>
      </c>
      <c r="B241" s="362" t="s">
        <v>3987</v>
      </c>
      <c r="C241" s="373" t="s">
        <v>158</v>
      </c>
      <c r="D241" s="374" t="s">
        <v>4711</v>
      </c>
      <c r="E241" s="375">
        <v>9000</v>
      </c>
      <c r="F241" s="366" t="s">
        <v>4712</v>
      </c>
      <c r="G241" s="367" t="s">
        <v>4713</v>
      </c>
      <c r="H241" s="367" t="s">
        <v>4714</v>
      </c>
      <c r="I241" s="367" t="s">
        <v>4011</v>
      </c>
      <c r="J241" s="369" t="s">
        <v>4007</v>
      </c>
      <c r="K241" s="370">
        <v>1</v>
      </c>
      <c r="L241" s="370">
        <v>12</v>
      </c>
      <c r="M241" s="371">
        <v>108000</v>
      </c>
      <c r="N241" s="370">
        <v>1</v>
      </c>
      <c r="O241" s="370">
        <v>6</v>
      </c>
      <c r="P241" s="371">
        <v>54000</v>
      </c>
      <c r="Q241" s="370">
        <v>1</v>
      </c>
      <c r="R241" s="370">
        <v>12</v>
      </c>
    </row>
    <row r="242" spans="1:18" s="372" customFormat="1" ht="48" x14ac:dyDescent="0.2">
      <c r="A242" s="361" t="s">
        <v>3986</v>
      </c>
      <c r="B242" s="362" t="s">
        <v>3987</v>
      </c>
      <c r="C242" s="373" t="s">
        <v>158</v>
      </c>
      <c r="D242" s="374" t="s">
        <v>4272</v>
      </c>
      <c r="E242" s="375">
        <v>2000</v>
      </c>
      <c r="F242" s="366" t="s">
        <v>4715</v>
      </c>
      <c r="G242" s="367" t="s">
        <v>4716</v>
      </c>
      <c r="H242" s="367" t="s">
        <v>4717</v>
      </c>
      <c r="I242" s="293" t="s">
        <v>4028</v>
      </c>
      <c r="J242" s="369" t="s">
        <v>4007</v>
      </c>
      <c r="K242" s="370">
        <v>1</v>
      </c>
      <c r="L242" s="370">
        <v>12</v>
      </c>
      <c r="M242" s="371">
        <v>24000</v>
      </c>
      <c r="N242" s="370">
        <v>1</v>
      </c>
      <c r="O242" s="370">
        <v>6</v>
      </c>
      <c r="P242" s="371">
        <v>12000</v>
      </c>
      <c r="Q242" s="370">
        <v>1</v>
      </c>
      <c r="R242" s="370">
        <v>12</v>
      </c>
    </row>
    <row r="243" spans="1:18" s="372" customFormat="1" ht="24" x14ac:dyDescent="0.2">
      <c r="A243" s="361" t="s">
        <v>3986</v>
      </c>
      <c r="B243" s="362" t="s">
        <v>3987</v>
      </c>
      <c r="C243" s="373" t="s">
        <v>158</v>
      </c>
      <c r="D243" s="374" t="s">
        <v>4164</v>
      </c>
      <c r="E243" s="375">
        <v>2500</v>
      </c>
      <c r="F243" s="366" t="s">
        <v>4718</v>
      </c>
      <c r="G243" s="367" t="s">
        <v>4719</v>
      </c>
      <c r="H243" s="367" t="s">
        <v>4015</v>
      </c>
      <c r="I243" s="367" t="s">
        <v>4011</v>
      </c>
      <c r="J243" s="369" t="s">
        <v>4007</v>
      </c>
      <c r="K243" s="370">
        <v>1</v>
      </c>
      <c r="L243" s="370">
        <v>12</v>
      </c>
      <c r="M243" s="371">
        <v>30000</v>
      </c>
      <c r="N243" s="370">
        <v>1</v>
      </c>
      <c r="O243" s="370">
        <v>6</v>
      </c>
      <c r="P243" s="371">
        <v>15000</v>
      </c>
      <c r="Q243" s="370">
        <v>1</v>
      </c>
      <c r="R243" s="370">
        <v>12</v>
      </c>
    </row>
    <row r="244" spans="1:18" s="372" customFormat="1" ht="24" x14ac:dyDescent="0.2">
      <c r="A244" s="361" t="s">
        <v>3986</v>
      </c>
      <c r="B244" s="362" t="s">
        <v>3987</v>
      </c>
      <c r="C244" s="373" t="s">
        <v>158</v>
      </c>
      <c r="D244" s="374" t="s">
        <v>4363</v>
      </c>
      <c r="E244" s="375">
        <v>3000</v>
      </c>
      <c r="F244" s="366" t="s">
        <v>4720</v>
      </c>
      <c r="G244" s="367" t="s">
        <v>4721</v>
      </c>
      <c r="H244" s="367" t="s">
        <v>4067</v>
      </c>
      <c r="I244" s="367" t="s">
        <v>4074</v>
      </c>
      <c r="J244" s="369" t="s">
        <v>3991</v>
      </c>
      <c r="K244" s="370">
        <v>1</v>
      </c>
      <c r="L244" s="370">
        <v>12</v>
      </c>
      <c r="M244" s="371">
        <v>36000</v>
      </c>
      <c r="N244" s="370">
        <v>1</v>
      </c>
      <c r="O244" s="370">
        <v>6</v>
      </c>
      <c r="P244" s="371">
        <v>18000</v>
      </c>
      <c r="Q244" s="370">
        <v>1</v>
      </c>
      <c r="R244" s="370">
        <v>12</v>
      </c>
    </row>
    <row r="245" spans="1:18" s="372" customFormat="1" ht="12" x14ac:dyDescent="0.2">
      <c r="A245" s="361" t="s">
        <v>3986</v>
      </c>
      <c r="B245" s="362" t="s">
        <v>3987</v>
      </c>
      <c r="C245" s="373" t="s">
        <v>158</v>
      </c>
      <c r="D245" s="374" t="s">
        <v>4722</v>
      </c>
      <c r="E245" s="375">
        <v>3000</v>
      </c>
      <c r="F245" s="366" t="s">
        <v>4723</v>
      </c>
      <c r="G245" s="367" t="s">
        <v>4724</v>
      </c>
      <c r="H245" s="367" t="s">
        <v>4015</v>
      </c>
      <c r="I245" s="367" t="s">
        <v>4011</v>
      </c>
      <c r="J245" s="369" t="s">
        <v>4007</v>
      </c>
      <c r="K245" s="370">
        <v>1</v>
      </c>
      <c r="L245" s="370">
        <v>12</v>
      </c>
      <c r="M245" s="371">
        <v>36000</v>
      </c>
      <c r="N245" s="370">
        <v>1</v>
      </c>
      <c r="O245" s="370">
        <v>6</v>
      </c>
      <c r="P245" s="371">
        <v>18000</v>
      </c>
      <c r="Q245" s="370">
        <v>1</v>
      </c>
      <c r="R245" s="370">
        <v>12</v>
      </c>
    </row>
    <row r="246" spans="1:18" s="372" customFormat="1" ht="24" x14ac:dyDescent="0.2">
      <c r="A246" s="361" t="s">
        <v>3986</v>
      </c>
      <c r="B246" s="362" t="s">
        <v>3987</v>
      </c>
      <c r="C246" s="373" t="s">
        <v>158</v>
      </c>
      <c r="D246" s="374" t="s">
        <v>3988</v>
      </c>
      <c r="E246" s="375">
        <v>3000</v>
      </c>
      <c r="F246" s="366" t="s">
        <v>4725</v>
      </c>
      <c r="G246" s="367" t="s">
        <v>4726</v>
      </c>
      <c r="H246" s="367" t="s">
        <v>4727</v>
      </c>
      <c r="I246" s="293" t="s">
        <v>4028</v>
      </c>
      <c r="J246" s="369" t="s">
        <v>4007</v>
      </c>
      <c r="K246" s="370">
        <v>1</v>
      </c>
      <c r="L246" s="370">
        <v>12</v>
      </c>
      <c r="M246" s="371">
        <v>36000</v>
      </c>
      <c r="N246" s="370">
        <v>1</v>
      </c>
      <c r="O246" s="370">
        <v>6</v>
      </c>
      <c r="P246" s="371">
        <v>18000</v>
      </c>
      <c r="Q246" s="370">
        <v>1</v>
      </c>
      <c r="R246" s="370">
        <v>12</v>
      </c>
    </row>
    <row r="247" spans="1:18" s="372" customFormat="1" ht="12" x14ac:dyDescent="0.2">
      <c r="A247" s="361" t="s">
        <v>3986</v>
      </c>
      <c r="B247" s="362" t="s">
        <v>3987</v>
      </c>
      <c r="C247" s="373" t="s">
        <v>158</v>
      </c>
      <c r="D247" s="374" t="s">
        <v>3997</v>
      </c>
      <c r="E247" s="375">
        <v>2000</v>
      </c>
      <c r="F247" s="366" t="s">
        <v>4728</v>
      </c>
      <c r="G247" s="367" t="s">
        <v>4729</v>
      </c>
      <c r="H247" s="368" t="s">
        <v>1664</v>
      </c>
      <c r="I247" s="367" t="s">
        <v>3995</v>
      </c>
      <c r="J247" s="369" t="s">
        <v>3996</v>
      </c>
      <c r="K247" s="370">
        <v>1</v>
      </c>
      <c r="L247" s="370">
        <v>12</v>
      </c>
      <c r="M247" s="371">
        <v>24000</v>
      </c>
      <c r="N247" s="370">
        <v>1</v>
      </c>
      <c r="O247" s="370">
        <v>6</v>
      </c>
      <c r="P247" s="371">
        <v>12000</v>
      </c>
      <c r="Q247" s="370">
        <v>1</v>
      </c>
      <c r="R247" s="370">
        <v>12</v>
      </c>
    </row>
    <row r="248" spans="1:18" s="372" customFormat="1" ht="24" x14ac:dyDescent="0.2">
      <c r="A248" s="361" t="s">
        <v>3986</v>
      </c>
      <c r="B248" s="362" t="s">
        <v>3987</v>
      </c>
      <c r="C248" s="373" t="s">
        <v>158</v>
      </c>
      <c r="D248" s="374" t="s">
        <v>4000</v>
      </c>
      <c r="E248" s="375">
        <v>3100</v>
      </c>
      <c r="F248" s="366" t="s">
        <v>4730</v>
      </c>
      <c r="G248" s="367" t="s">
        <v>4731</v>
      </c>
      <c r="H248" s="368" t="s">
        <v>1664</v>
      </c>
      <c r="I248" s="367" t="s">
        <v>3995</v>
      </c>
      <c r="J248" s="369" t="s">
        <v>3996</v>
      </c>
      <c r="K248" s="370">
        <v>1</v>
      </c>
      <c r="L248" s="370">
        <v>12</v>
      </c>
      <c r="M248" s="371">
        <v>37200</v>
      </c>
      <c r="N248" s="370">
        <v>1</v>
      </c>
      <c r="O248" s="370">
        <v>6</v>
      </c>
      <c r="P248" s="371">
        <v>18600</v>
      </c>
      <c r="Q248" s="370">
        <v>1</v>
      </c>
      <c r="R248" s="370">
        <v>12</v>
      </c>
    </row>
    <row r="249" spans="1:18" s="372" customFormat="1" ht="48" x14ac:dyDescent="0.2">
      <c r="A249" s="361" t="s">
        <v>3986</v>
      </c>
      <c r="B249" s="362" t="s">
        <v>3987</v>
      </c>
      <c r="C249" s="373" t="s">
        <v>158</v>
      </c>
      <c r="D249" s="374" t="s">
        <v>4732</v>
      </c>
      <c r="E249" s="375">
        <v>2000</v>
      </c>
      <c r="F249" s="366" t="s">
        <v>4733</v>
      </c>
      <c r="G249" s="367" t="s">
        <v>4734</v>
      </c>
      <c r="H249" s="367" t="s">
        <v>4735</v>
      </c>
      <c r="I249" s="367" t="s">
        <v>4736</v>
      </c>
      <c r="J249" s="369" t="s">
        <v>3991</v>
      </c>
      <c r="K249" s="370">
        <v>1</v>
      </c>
      <c r="L249" s="370">
        <v>12</v>
      </c>
      <c r="M249" s="371">
        <v>24000</v>
      </c>
      <c r="N249" s="370">
        <v>1</v>
      </c>
      <c r="O249" s="370">
        <v>6</v>
      </c>
      <c r="P249" s="371">
        <v>12000</v>
      </c>
      <c r="Q249" s="370">
        <v>1</v>
      </c>
      <c r="R249" s="370">
        <v>12</v>
      </c>
    </row>
    <row r="250" spans="1:18" s="372" customFormat="1" ht="36" x14ac:dyDescent="0.2">
      <c r="A250" s="361" t="s">
        <v>3986</v>
      </c>
      <c r="B250" s="362" t="s">
        <v>3987</v>
      </c>
      <c r="C250" s="373" t="s">
        <v>158</v>
      </c>
      <c r="D250" s="374" t="s">
        <v>4737</v>
      </c>
      <c r="E250" s="375">
        <v>7500</v>
      </c>
      <c r="F250" s="366" t="s">
        <v>4738</v>
      </c>
      <c r="G250" s="367" t="s">
        <v>4739</v>
      </c>
      <c r="H250" s="367" t="s">
        <v>4740</v>
      </c>
      <c r="I250" s="367" t="s">
        <v>4011</v>
      </c>
      <c r="J250" s="369" t="s">
        <v>4007</v>
      </c>
      <c r="K250" s="370">
        <v>1</v>
      </c>
      <c r="L250" s="370">
        <v>12</v>
      </c>
      <c r="M250" s="371">
        <v>90000</v>
      </c>
      <c r="N250" s="370">
        <v>1</v>
      </c>
      <c r="O250" s="370">
        <v>6</v>
      </c>
      <c r="P250" s="371">
        <v>45000</v>
      </c>
      <c r="Q250" s="370">
        <v>1</v>
      </c>
      <c r="R250" s="370">
        <v>12</v>
      </c>
    </row>
    <row r="251" spans="1:18" s="372" customFormat="1" ht="24" x14ac:dyDescent="0.2">
      <c r="A251" s="361" t="s">
        <v>3986</v>
      </c>
      <c r="B251" s="362" t="s">
        <v>3987</v>
      </c>
      <c r="C251" s="373" t="s">
        <v>158</v>
      </c>
      <c r="D251" s="374" t="s">
        <v>4596</v>
      </c>
      <c r="E251" s="375">
        <v>4500</v>
      </c>
      <c r="F251" s="366" t="s">
        <v>4741</v>
      </c>
      <c r="G251" s="367" t="s">
        <v>4742</v>
      </c>
      <c r="H251" s="367" t="s">
        <v>4015</v>
      </c>
      <c r="I251" s="367" t="s">
        <v>4011</v>
      </c>
      <c r="J251" s="369" t="s">
        <v>4007</v>
      </c>
      <c r="K251" s="370">
        <v>1</v>
      </c>
      <c r="L251" s="370">
        <v>12</v>
      </c>
      <c r="M251" s="371">
        <v>54000</v>
      </c>
      <c r="N251" s="370">
        <v>1</v>
      </c>
      <c r="O251" s="370">
        <v>6</v>
      </c>
      <c r="P251" s="371">
        <v>27000</v>
      </c>
      <c r="Q251" s="370">
        <v>1</v>
      </c>
      <c r="R251" s="370">
        <v>12</v>
      </c>
    </row>
    <row r="252" spans="1:18" s="372" customFormat="1" ht="24" x14ac:dyDescent="0.2">
      <c r="A252" s="361" t="s">
        <v>3986</v>
      </c>
      <c r="B252" s="362" t="s">
        <v>3987</v>
      </c>
      <c r="C252" s="373" t="s">
        <v>158</v>
      </c>
      <c r="D252" s="374" t="s">
        <v>4108</v>
      </c>
      <c r="E252" s="375">
        <v>11000</v>
      </c>
      <c r="F252" s="366" t="s">
        <v>4743</v>
      </c>
      <c r="G252" s="367" t="s">
        <v>4744</v>
      </c>
      <c r="H252" s="367" t="s">
        <v>4015</v>
      </c>
      <c r="I252" s="367" t="s">
        <v>4011</v>
      </c>
      <c r="J252" s="369" t="s">
        <v>4007</v>
      </c>
      <c r="K252" s="370">
        <v>1</v>
      </c>
      <c r="L252" s="370">
        <v>12</v>
      </c>
      <c r="M252" s="371">
        <v>132000</v>
      </c>
      <c r="N252" s="370">
        <v>1</v>
      </c>
      <c r="O252" s="370">
        <v>6</v>
      </c>
      <c r="P252" s="371">
        <v>66000</v>
      </c>
      <c r="Q252" s="370">
        <v>1</v>
      </c>
      <c r="R252" s="370">
        <v>12</v>
      </c>
    </row>
    <row r="253" spans="1:18" s="372" customFormat="1" ht="24" x14ac:dyDescent="0.2">
      <c r="A253" s="361" t="s">
        <v>3986</v>
      </c>
      <c r="B253" s="362" t="s">
        <v>3987</v>
      </c>
      <c r="C253" s="373" t="s">
        <v>158</v>
      </c>
      <c r="D253" s="374" t="s">
        <v>4367</v>
      </c>
      <c r="E253" s="375">
        <v>3700</v>
      </c>
      <c r="F253" s="366" t="s">
        <v>4745</v>
      </c>
      <c r="G253" s="367" t="s">
        <v>4746</v>
      </c>
      <c r="H253" s="367" t="s">
        <v>4015</v>
      </c>
      <c r="I253" s="367" t="s">
        <v>4011</v>
      </c>
      <c r="J253" s="369" t="s">
        <v>4007</v>
      </c>
      <c r="K253" s="370">
        <v>1</v>
      </c>
      <c r="L253" s="370">
        <v>12</v>
      </c>
      <c r="M253" s="371">
        <v>44400</v>
      </c>
      <c r="N253" s="370">
        <v>1</v>
      </c>
      <c r="O253" s="370">
        <v>6</v>
      </c>
      <c r="P253" s="371">
        <v>22200</v>
      </c>
      <c r="Q253" s="370">
        <v>1</v>
      </c>
      <c r="R253" s="370">
        <v>12</v>
      </c>
    </row>
    <row r="254" spans="1:18" s="372" customFormat="1" ht="12" x14ac:dyDescent="0.2">
      <c r="A254" s="361" t="s">
        <v>3986</v>
      </c>
      <c r="B254" s="362" t="s">
        <v>3987</v>
      </c>
      <c r="C254" s="373" t="s">
        <v>158</v>
      </c>
      <c r="D254" s="374" t="s">
        <v>4747</v>
      </c>
      <c r="E254" s="375">
        <v>5000</v>
      </c>
      <c r="F254" s="366" t="s">
        <v>4748</v>
      </c>
      <c r="G254" s="367" t="s">
        <v>4749</v>
      </c>
      <c r="H254" s="367" t="s">
        <v>4750</v>
      </c>
      <c r="I254" s="367" t="s">
        <v>4074</v>
      </c>
      <c r="J254" s="369" t="s">
        <v>3991</v>
      </c>
      <c r="K254" s="370">
        <v>1</v>
      </c>
      <c r="L254" s="370">
        <v>12</v>
      </c>
      <c r="M254" s="371">
        <v>60000</v>
      </c>
      <c r="N254" s="370">
        <v>1</v>
      </c>
      <c r="O254" s="370">
        <v>6</v>
      </c>
      <c r="P254" s="371">
        <v>30000</v>
      </c>
      <c r="Q254" s="370">
        <v>1</v>
      </c>
      <c r="R254" s="370">
        <v>12</v>
      </c>
    </row>
    <row r="255" spans="1:18" s="372" customFormat="1" ht="24" x14ac:dyDescent="0.2">
      <c r="A255" s="361" t="s">
        <v>3986</v>
      </c>
      <c r="B255" s="362" t="s">
        <v>3987</v>
      </c>
      <c r="C255" s="373" t="s">
        <v>158</v>
      </c>
      <c r="D255" s="374" t="s">
        <v>4458</v>
      </c>
      <c r="E255" s="375">
        <v>9000</v>
      </c>
      <c r="F255" s="366" t="s">
        <v>4751</v>
      </c>
      <c r="G255" s="367" t="s">
        <v>4752</v>
      </c>
      <c r="H255" s="367" t="s">
        <v>4105</v>
      </c>
      <c r="I255" s="367" t="s">
        <v>4011</v>
      </c>
      <c r="J255" s="369" t="s">
        <v>4007</v>
      </c>
      <c r="K255" s="370">
        <v>1</v>
      </c>
      <c r="L255" s="370">
        <v>12</v>
      </c>
      <c r="M255" s="371">
        <v>108000</v>
      </c>
      <c r="N255" s="370">
        <v>1</v>
      </c>
      <c r="O255" s="370">
        <v>6</v>
      </c>
      <c r="P255" s="371">
        <v>54000</v>
      </c>
      <c r="Q255" s="370">
        <v>1</v>
      </c>
      <c r="R255" s="370">
        <v>12</v>
      </c>
    </row>
    <row r="256" spans="1:18" s="372" customFormat="1" ht="24" x14ac:dyDescent="0.2">
      <c r="A256" s="361" t="s">
        <v>3986</v>
      </c>
      <c r="B256" s="362" t="s">
        <v>3987</v>
      </c>
      <c r="C256" s="373" t="s">
        <v>158</v>
      </c>
      <c r="D256" s="374" t="s">
        <v>4086</v>
      </c>
      <c r="E256" s="375">
        <v>2500</v>
      </c>
      <c r="F256" s="366" t="s">
        <v>4753</v>
      </c>
      <c r="G256" s="367" t="s">
        <v>4754</v>
      </c>
      <c r="H256" s="367" t="s">
        <v>4015</v>
      </c>
      <c r="I256" s="367" t="s">
        <v>4011</v>
      </c>
      <c r="J256" s="369" t="s">
        <v>4007</v>
      </c>
      <c r="K256" s="370">
        <v>1</v>
      </c>
      <c r="L256" s="370">
        <v>12</v>
      </c>
      <c r="M256" s="371">
        <v>30000</v>
      </c>
      <c r="N256" s="370">
        <v>1</v>
      </c>
      <c r="O256" s="370">
        <v>6</v>
      </c>
      <c r="P256" s="371">
        <v>15000</v>
      </c>
      <c r="Q256" s="370">
        <v>1</v>
      </c>
      <c r="R256" s="370">
        <v>12</v>
      </c>
    </row>
    <row r="257" spans="1:18" s="372" customFormat="1" ht="36" x14ac:dyDescent="0.2">
      <c r="A257" s="361" t="s">
        <v>3986</v>
      </c>
      <c r="B257" s="362" t="s">
        <v>3987</v>
      </c>
      <c r="C257" s="373" t="s">
        <v>158</v>
      </c>
      <c r="D257" s="374" t="s">
        <v>4755</v>
      </c>
      <c r="E257" s="375">
        <v>10000</v>
      </c>
      <c r="F257" s="366" t="s">
        <v>4756</v>
      </c>
      <c r="G257" s="367" t="s">
        <v>4757</v>
      </c>
      <c r="H257" s="367" t="s">
        <v>4549</v>
      </c>
      <c r="I257" s="367" t="s">
        <v>4011</v>
      </c>
      <c r="J257" s="369" t="s">
        <v>4007</v>
      </c>
      <c r="K257" s="370">
        <v>1</v>
      </c>
      <c r="L257" s="370">
        <v>12</v>
      </c>
      <c r="M257" s="371">
        <v>120000</v>
      </c>
      <c r="N257" s="370">
        <v>1</v>
      </c>
      <c r="O257" s="370">
        <v>6</v>
      </c>
      <c r="P257" s="371">
        <v>60000</v>
      </c>
      <c r="Q257" s="370">
        <v>1</v>
      </c>
      <c r="R257" s="370">
        <v>12</v>
      </c>
    </row>
    <row r="258" spans="1:18" s="372" customFormat="1" ht="24" x14ac:dyDescent="0.2">
      <c r="A258" s="361" t="s">
        <v>3986</v>
      </c>
      <c r="B258" s="362" t="s">
        <v>3987</v>
      </c>
      <c r="C258" s="373" t="s">
        <v>158</v>
      </c>
      <c r="D258" s="374" t="s">
        <v>4272</v>
      </c>
      <c r="E258" s="375">
        <v>2300</v>
      </c>
      <c r="F258" s="366" t="s">
        <v>4758</v>
      </c>
      <c r="G258" s="367" t="s">
        <v>4759</v>
      </c>
      <c r="H258" s="367" t="s">
        <v>4032</v>
      </c>
      <c r="I258" s="367" t="s">
        <v>4760</v>
      </c>
      <c r="J258" s="369" t="s">
        <v>3991</v>
      </c>
      <c r="K258" s="370">
        <v>1</v>
      </c>
      <c r="L258" s="370">
        <v>12</v>
      </c>
      <c r="M258" s="371">
        <v>27600</v>
      </c>
      <c r="N258" s="370">
        <v>1</v>
      </c>
      <c r="O258" s="370">
        <v>6</v>
      </c>
      <c r="P258" s="371">
        <v>13800</v>
      </c>
      <c r="Q258" s="370">
        <v>1</v>
      </c>
      <c r="R258" s="370">
        <v>12</v>
      </c>
    </row>
    <row r="259" spans="1:18" s="372" customFormat="1" ht="36" x14ac:dyDescent="0.2">
      <c r="A259" s="361" t="s">
        <v>3986</v>
      </c>
      <c r="B259" s="362" t="s">
        <v>3987</v>
      </c>
      <c r="C259" s="373" t="s">
        <v>158</v>
      </c>
      <c r="D259" s="374" t="s">
        <v>4761</v>
      </c>
      <c r="E259" s="375">
        <v>9000</v>
      </c>
      <c r="F259" s="366" t="s">
        <v>4762</v>
      </c>
      <c r="G259" s="367" t="s">
        <v>4763</v>
      </c>
      <c r="H259" s="367" t="s">
        <v>4102</v>
      </c>
      <c r="I259" s="367" t="s">
        <v>4011</v>
      </c>
      <c r="J259" s="369" t="s">
        <v>4007</v>
      </c>
      <c r="K259" s="370">
        <v>1</v>
      </c>
      <c r="L259" s="370">
        <v>12</v>
      </c>
      <c r="M259" s="371">
        <v>108000</v>
      </c>
      <c r="N259" s="370">
        <v>1</v>
      </c>
      <c r="O259" s="370">
        <v>6</v>
      </c>
      <c r="P259" s="371">
        <v>54000</v>
      </c>
      <c r="Q259" s="370">
        <v>1</v>
      </c>
      <c r="R259" s="370">
        <v>12</v>
      </c>
    </row>
    <row r="260" spans="1:18" s="372" customFormat="1" ht="24" x14ac:dyDescent="0.2">
      <c r="A260" s="361" t="s">
        <v>3986</v>
      </c>
      <c r="B260" s="362" t="s">
        <v>3987</v>
      </c>
      <c r="C260" s="373" t="s">
        <v>158</v>
      </c>
      <c r="D260" s="374" t="s">
        <v>4108</v>
      </c>
      <c r="E260" s="375">
        <v>8000</v>
      </c>
      <c r="F260" s="366" t="s">
        <v>4764</v>
      </c>
      <c r="G260" s="367" t="s">
        <v>4765</v>
      </c>
      <c r="H260" s="367" t="s">
        <v>4015</v>
      </c>
      <c r="I260" s="367" t="s">
        <v>4011</v>
      </c>
      <c r="J260" s="369" t="s">
        <v>4007</v>
      </c>
      <c r="K260" s="370">
        <v>1</v>
      </c>
      <c r="L260" s="370">
        <v>12</v>
      </c>
      <c r="M260" s="371">
        <v>96000</v>
      </c>
      <c r="N260" s="370">
        <v>1</v>
      </c>
      <c r="O260" s="370">
        <v>6</v>
      </c>
      <c r="P260" s="371">
        <v>48000</v>
      </c>
      <c r="Q260" s="370">
        <v>1</v>
      </c>
      <c r="R260" s="370">
        <v>12</v>
      </c>
    </row>
    <row r="261" spans="1:18" s="372" customFormat="1" ht="24" x14ac:dyDescent="0.2">
      <c r="A261" s="361" t="s">
        <v>3986</v>
      </c>
      <c r="B261" s="362" t="s">
        <v>3987</v>
      </c>
      <c r="C261" s="373" t="s">
        <v>158</v>
      </c>
      <c r="D261" s="374" t="s">
        <v>4108</v>
      </c>
      <c r="E261" s="375">
        <v>5000</v>
      </c>
      <c r="F261" s="366" t="s">
        <v>4766</v>
      </c>
      <c r="G261" s="367" t="s">
        <v>4767</v>
      </c>
      <c r="H261" s="367" t="s">
        <v>4768</v>
      </c>
      <c r="I261" s="367" t="s">
        <v>4011</v>
      </c>
      <c r="J261" s="369" t="s">
        <v>4007</v>
      </c>
      <c r="K261" s="370">
        <v>1</v>
      </c>
      <c r="L261" s="370">
        <v>12</v>
      </c>
      <c r="M261" s="371">
        <v>60000</v>
      </c>
      <c r="N261" s="370">
        <v>1</v>
      </c>
      <c r="O261" s="370">
        <v>6</v>
      </c>
      <c r="P261" s="371">
        <v>30000</v>
      </c>
      <c r="Q261" s="370">
        <v>1</v>
      </c>
      <c r="R261" s="370">
        <v>12</v>
      </c>
    </row>
    <row r="262" spans="1:18" s="372" customFormat="1" ht="24" x14ac:dyDescent="0.2">
      <c r="A262" s="361" t="s">
        <v>3986</v>
      </c>
      <c r="B262" s="362" t="s">
        <v>3987</v>
      </c>
      <c r="C262" s="373" t="s">
        <v>158</v>
      </c>
      <c r="D262" s="374" t="s">
        <v>4272</v>
      </c>
      <c r="E262" s="376">
        <v>2500</v>
      </c>
      <c r="F262" s="377" t="s">
        <v>4769</v>
      </c>
      <c r="G262" s="367" t="s">
        <v>4770</v>
      </c>
      <c r="H262" s="368" t="s">
        <v>1664</v>
      </c>
      <c r="I262" s="367" t="s">
        <v>3995</v>
      </c>
      <c r="J262" s="369" t="s">
        <v>3996</v>
      </c>
      <c r="K262" s="534">
        <v>1</v>
      </c>
      <c r="L262" s="534">
        <v>8</v>
      </c>
      <c r="M262" s="371">
        <v>20000</v>
      </c>
      <c r="N262" s="534">
        <v>1</v>
      </c>
      <c r="O262" s="534">
        <v>6</v>
      </c>
      <c r="P262" s="371">
        <v>15000</v>
      </c>
      <c r="Q262" s="534">
        <v>1</v>
      </c>
      <c r="R262" s="534">
        <v>12</v>
      </c>
    </row>
    <row r="263" spans="1:18" s="372" customFormat="1" ht="24" x14ac:dyDescent="0.2">
      <c r="A263" s="361" t="s">
        <v>3986</v>
      </c>
      <c r="B263" s="570" t="s">
        <v>3987</v>
      </c>
      <c r="C263" s="571" t="s">
        <v>158</v>
      </c>
      <c r="D263" s="572" t="s">
        <v>4507</v>
      </c>
      <c r="E263" s="573">
        <v>3500</v>
      </c>
      <c r="F263" s="574" t="s">
        <v>4771</v>
      </c>
      <c r="G263" s="575" t="s">
        <v>4772</v>
      </c>
      <c r="H263" s="575" t="s">
        <v>4027</v>
      </c>
      <c r="I263" s="575" t="s">
        <v>4011</v>
      </c>
      <c r="J263" s="369" t="s">
        <v>4007</v>
      </c>
      <c r="K263" s="370">
        <v>1</v>
      </c>
      <c r="L263" s="370">
        <v>12</v>
      </c>
      <c r="M263" s="371">
        <v>42000</v>
      </c>
      <c r="N263" s="370">
        <v>1</v>
      </c>
      <c r="O263" s="370">
        <v>6</v>
      </c>
      <c r="P263" s="371">
        <v>21000</v>
      </c>
      <c r="Q263" s="370">
        <v>1</v>
      </c>
      <c r="R263" s="370">
        <v>12</v>
      </c>
    </row>
    <row r="264" spans="1:18" s="372" customFormat="1" ht="24" x14ac:dyDescent="0.2">
      <c r="A264" s="361" t="s">
        <v>3986</v>
      </c>
      <c r="B264" s="570" t="s">
        <v>3987</v>
      </c>
      <c r="C264" s="571" t="s">
        <v>158</v>
      </c>
      <c r="D264" s="572" t="s">
        <v>4773</v>
      </c>
      <c r="E264" s="573">
        <v>8000</v>
      </c>
      <c r="F264" s="574" t="s">
        <v>4774</v>
      </c>
      <c r="G264" s="575" t="s">
        <v>4775</v>
      </c>
      <c r="H264" s="575" t="s">
        <v>4015</v>
      </c>
      <c r="I264" s="575" t="s">
        <v>4011</v>
      </c>
      <c r="J264" s="369" t="s">
        <v>4007</v>
      </c>
      <c r="K264" s="370">
        <v>1</v>
      </c>
      <c r="L264" s="370">
        <v>12</v>
      </c>
      <c r="M264" s="371">
        <v>96000</v>
      </c>
      <c r="N264" s="370">
        <v>1</v>
      </c>
      <c r="O264" s="370">
        <v>6</v>
      </c>
      <c r="P264" s="371">
        <v>48000</v>
      </c>
      <c r="Q264" s="370">
        <v>1</v>
      </c>
      <c r="R264" s="370">
        <v>12</v>
      </c>
    </row>
    <row r="265" spans="1:18" s="372" customFormat="1" ht="24" x14ac:dyDescent="0.2">
      <c r="A265" s="361" t="s">
        <v>3986</v>
      </c>
      <c r="B265" s="570" t="s">
        <v>3987</v>
      </c>
      <c r="C265" s="571" t="s">
        <v>158</v>
      </c>
      <c r="D265" s="572" t="s">
        <v>4096</v>
      </c>
      <c r="E265" s="573">
        <v>2500</v>
      </c>
      <c r="F265" s="574" t="s">
        <v>4776</v>
      </c>
      <c r="G265" s="575" t="s">
        <v>4777</v>
      </c>
      <c r="H265" s="577" t="s">
        <v>1664</v>
      </c>
      <c r="I265" s="575" t="s">
        <v>3995</v>
      </c>
      <c r="J265" s="369" t="s">
        <v>3996</v>
      </c>
      <c r="K265" s="370">
        <v>1</v>
      </c>
      <c r="L265" s="370">
        <v>12</v>
      </c>
      <c r="M265" s="371">
        <v>30000</v>
      </c>
      <c r="N265" s="370">
        <v>1</v>
      </c>
      <c r="O265" s="370">
        <v>6</v>
      </c>
      <c r="P265" s="371">
        <v>15000</v>
      </c>
      <c r="Q265" s="370">
        <v>1</v>
      </c>
      <c r="R265" s="370">
        <v>12</v>
      </c>
    </row>
    <row r="266" spans="1:18" s="372" customFormat="1" ht="48" x14ac:dyDescent="0.2">
      <c r="A266" s="361" t="s">
        <v>3986</v>
      </c>
      <c r="B266" s="570" t="s">
        <v>3987</v>
      </c>
      <c r="C266" s="571" t="s">
        <v>158</v>
      </c>
      <c r="D266" s="572" t="s">
        <v>4105</v>
      </c>
      <c r="E266" s="578">
        <v>5000</v>
      </c>
      <c r="F266" s="579" t="s">
        <v>4778</v>
      </c>
      <c r="G266" s="575" t="s">
        <v>4779</v>
      </c>
      <c r="H266" s="575" t="s">
        <v>4283</v>
      </c>
      <c r="I266" s="575" t="s">
        <v>4011</v>
      </c>
      <c r="J266" s="369" t="s">
        <v>4007</v>
      </c>
      <c r="K266" s="534">
        <v>1</v>
      </c>
      <c r="L266" s="534">
        <v>8</v>
      </c>
      <c r="M266" s="371">
        <v>40000</v>
      </c>
      <c r="N266" s="534">
        <v>1</v>
      </c>
      <c r="O266" s="534">
        <v>6</v>
      </c>
      <c r="P266" s="371">
        <v>30000</v>
      </c>
      <c r="Q266" s="534">
        <v>1</v>
      </c>
      <c r="R266" s="534">
        <v>12</v>
      </c>
    </row>
    <row r="267" spans="1:18" s="372" customFormat="1" ht="24" x14ac:dyDescent="0.2">
      <c r="A267" s="361" t="s">
        <v>3986</v>
      </c>
      <c r="B267" s="570" t="s">
        <v>3987</v>
      </c>
      <c r="C267" s="571" t="s">
        <v>158</v>
      </c>
      <c r="D267" s="572" t="s">
        <v>4780</v>
      </c>
      <c r="E267" s="573">
        <v>8500</v>
      </c>
      <c r="F267" s="574" t="s">
        <v>4781</v>
      </c>
      <c r="G267" s="575" t="s">
        <v>4782</v>
      </c>
      <c r="H267" s="575" t="s">
        <v>4783</v>
      </c>
      <c r="I267" s="575" t="s">
        <v>4011</v>
      </c>
      <c r="J267" s="369" t="s">
        <v>4007</v>
      </c>
      <c r="K267" s="370">
        <v>1</v>
      </c>
      <c r="L267" s="370">
        <v>12</v>
      </c>
      <c r="M267" s="371">
        <v>102000</v>
      </c>
      <c r="N267" s="370">
        <v>1</v>
      </c>
      <c r="O267" s="370">
        <v>6</v>
      </c>
      <c r="P267" s="371">
        <v>51000</v>
      </c>
      <c r="Q267" s="370">
        <v>1</v>
      </c>
      <c r="R267" s="370">
        <v>12</v>
      </c>
    </row>
    <row r="268" spans="1:18" s="372" customFormat="1" ht="24" x14ac:dyDescent="0.2">
      <c r="A268" s="361" t="s">
        <v>3986</v>
      </c>
      <c r="B268" s="570" t="s">
        <v>3987</v>
      </c>
      <c r="C268" s="571" t="s">
        <v>158</v>
      </c>
      <c r="D268" s="572" t="s">
        <v>3988</v>
      </c>
      <c r="E268" s="573">
        <v>3000</v>
      </c>
      <c r="F268" s="574" t="s">
        <v>4784</v>
      </c>
      <c r="G268" s="575" t="s">
        <v>4785</v>
      </c>
      <c r="H268" s="575" t="s">
        <v>4052</v>
      </c>
      <c r="I268" s="575" t="s">
        <v>4011</v>
      </c>
      <c r="J268" s="369" t="s">
        <v>4007</v>
      </c>
      <c r="K268" s="370">
        <v>1</v>
      </c>
      <c r="L268" s="370">
        <v>12</v>
      </c>
      <c r="M268" s="371">
        <v>36000</v>
      </c>
      <c r="N268" s="370">
        <v>1</v>
      </c>
      <c r="O268" s="370">
        <v>6</v>
      </c>
      <c r="P268" s="371">
        <v>18000</v>
      </c>
      <c r="Q268" s="370">
        <v>1</v>
      </c>
      <c r="R268" s="370">
        <v>12</v>
      </c>
    </row>
    <row r="269" spans="1:18" s="372" customFormat="1" ht="24" x14ac:dyDescent="0.2">
      <c r="A269" s="361" t="s">
        <v>3986</v>
      </c>
      <c r="B269" s="570" t="s">
        <v>3987</v>
      </c>
      <c r="C269" s="571" t="s">
        <v>158</v>
      </c>
      <c r="D269" s="572" t="s">
        <v>3988</v>
      </c>
      <c r="E269" s="573">
        <v>1500</v>
      </c>
      <c r="F269" s="574" t="s">
        <v>4786</v>
      </c>
      <c r="G269" s="575" t="s">
        <v>4787</v>
      </c>
      <c r="H269" s="575" t="s">
        <v>4788</v>
      </c>
      <c r="I269" s="575" t="s">
        <v>4045</v>
      </c>
      <c r="J269" s="369" t="s">
        <v>3991</v>
      </c>
      <c r="K269" s="370">
        <v>1</v>
      </c>
      <c r="L269" s="370">
        <v>12</v>
      </c>
      <c r="M269" s="371">
        <v>18000</v>
      </c>
      <c r="N269" s="370">
        <v>1</v>
      </c>
      <c r="O269" s="370">
        <v>6</v>
      </c>
      <c r="P269" s="371">
        <v>9000</v>
      </c>
      <c r="Q269" s="370">
        <v>1</v>
      </c>
      <c r="R269" s="370">
        <v>12</v>
      </c>
    </row>
    <row r="270" spans="1:18" s="372" customFormat="1" ht="36" x14ac:dyDescent="0.2">
      <c r="A270" s="361" t="s">
        <v>3986</v>
      </c>
      <c r="B270" s="570" t="s">
        <v>3987</v>
      </c>
      <c r="C270" s="571" t="s">
        <v>158</v>
      </c>
      <c r="D270" s="572" t="s">
        <v>3988</v>
      </c>
      <c r="E270" s="573">
        <v>3500</v>
      </c>
      <c r="F270" s="574" t="s">
        <v>4789</v>
      </c>
      <c r="G270" s="575" t="s">
        <v>4790</v>
      </c>
      <c r="H270" s="575" t="s">
        <v>4791</v>
      </c>
      <c r="I270" s="575" t="s">
        <v>4011</v>
      </c>
      <c r="J270" s="369" t="s">
        <v>4007</v>
      </c>
      <c r="K270" s="370">
        <v>1</v>
      </c>
      <c r="L270" s="370">
        <v>12</v>
      </c>
      <c r="M270" s="371">
        <v>42000</v>
      </c>
      <c r="N270" s="370">
        <v>1</v>
      </c>
      <c r="O270" s="370">
        <v>6</v>
      </c>
      <c r="P270" s="371">
        <v>21000</v>
      </c>
      <c r="Q270" s="370">
        <v>1</v>
      </c>
      <c r="R270" s="370">
        <v>12</v>
      </c>
    </row>
    <row r="271" spans="1:18" s="372" customFormat="1" ht="24" x14ac:dyDescent="0.2">
      <c r="A271" s="361" t="s">
        <v>3986</v>
      </c>
      <c r="B271" s="570" t="s">
        <v>3987</v>
      </c>
      <c r="C271" s="571" t="s">
        <v>158</v>
      </c>
      <c r="D271" s="572" t="s">
        <v>4108</v>
      </c>
      <c r="E271" s="573">
        <v>14000</v>
      </c>
      <c r="F271" s="574" t="s">
        <v>4792</v>
      </c>
      <c r="G271" s="575" t="s">
        <v>4793</v>
      </c>
      <c r="H271" s="575" t="s">
        <v>4015</v>
      </c>
      <c r="I271" s="575" t="s">
        <v>4011</v>
      </c>
      <c r="J271" s="369" t="s">
        <v>4007</v>
      </c>
      <c r="K271" s="534">
        <v>1</v>
      </c>
      <c r="L271" s="534">
        <v>9</v>
      </c>
      <c r="M271" s="371">
        <v>126000</v>
      </c>
      <c r="N271" s="534">
        <v>1</v>
      </c>
      <c r="O271" s="534">
        <v>6</v>
      </c>
      <c r="P271" s="371">
        <v>84000</v>
      </c>
      <c r="Q271" s="534">
        <v>1</v>
      </c>
      <c r="R271" s="534">
        <v>12</v>
      </c>
    </row>
    <row r="272" spans="1:18" s="372" customFormat="1" ht="24" x14ac:dyDescent="0.2">
      <c r="A272" s="361" t="s">
        <v>3986</v>
      </c>
      <c r="B272" s="570" t="s">
        <v>3987</v>
      </c>
      <c r="C272" s="571" t="s">
        <v>158</v>
      </c>
      <c r="D272" s="572" t="s">
        <v>4038</v>
      </c>
      <c r="E272" s="573">
        <v>3500</v>
      </c>
      <c r="F272" s="574" t="s">
        <v>4794</v>
      </c>
      <c r="G272" s="575" t="s">
        <v>4795</v>
      </c>
      <c r="H272" s="575" t="s">
        <v>4796</v>
      </c>
      <c r="I272" s="575" t="s">
        <v>4011</v>
      </c>
      <c r="J272" s="369" t="s">
        <v>4007</v>
      </c>
      <c r="K272" s="370">
        <v>1</v>
      </c>
      <c r="L272" s="370">
        <v>12</v>
      </c>
      <c r="M272" s="371">
        <v>42000</v>
      </c>
      <c r="N272" s="370">
        <v>1</v>
      </c>
      <c r="O272" s="370">
        <v>6</v>
      </c>
      <c r="P272" s="371">
        <v>21000</v>
      </c>
      <c r="Q272" s="370">
        <v>1</v>
      </c>
      <c r="R272" s="370">
        <v>12</v>
      </c>
    </row>
    <row r="273" spans="1:18" s="372" customFormat="1" ht="24" x14ac:dyDescent="0.2">
      <c r="A273" s="361" t="s">
        <v>3986</v>
      </c>
      <c r="B273" s="570" t="s">
        <v>3987</v>
      </c>
      <c r="C273" s="571" t="s">
        <v>158</v>
      </c>
      <c r="D273" s="572" t="s">
        <v>4272</v>
      </c>
      <c r="E273" s="573">
        <v>3000</v>
      </c>
      <c r="F273" s="574" t="s">
        <v>4797</v>
      </c>
      <c r="G273" s="575" t="s">
        <v>4798</v>
      </c>
      <c r="H273" s="575" t="s">
        <v>4037</v>
      </c>
      <c r="I273" s="575" t="s">
        <v>4011</v>
      </c>
      <c r="J273" s="369" t="s">
        <v>4007</v>
      </c>
      <c r="K273" s="370">
        <v>1</v>
      </c>
      <c r="L273" s="370">
        <v>12</v>
      </c>
      <c r="M273" s="371">
        <v>36000</v>
      </c>
      <c r="N273" s="370">
        <v>1</v>
      </c>
      <c r="O273" s="370">
        <v>6</v>
      </c>
      <c r="P273" s="371">
        <v>18000</v>
      </c>
      <c r="Q273" s="370">
        <v>1</v>
      </c>
      <c r="R273" s="370">
        <v>12</v>
      </c>
    </row>
    <row r="274" spans="1:18" s="372" customFormat="1" ht="12" x14ac:dyDescent="0.2">
      <c r="A274" s="361" t="s">
        <v>3986</v>
      </c>
      <c r="B274" s="570" t="s">
        <v>3987</v>
      </c>
      <c r="C274" s="571" t="s">
        <v>158</v>
      </c>
      <c r="D274" s="572" t="s">
        <v>4799</v>
      </c>
      <c r="E274" s="573">
        <v>3500</v>
      </c>
      <c r="F274" s="574" t="s">
        <v>4800</v>
      </c>
      <c r="G274" s="575" t="s">
        <v>4801</v>
      </c>
      <c r="H274" s="575" t="s">
        <v>4802</v>
      </c>
      <c r="I274" s="575" t="s">
        <v>4011</v>
      </c>
      <c r="J274" s="369" t="s">
        <v>4007</v>
      </c>
      <c r="K274" s="370">
        <v>1</v>
      </c>
      <c r="L274" s="370">
        <v>12</v>
      </c>
      <c r="M274" s="371">
        <v>42000</v>
      </c>
      <c r="N274" s="370">
        <v>1</v>
      </c>
      <c r="O274" s="370">
        <v>6</v>
      </c>
      <c r="P274" s="371">
        <v>21000</v>
      </c>
      <c r="Q274" s="370">
        <v>1</v>
      </c>
      <c r="R274" s="370">
        <v>12</v>
      </c>
    </row>
    <row r="275" spans="1:18" s="372" customFormat="1" ht="12" x14ac:dyDescent="0.2">
      <c r="A275" s="361" t="s">
        <v>3986</v>
      </c>
      <c r="B275" s="570" t="s">
        <v>3987</v>
      </c>
      <c r="C275" s="571" t="s">
        <v>158</v>
      </c>
      <c r="D275" s="572" t="s">
        <v>4592</v>
      </c>
      <c r="E275" s="573">
        <v>2300</v>
      </c>
      <c r="F275" s="574" t="s">
        <v>4803</v>
      </c>
      <c r="G275" s="575" t="s">
        <v>4804</v>
      </c>
      <c r="H275" s="577" t="s">
        <v>1664</v>
      </c>
      <c r="I275" s="575" t="s">
        <v>3995</v>
      </c>
      <c r="J275" s="369" t="s">
        <v>3996</v>
      </c>
      <c r="K275" s="370">
        <v>1</v>
      </c>
      <c r="L275" s="370">
        <v>12</v>
      </c>
      <c r="M275" s="371">
        <v>27600</v>
      </c>
      <c r="N275" s="370">
        <v>1</v>
      </c>
      <c r="O275" s="370">
        <v>6</v>
      </c>
      <c r="P275" s="371">
        <v>13800</v>
      </c>
      <c r="Q275" s="370">
        <v>1</v>
      </c>
      <c r="R275" s="370">
        <v>12</v>
      </c>
    </row>
    <row r="276" spans="1:18" s="372" customFormat="1" ht="24" x14ac:dyDescent="0.2">
      <c r="A276" s="361" t="s">
        <v>3986</v>
      </c>
      <c r="B276" s="570" t="s">
        <v>3987</v>
      </c>
      <c r="C276" s="571" t="s">
        <v>158</v>
      </c>
      <c r="D276" s="572" t="s">
        <v>4805</v>
      </c>
      <c r="E276" s="573">
        <v>8000</v>
      </c>
      <c r="F276" s="574" t="s">
        <v>4806</v>
      </c>
      <c r="G276" s="575" t="s">
        <v>4807</v>
      </c>
      <c r="H276" s="575" t="s">
        <v>4015</v>
      </c>
      <c r="I276" s="575" t="s">
        <v>4011</v>
      </c>
      <c r="J276" s="369" t="s">
        <v>4007</v>
      </c>
      <c r="K276" s="370">
        <v>1</v>
      </c>
      <c r="L276" s="370">
        <v>12</v>
      </c>
      <c r="M276" s="371">
        <v>96000</v>
      </c>
      <c r="N276" s="370">
        <v>1</v>
      </c>
      <c r="O276" s="370">
        <v>6</v>
      </c>
      <c r="P276" s="371">
        <v>48000</v>
      </c>
      <c r="Q276" s="370">
        <v>1</v>
      </c>
      <c r="R276" s="370">
        <v>12</v>
      </c>
    </row>
    <row r="277" spans="1:18" s="372" customFormat="1" ht="12" x14ac:dyDescent="0.2">
      <c r="A277" s="361" t="s">
        <v>3986</v>
      </c>
      <c r="B277" s="570" t="s">
        <v>3987</v>
      </c>
      <c r="C277" s="571" t="s">
        <v>158</v>
      </c>
      <c r="D277" s="572" t="s">
        <v>4280</v>
      </c>
      <c r="E277" s="573">
        <v>4000</v>
      </c>
      <c r="F277" s="574" t="s">
        <v>4808</v>
      </c>
      <c r="G277" s="575" t="s">
        <v>4809</v>
      </c>
      <c r="H277" s="575" t="s">
        <v>4015</v>
      </c>
      <c r="I277" s="575" t="s">
        <v>4011</v>
      </c>
      <c r="J277" s="369" t="s">
        <v>4007</v>
      </c>
      <c r="K277" s="534">
        <v>1</v>
      </c>
      <c r="L277" s="534">
        <v>12</v>
      </c>
      <c r="M277" s="371">
        <v>48000</v>
      </c>
      <c r="N277" s="534">
        <v>1</v>
      </c>
      <c r="O277" s="534">
        <v>6</v>
      </c>
      <c r="P277" s="371">
        <v>24000</v>
      </c>
      <c r="Q277" s="534">
        <v>1</v>
      </c>
      <c r="R277" s="534">
        <v>12</v>
      </c>
    </row>
    <row r="278" spans="1:18" s="372" customFormat="1" ht="24" x14ac:dyDescent="0.2">
      <c r="A278" s="361" t="s">
        <v>3986</v>
      </c>
      <c r="B278" s="570" t="s">
        <v>3987</v>
      </c>
      <c r="C278" s="571" t="s">
        <v>158</v>
      </c>
      <c r="D278" s="572" t="s">
        <v>4038</v>
      </c>
      <c r="E278" s="573">
        <v>4000</v>
      </c>
      <c r="F278" s="574" t="s">
        <v>4810</v>
      </c>
      <c r="G278" s="575" t="s">
        <v>4811</v>
      </c>
      <c r="H278" s="575" t="s">
        <v>4543</v>
      </c>
      <c r="I278" s="575" t="s">
        <v>4011</v>
      </c>
      <c r="J278" s="369" t="s">
        <v>4007</v>
      </c>
      <c r="K278" s="370">
        <v>1</v>
      </c>
      <c r="L278" s="370">
        <v>12</v>
      </c>
      <c r="M278" s="371">
        <v>48000</v>
      </c>
      <c r="N278" s="370">
        <v>1</v>
      </c>
      <c r="O278" s="370">
        <v>6</v>
      </c>
      <c r="P278" s="371">
        <v>24000</v>
      </c>
      <c r="Q278" s="370">
        <v>1</v>
      </c>
      <c r="R278" s="370">
        <v>12</v>
      </c>
    </row>
    <row r="279" spans="1:18" s="372" customFormat="1" ht="24" x14ac:dyDescent="0.2">
      <c r="A279" s="361" t="s">
        <v>3986</v>
      </c>
      <c r="B279" s="570" t="s">
        <v>3987</v>
      </c>
      <c r="C279" s="571" t="s">
        <v>158</v>
      </c>
      <c r="D279" s="572" t="s">
        <v>4363</v>
      </c>
      <c r="E279" s="573">
        <v>3250</v>
      </c>
      <c r="F279" s="574" t="s">
        <v>4812</v>
      </c>
      <c r="G279" s="575" t="s">
        <v>4813</v>
      </c>
      <c r="H279" s="575" t="s">
        <v>4067</v>
      </c>
      <c r="I279" s="575" t="s">
        <v>4074</v>
      </c>
      <c r="J279" s="369" t="s">
        <v>3991</v>
      </c>
      <c r="K279" s="370">
        <v>1</v>
      </c>
      <c r="L279" s="370">
        <v>12</v>
      </c>
      <c r="M279" s="371">
        <v>39000</v>
      </c>
      <c r="N279" s="370">
        <v>1</v>
      </c>
      <c r="O279" s="370">
        <v>6</v>
      </c>
      <c r="P279" s="371">
        <v>19500</v>
      </c>
      <c r="Q279" s="370">
        <v>1</v>
      </c>
      <c r="R279" s="370">
        <v>12</v>
      </c>
    </row>
    <row r="280" spans="1:18" s="372" customFormat="1" ht="36" x14ac:dyDescent="0.2">
      <c r="A280" s="361" t="s">
        <v>3986</v>
      </c>
      <c r="B280" s="570" t="s">
        <v>3987</v>
      </c>
      <c r="C280" s="571" t="s">
        <v>158</v>
      </c>
      <c r="D280" s="572" t="s">
        <v>4814</v>
      </c>
      <c r="E280" s="573">
        <v>5500</v>
      </c>
      <c r="F280" s="574" t="s">
        <v>4815</v>
      </c>
      <c r="G280" s="575" t="s">
        <v>4816</v>
      </c>
      <c r="H280" s="575" t="s">
        <v>4817</v>
      </c>
      <c r="I280" s="575" t="s">
        <v>4011</v>
      </c>
      <c r="J280" s="369" t="s">
        <v>4007</v>
      </c>
      <c r="K280" s="534">
        <v>1</v>
      </c>
      <c r="L280" s="534">
        <v>8</v>
      </c>
      <c r="M280" s="371">
        <v>44000</v>
      </c>
      <c r="N280" s="534">
        <v>1</v>
      </c>
      <c r="O280" s="534">
        <v>6</v>
      </c>
      <c r="P280" s="371">
        <v>33000</v>
      </c>
      <c r="Q280" s="534">
        <v>1</v>
      </c>
      <c r="R280" s="534">
        <v>12</v>
      </c>
    </row>
    <row r="281" spans="1:18" s="372" customFormat="1" ht="12" x14ac:dyDescent="0.2">
      <c r="A281" s="361" t="s">
        <v>3986</v>
      </c>
      <c r="B281" s="570" t="s">
        <v>3987</v>
      </c>
      <c r="C281" s="571" t="s">
        <v>158</v>
      </c>
      <c r="D281" s="572" t="s">
        <v>4818</v>
      </c>
      <c r="E281" s="573">
        <v>4000</v>
      </c>
      <c r="F281" s="574" t="s">
        <v>4819</v>
      </c>
      <c r="G281" s="575" t="s">
        <v>4820</v>
      </c>
      <c r="H281" s="575" t="s">
        <v>4821</v>
      </c>
      <c r="I281" s="575" t="s">
        <v>4033</v>
      </c>
      <c r="J281" s="369" t="s">
        <v>3991</v>
      </c>
      <c r="K281" s="370">
        <v>1</v>
      </c>
      <c r="L281" s="370">
        <v>12</v>
      </c>
      <c r="M281" s="371">
        <v>48000</v>
      </c>
      <c r="N281" s="370">
        <v>1</v>
      </c>
      <c r="O281" s="370">
        <v>6</v>
      </c>
      <c r="P281" s="371">
        <v>24000</v>
      </c>
      <c r="Q281" s="370">
        <v>1</v>
      </c>
      <c r="R281" s="370">
        <v>12</v>
      </c>
    </row>
    <row r="282" spans="1:18" s="372" customFormat="1" ht="36" x14ac:dyDescent="0.2">
      <c r="A282" s="361" t="s">
        <v>3986</v>
      </c>
      <c r="B282" s="570" t="s">
        <v>3987</v>
      </c>
      <c r="C282" s="571" t="s">
        <v>158</v>
      </c>
      <c r="D282" s="572" t="s">
        <v>4822</v>
      </c>
      <c r="E282" s="573">
        <v>6000</v>
      </c>
      <c r="F282" s="574" t="s">
        <v>4823</v>
      </c>
      <c r="G282" s="575" t="s">
        <v>4824</v>
      </c>
      <c r="H282" s="575" t="s">
        <v>4587</v>
      </c>
      <c r="I282" s="580" t="s">
        <v>4028</v>
      </c>
      <c r="J282" s="369" t="s">
        <v>4007</v>
      </c>
      <c r="K282" s="370">
        <v>1</v>
      </c>
      <c r="L282" s="370">
        <v>12</v>
      </c>
      <c r="M282" s="371">
        <v>72000</v>
      </c>
      <c r="N282" s="370">
        <v>1</v>
      </c>
      <c r="O282" s="370">
        <v>6</v>
      </c>
      <c r="P282" s="371">
        <v>36000</v>
      </c>
      <c r="Q282" s="370">
        <v>1</v>
      </c>
      <c r="R282" s="370">
        <v>12</v>
      </c>
    </row>
    <row r="283" spans="1:18" s="372" customFormat="1" ht="36" x14ac:dyDescent="0.2">
      <c r="A283" s="361" t="s">
        <v>3986</v>
      </c>
      <c r="B283" s="570" t="s">
        <v>3987</v>
      </c>
      <c r="C283" s="571" t="s">
        <v>158</v>
      </c>
      <c r="D283" s="572" t="s">
        <v>4825</v>
      </c>
      <c r="E283" s="573">
        <v>10000</v>
      </c>
      <c r="F283" s="574" t="s">
        <v>4826</v>
      </c>
      <c r="G283" s="575" t="s">
        <v>4827</v>
      </c>
      <c r="H283" s="575" t="s">
        <v>4329</v>
      </c>
      <c r="I283" s="575" t="s">
        <v>4011</v>
      </c>
      <c r="J283" s="369" t="s">
        <v>4007</v>
      </c>
      <c r="K283" s="370">
        <v>1</v>
      </c>
      <c r="L283" s="370">
        <v>12</v>
      </c>
      <c r="M283" s="371">
        <v>120000</v>
      </c>
      <c r="N283" s="370">
        <v>1</v>
      </c>
      <c r="O283" s="370">
        <v>6</v>
      </c>
      <c r="P283" s="371">
        <v>60000</v>
      </c>
      <c r="Q283" s="370">
        <v>1</v>
      </c>
      <c r="R283" s="370">
        <v>12</v>
      </c>
    </row>
    <row r="284" spans="1:18" s="372" customFormat="1" ht="24" x14ac:dyDescent="0.2">
      <c r="A284" s="361" t="s">
        <v>3986</v>
      </c>
      <c r="B284" s="570" t="s">
        <v>3987</v>
      </c>
      <c r="C284" s="571" t="s">
        <v>158</v>
      </c>
      <c r="D284" s="572" t="s">
        <v>4828</v>
      </c>
      <c r="E284" s="578">
        <v>8000</v>
      </c>
      <c r="F284" s="579" t="s">
        <v>4829</v>
      </c>
      <c r="G284" s="575" t="s">
        <v>4830</v>
      </c>
      <c r="H284" s="575" t="s">
        <v>4831</v>
      </c>
      <c r="I284" s="575" t="s">
        <v>4011</v>
      </c>
      <c r="J284" s="369" t="s">
        <v>4007</v>
      </c>
      <c r="K284" s="370">
        <v>1</v>
      </c>
      <c r="L284" s="370">
        <v>12</v>
      </c>
      <c r="M284" s="371">
        <v>96000</v>
      </c>
      <c r="N284" s="370">
        <v>1</v>
      </c>
      <c r="O284" s="370">
        <v>6</v>
      </c>
      <c r="P284" s="371">
        <v>48000</v>
      </c>
      <c r="Q284" s="370">
        <v>1</v>
      </c>
      <c r="R284" s="370">
        <v>12</v>
      </c>
    </row>
    <row r="285" spans="1:18" s="372" customFormat="1" ht="24" x14ac:dyDescent="0.2">
      <c r="A285" s="361" t="s">
        <v>3986</v>
      </c>
      <c r="B285" s="570" t="s">
        <v>3987</v>
      </c>
      <c r="C285" s="571" t="s">
        <v>158</v>
      </c>
      <c r="D285" s="572" t="s">
        <v>4832</v>
      </c>
      <c r="E285" s="573">
        <v>4750</v>
      </c>
      <c r="F285" s="574" t="s">
        <v>4833</v>
      </c>
      <c r="G285" s="575" t="s">
        <v>4834</v>
      </c>
      <c r="H285" s="575" t="s">
        <v>4015</v>
      </c>
      <c r="I285" s="575" t="s">
        <v>4011</v>
      </c>
      <c r="J285" s="369" t="s">
        <v>4007</v>
      </c>
      <c r="K285" s="370">
        <v>1</v>
      </c>
      <c r="L285" s="370">
        <v>12</v>
      </c>
      <c r="M285" s="371">
        <v>57000</v>
      </c>
      <c r="N285" s="370">
        <v>1</v>
      </c>
      <c r="O285" s="370">
        <v>6</v>
      </c>
      <c r="P285" s="371">
        <v>28500</v>
      </c>
      <c r="Q285" s="370">
        <v>1</v>
      </c>
      <c r="R285" s="370">
        <v>12</v>
      </c>
    </row>
    <row r="286" spans="1:18" s="372" customFormat="1" ht="48" x14ac:dyDescent="0.2">
      <c r="A286" s="361" t="s">
        <v>3986</v>
      </c>
      <c r="B286" s="570" t="s">
        <v>3987</v>
      </c>
      <c r="C286" s="571" t="s">
        <v>158</v>
      </c>
      <c r="D286" s="572" t="s">
        <v>4835</v>
      </c>
      <c r="E286" s="573">
        <v>5000</v>
      </c>
      <c r="F286" s="579" t="s">
        <v>4836</v>
      </c>
      <c r="G286" s="581" t="s">
        <v>4837</v>
      </c>
      <c r="H286" s="575" t="s">
        <v>4102</v>
      </c>
      <c r="I286" s="575" t="s">
        <v>4011</v>
      </c>
      <c r="J286" s="369" t="s">
        <v>4007</v>
      </c>
      <c r="K286" s="370">
        <v>1</v>
      </c>
      <c r="L286" s="370">
        <v>12</v>
      </c>
      <c r="M286" s="371">
        <v>60000</v>
      </c>
      <c r="N286" s="370">
        <v>1</v>
      </c>
      <c r="O286" s="370">
        <v>6</v>
      </c>
      <c r="P286" s="371">
        <v>30000</v>
      </c>
      <c r="Q286" s="370">
        <v>1</v>
      </c>
      <c r="R286" s="370">
        <v>12</v>
      </c>
    </row>
    <row r="287" spans="1:18" s="372" customFormat="1" ht="24" x14ac:dyDescent="0.2">
      <c r="A287" s="361" t="s">
        <v>3986</v>
      </c>
      <c r="B287" s="570" t="s">
        <v>3987</v>
      </c>
      <c r="C287" s="571" t="s">
        <v>158</v>
      </c>
      <c r="D287" s="572" t="s">
        <v>4838</v>
      </c>
      <c r="E287" s="573">
        <v>6000</v>
      </c>
      <c r="F287" s="579" t="s">
        <v>4839</v>
      </c>
      <c r="G287" s="581" t="s">
        <v>4840</v>
      </c>
      <c r="H287" s="575" t="s">
        <v>4037</v>
      </c>
      <c r="I287" s="575" t="s">
        <v>4011</v>
      </c>
      <c r="J287" s="369" t="s">
        <v>4007</v>
      </c>
      <c r="K287" s="370">
        <v>1</v>
      </c>
      <c r="L287" s="370">
        <v>12</v>
      </c>
      <c r="M287" s="371">
        <v>72000</v>
      </c>
      <c r="N287" s="370">
        <v>1</v>
      </c>
      <c r="O287" s="370">
        <v>6</v>
      </c>
      <c r="P287" s="371">
        <v>36000</v>
      </c>
      <c r="Q287" s="370">
        <v>1</v>
      </c>
      <c r="R287" s="370">
        <v>12</v>
      </c>
    </row>
    <row r="288" spans="1:18" s="372" customFormat="1" ht="12" x14ac:dyDescent="0.2">
      <c r="A288" s="361" t="s">
        <v>3986</v>
      </c>
      <c r="B288" s="570" t="s">
        <v>3987</v>
      </c>
      <c r="C288" s="571" t="s">
        <v>158</v>
      </c>
      <c r="D288" s="572" t="s">
        <v>4272</v>
      </c>
      <c r="E288" s="573">
        <v>2500</v>
      </c>
      <c r="F288" s="574" t="s">
        <v>4841</v>
      </c>
      <c r="G288" s="575" t="s">
        <v>4842</v>
      </c>
      <c r="H288" s="577" t="s">
        <v>1664</v>
      </c>
      <c r="I288" s="575" t="s">
        <v>3995</v>
      </c>
      <c r="J288" s="369" t="s">
        <v>3996</v>
      </c>
      <c r="K288" s="370">
        <v>1</v>
      </c>
      <c r="L288" s="370">
        <v>12</v>
      </c>
      <c r="M288" s="371">
        <v>30000</v>
      </c>
      <c r="N288" s="370">
        <v>1</v>
      </c>
      <c r="O288" s="370">
        <v>6</v>
      </c>
      <c r="P288" s="371">
        <v>15000</v>
      </c>
      <c r="Q288" s="370">
        <v>1</v>
      </c>
      <c r="R288" s="370">
        <v>12</v>
      </c>
    </row>
    <row r="289" spans="1:18" s="372" customFormat="1" ht="24" x14ac:dyDescent="0.2">
      <c r="A289" s="361" t="s">
        <v>3986</v>
      </c>
      <c r="B289" s="570" t="s">
        <v>3987</v>
      </c>
      <c r="C289" s="571" t="s">
        <v>158</v>
      </c>
      <c r="D289" s="572" t="s">
        <v>4272</v>
      </c>
      <c r="E289" s="573">
        <v>2000</v>
      </c>
      <c r="F289" s="574" t="s">
        <v>4843</v>
      </c>
      <c r="G289" s="575" t="s">
        <v>4844</v>
      </c>
      <c r="H289" s="577" t="s">
        <v>1664</v>
      </c>
      <c r="I289" s="575" t="s">
        <v>3995</v>
      </c>
      <c r="J289" s="369" t="s">
        <v>3996</v>
      </c>
      <c r="K289" s="370">
        <v>1</v>
      </c>
      <c r="L289" s="370">
        <v>12</v>
      </c>
      <c r="M289" s="371">
        <v>24000</v>
      </c>
      <c r="N289" s="370">
        <v>1</v>
      </c>
      <c r="O289" s="370">
        <v>6</v>
      </c>
      <c r="P289" s="371">
        <v>12000</v>
      </c>
      <c r="Q289" s="370">
        <v>1</v>
      </c>
      <c r="R289" s="370">
        <v>12</v>
      </c>
    </row>
    <row r="290" spans="1:18" s="372" customFormat="1" ht="12" x14ac:dyDescent="0.2">
      <c r="A290" s="361" t="s">
        <v>3986</v>
      </c>
      <c r="B290" s="570" t="s">
        <v>3987</v>
      </c>
      <c r="C290" s="571" t="s">
        <v>158</v>
      </c>
      <c r="D290" s="572" t="s">
        <v>4845</v>
      </c>
      <c r="E290" s="573">
        <v>2500</v>
      </c>
      <c r="F290" s="574" t="s">
        <v>4846</v>
      </c>
      <c r="G290" s="575" t="s">
        <v>4847</v>
      </c>
      <c r="H290" s="577" t="s">
        <v>1664</v>
      </c>
      <c r="I290" s="575" t="s">
        <v>3995</v>
      </c>
      <c r="J290" s="369" t="s">
        <v>3996</v>
      </c>
      <c r="K290" s="370">
        <v>1</v>
      </c>
      <c r="L290" s="370">
        <v>12</v>
      </c>
      <c r="M290" s="371">
        <v>30000</v>
      </c>
      <c r="N290" s="370">
        <v>1</v>
      </c>
      <c r="O290" s="370">
        <v>6</v>
      </c>
      <c r="P290" s="371">
        <v>15000</v>
      </c>
      <c r="Q290" s="370">
        <v>1</v>
      </c>
      <c r="R290" s="370">
        <v>12</v>
      </c>
    </row>
    <row r="291" spans="1:18" s="372" customFormat="1" ht="36" x14ac:dyDescent="0.2">
      <c r="A291" s="361" t="s">
        <v>3986</v>
      </c>
      <c r="B291" s="570" t="s">
        <v>3987</v>
      </c>
      <c r="C291" s="571" t="s">
        <v>158</v>
      </c>
      <c r="D291" s="572" t="s">
        <v>3988</v>
      </c>
      <c r="E291" s="578">
        <v>3500</v>
      </c>
      <c r="F291" s="579" t="s">
        <v>4848</v>
      </c>
      <c r="G291" s="581" t="s">
        <v>4849</v>
      </c>
      <c r="H291" s="575" t="s">
        <v>4850</v>
      </c>
      <c r="I291" s="575" t="s">
        <v>4011</v>
      </c>
      <c r="J291" s="369" t="s">
        <v>3991</v>
      </c>
      <c r="K291" s="370">
        <v>1</v>
      </c>
      <c r="L291" s="370">
        <v>12</v>
      </c>
      <c r="M291" s="371">
        <v>42000</v>
      </c>
      <c r="N291" s="370">
        <v>1</v>
      </c>
      <c r="O291" s="370">
        <v>6</v>
      </c>
      <c r="P291" s="371">
        <v>21000</v>
      </c>
      <c r="Q291" s="370">
        <v>1</v>
      </c>
      <c r="R291" s="370">
        <v>12</v>
      </c>
    </row>
    <row r="292" spans="1:18" s="372" customFormat="1" ht="24" x14ac:dyDescent="0.2">
      <c r="A292" s="361" t="s">
        <v>3986</v>
      </c>
      <c r="B292" s="570" t="s">
        <v>3987</v>
      </c>
      <c r="C292" s="571" t="s">
        <v>158</v>
      </c>
      <c r="D292" s="572" t="s">
        <v>4108</v>
      </c>
      <c r="E292" s="573">
        <v>11000</v>
      </c>
      <c r="F292" s="574" t="s">
        <v>4851</v>
      </c>
      <c r="G292" s="575" t="s">
        <v>4852</v>
      </c>
      <c r="H292" s="575" t="s">
        <v>4015</v>
      </c>
      <c r="I292" s="575" t="s">
        <v>4011</v>
      </c>
      <c r="J292" s="369" t="s">
        <v>4007</v>
      </c>
      <c r="K292" s="370">
        <v>1</v>
      </c>
      <c r="L292" s="370">
        <v>12</v>
      </c>
      <c r="M292" s="371">
        <v>132000</v>
      </c>
      <c r="N292" s="370">
        <v>1</v>
      </c>
      <c r="O292" s="370">
        <v>6</v>
      </c>
      <c r="P292" s="371">
        <v>66000</v>
      </c>
      <c r="Q292" s="370">
        <v>1</v>
      </c>
      <c r="R292" s="370">
        <v>12</v>
      </c>
    </row>
    <row r="293" spans="1:18" s="372" customFormat="1" ht="24" x14ac:dyDescent="0.2">
      <c r="A293" s="361" t="s">
        <v>3986</v>
      </c>
      <c r="B293" s="570" t="s">
        <v>3987</v>
      </c>
      <c r="C293" s="571" t="s">
        <v>158</v>
      </c>
      <c r="D293" s="572" t="s">
        <v>4853</v>
      </c>
      <c r="E293" s="573">
        <v>3500</v>
      </c>
      <c r="F293" s="574" t="s">
        <v>4854</v>
      </c>
      <c r="G293" s="575" t="s">
        <v>4855</v>
      </c>
      <c r="H293" s="575" t="s">
        <v>4802</v>
      </c>
      <c r="I293" s="575" t="s">
        <v>4011</v>
      </c>
      <c r="J293" s="369" t="s">
        <v>4007</v>
      </c>
      <c r="K293" s="370">
        <v>1</v>
      </c>
      <c r="L293" s="370">
        <v>12</v>
      </c>
      <c r="M293" s="371">
        <v>42000</v>
      </c>
      <c r="N293" s="370">
        <v>1</v>
      </c>
      <c r="O293" s="370">
        <v>6</v>
      </c>
      <c r="P293" s="371">
        <v>21000</v>
      </c>
      <c r="Q293" s="370">
        <v>1</v>
      </c>
      <c r="R293" s="370">
        <v>12</v>
      </c>
    </row>
    <row r="294" spans="1:18" s="372" customFormat="1" ht="24" x14ac:dyDescent="0.2">
      <c r="A294" s="361" t="s">
        <v>3986</v>
      </c>
      <c r="B294" s="570" t="s">
        <v>3987</v>
      </c>
      <c r="C294" s="571" t="s">
        <v>158</v>
      </c>
      <c r="D294" s="572" t="s">
        <v>4856</v>
      </c>
      <c r="E294" s="573">
        <v>6500</v>
      </c>
      <c r="F294" s="574" t="s">
        <v>4857</v>
      </c>
      <c r="G294" s="575" t="s">
        <v>4858</v>
      </c>
      <c r="H294" s="575" t="s">
        <v>4859</v>
      </c>
      <c r="I294" s="575" t="s">
        <v>4011</v>
      </c>
      <c r="J294" s="369" t="s">
        <v>4007</v>
      </c>
      <c r="K294" s="370">
        <v>1</v>
      </c>
      <c r="L294" s="370">
        <v>12</v>
      </c>
      <c r="M294" s="371">
        <v>78000</v>
      </c>
      <c r="N294" s="370">
        <v>1</v>
      </c>
      <c r="O294" s="370">
        <v>6</v>
      </c>
      <c r="P294" s="371">
        <v>39000</v>
      </c>
      <c r="Q294" s="370">
        <v>1</v>
      </c>
      <c r="R294" s="370">
        <v>12</v>
      </c>
    </row>
    <row r="295" spans="1:18" s="372" customFormat="1" ht="12" x14ac:dyDescent="0.2">
      <c r="A295" s="361" t="s">
        <v>3986</v>
      </c>
      <c r="B295" s="570" t="s">
        <v>3987</v>
      </c>
      <c r="C295" s="571" t="s">
        <v>158</v>
      </c>
      <c r="D295" s="572" t="s">
        <v>4458</v>
      </c>
      <c r="E295" s="573">
        <v>12000</v>
      </c>
      <c r="F295" s="574" t="s">
        <v>4860</v>
      </c>
      <c r="G295" s="575" t="s">
        <v>4861</v>
      </c>
      <c r="H295" s="575" t="s">
        <v>4015</v>
      </c>
      <c r="I295" s="575" t="s">
        <v>4011</v>
      </c>
      <c r="J295" s="369" t="s">
        <v>4007</v>
      </c>
      <c r="K295" s="370">
        <v>1</v>
      </c>
      <c r="L295" s="370">
        <v>12</v>
      </c>
      <c r="M295" s="371">
        <v>144000</v>
      </c>
      <c r="N295" s="370">
        <v>1</v>
      </c>
      <c r="O295" s="370">
        <v>6</v>
      </c>
      <c r="P295" s="371">
        <v>72000</v>
      </c>
      <c r="Q295" s="370">
        <v>1</v>
      </c>
      <c r="R295" s="370">
        <v>12</v>
      </c>
    </row>
    <row r="296" spans="1:18" s="372" customFormat="1" ht="24" x14ac:dyDescent="0.2">
      <c r="A296" s="361" t="s">
        <v>3986</v>
      </c>
      <c r="B296" s="570" t="s">
        <v>3987</v>
      </c>
      <c r="C296" s="571" t="s">
        <v>158</v>
      </c>
      <c r="D296" s="572" t="s">
        <v>3997</v>
      </c>
      <c r="E296" s="573">
        <v>2500</v>
      </c>
      <c r="F296" s="574" t="s">
        <v>4862</v>
      </c>
      <c r="G296" s="575" t="s">
        <v>4863</v>
      </c>
      <c r="H296" s="575" t="s">
        <v>4864</v>
      </c>
      <c r="I296" s="580" t="s">
        <v>4028</v>
      </c>
      <c r="J296" s="369" t="s">
        <v>4007</v>
      </c>
      <c r="K296" s="534">
        <v>1</v>
      </c>
      <c r="L296" s="534">
        <v>3</v>
      </c>
      <c r="M296" s="371">
        <v>7500</v>
      </c>
      <c r="N296" s="534">
        <v>1</v>
      </c>
      <c r="O296" s="534">
        <v>6</v>
      </c>
      <c r="P296" s="371">
        <v>15000</v>
      </c>
      <c r="Q296" s="534">
        <v>1</v>
      </c>
      <c r="R296" s="534">
        <v>12</v>
      </c>
    </row>
    <row r="297" spans="1:18" s="372" customFormat="1" ht="24" x14ac:dyDescent="0.2">
      <c r="A297" s="361" t="s">
        <v>3986</v>
      </c>
      <c r="B297" s="570" t="s">
        <v>3987</v>
      </c>
      <c r="C297" s="571" t="s">
        <v>158</v>
      </c>
      <c r="D297" s="572" t="s">
        <v>4389</v>
      </c>
      <c r="E297" s="573">
        <v>5500</v>
      </c>
      <c r="F297" s="574" t="s">
        <v>4865</v>
      </c>
      <c r="G297" s="575" t="s">
        <v>4866</v>
      </c>
      <c r="H297" s="575" t="s">
        <v>4102</v>
      </c>
      <c r="I297" s="575" t="s">
        <v>4011</v>
      </c>
      <c r="J297" s="369" t="s">
        <v>4007</v>
      </c>
      <c r="K297" s="534">
        <v>1</v>
      </c>
      <c r="L297" s="534">
        <v>3</v>
      </c>
      <c r="M297" s="371">
        <v>16500</v>
      </c>
      <c r="N297" s="534">
        <v>1</v>
      </c>
      <c r="O297" s="534">
        <v>6</v>
      </c>
      <c r="P297" s="371">
        <v>33000</v>
      </c>
      <c r="Q297" s="534">
        <v>1</v>
      </c>
      <c r="R297" s="534">
        <v>12</v>
      </c>
    </row>
    <row r="298" spans="1:18" s="372" customFormat="1" ht="24" x14ac:dyDescent="0.2">
      <c r="A298" s="361" t="s">
        <v>3986</v>
      </c>
      <c r="B298" s="570" t="s">
        <v>3987</v>
      </c>
      <c r="C298" s="571" t="s">
        <v>158</v>
      </c>
      <c r="D298" s="572" t="s">
        <v>4105</v>
      </c>
      <c r="E298" s="573">
        <v>8000</v>
      </c>
      <c r="F298" s="574" t="s">
        <v>4867</v>
      </c>
      <c r="G298" s="575" t="s">
        <v>4868</v>
      </c>
      <c r="H298" s="575" t="s">
        <v>4015</v>
      </c>
      <c r="I298" s="575" t="s">
        <v>4011</v>
      </c>
      <c r="J298" s="369" t="s">
        <v>4007</v>
      </c>
      <c r="K298" s="370">
        <v>1</v>
      </c>
      <c r="L298" s="370">
        <v>12</v>
      </c>
      <c r="M298" s="371">
        <v>96000</v>
      </c>
      <c r="N298" s="370">
        <v>1</v>
      </c>
      <c r="O298" s="370">
        <v>6</v>
      </c>
      <c r="P298" s="371">
        <v>48000</v>
      </c>
      <c r="Q298" s="370">
        <v>1</v>
      </c>
      <c r="R298" s="370">
        <v>12</v>
      </c>
    </row>
    <row r="299" spans="1:18" s="372" customFormat="1" ht="24" x14ac:dyDescent="0.2">
      <c r="A299" s="361" t="s">
        <v>3986</v>
      </c>
      <c r="B299" s="570" t="s">
        <v>3987</v>
      </c>
      <c r="C299" s="571" t="s">
        <v>158</v>
      </c>
      <c r="D299" s="572" t="s">
        <v>4596</v>
      </c>
      <c r="E299" s="573">
        <v>3500</v>
      </c>
      <c r="F299" s="574" t="s">
        <v>4869</v>
      </c>
      <c r="G299" s="575" t="s">
        <v>4870</v>
      </c>
      <c r="H299" s="575" t="s">
        <v>4015</v>
      </c>
      <c r="I299" s="575" t="s">
        <v>4011</v>
      </c>
      <c r="J299" s="369" t="s">
        <v>4007</v>
      </c>
      <c r="K299" s="370">
        <v>1</v>
      </c>
      <c r="L299" s="370">
        <v>12</v>
      </c>
      <c r="M299" s="371">
        <v>42000</v>
      </c>
      <c r="N299" s="370">
        <v>1</v>
      </c>
      <c r="O299" s="370">
        <v>6</v>
      </c>
      <c r="P299" s="371">
        <v>21000</v>
      </c>
      <c r="Q299" s="370">
        <v>1</v>
      </c>
      <c r="R299" s="370">
        <v>12</v>
      </c>
    </row>
    <row r="300" spans="1:18" s="372" customFormat="1" ht="36" x14ac:dyDescent="0.2">
      <c r="A300" s="361" t="s">
        <v>3986</v>
      </c>
      <c r="B300" s="570" t="s">
        <v>3987</v>
      </c>
      <c r="C300" s="571" t="s">
        <v>158</v>
      </c>
      <c r="D300" s="572" t="s">
        <v>4871</v>
      </c>
      <c r="E300" s="573">
        <v>7000</v>
      </c>
      <c r="F300" s="574" t="s">
        <v>4872</v>
      </c>
      <c r="G300" s="575" t="s">
        <v>4873</v>
      </c>
      <c r="H300" s="575" t="s">
        <v>4874</v>
      </c>
      <c r="I300" s="575" t="s">
        <v>4011</v>
      </c>
      <c r="J300" s="369" t="s">
        <v>4007</v>
      </c>
      <c r="K300" s="370">
        <v>1</v>
      </c>
      <c r="L300" s="370">
        <v>12</v>
      </c>
      <c r="M300" s="371">
        <v>84000</v>
      </c>
      <c r="N300" s="370">
        <v>1</v>
      </c>
      <c r="O300" s="370">
        <v>6</v>
      </c>
      <c r="P300" s="371">
        <v>42000</v>
      </c>
      <c r="Q300" s="370">
        <v>1</v>
      </c>
      <c r="R300" s="370">
        <v>12</v>
      </c>
    </row>
    <row r="301" spans="1:18" s="372" customFormat="1" ht="24" x14ac:dyDescent="0.2">
      <c r="A301" s="361" t="s">
        <v>3986</v>
      </c>
      <c r="B301" s="570" t="s">
        <v>3987</v>
      </c>
      <c r="C301" s="571" t="s">
        <v>158</v>
      </c>
      <c r="D301" s="572" t="s">
        <v>4363</v>
      </c>
      <c r="E301" s="573">
        <v>2000</v>
      </c>
      <c r="F301" s="574" t="s">
        <v>4875</v>
      </c>
      <c r="G301" s="575" t="s">
        <v>4876</v>
      </c>
      <c r="H301" s="575" t="s">
        <v>4363</v>
      </c>
      <c r="I301" s="575" t="s">
        <v>4033</v>
      </c>
      <c r="J301" s="369" t="s">
        <v>3991</v>
      </c>
      <c r="K301" s="370">
        <v>1</v>
      </c>
      <c r="L301" s="370">
        <v>12</v>
      </c>
      <c r="M301" s="371">
        <v>24000</v>
      </c>
      <c r="N301" s="370">
        <v>1</v>
      </c>
      <c r="O301" s="370">
        <v>6</v>
      </c>
      <c r="P301" s="371">
        <v>12000</v>
      </c>
      <c r="Q301" s="370">
        <v>1</v>
      </c>
      <c r="R301" s="370">
        <v>12</v>
      </c>
    </row>
    <row r="302" spans="1:18" s="372" customFormat="1" ht="24" x14ac:dyDescent="0.2">
      <c r="A302" s="361" t="s">
        <v>3986</v>
      </c>
      <c r="B302" s="570" t="s">
        <v>3987</v>
      </c>
      <c r="C302" s="571" t="s">
        <v>158</v>
      </c>
      <c r="D302" s="572" t="s">
        <v>4877</v>
      </c>
      <c r="E302" s="573">
        <v>1800</v>
      </c>
      <c r="F302" s="574" t="s">
        <v>4878</v>
      </c>
      <c r="G302" s="575" t="s">
        <v>4879</v>
      </c>
      <c r="H302" s="577" t="s">
        <v>1664</v>
      </c>
      <c r="I302" s="575" t="s">
        <v>3995</v>
      </c>
      <c r="J302" s="369" t="s">
        <v>3996</v>
      </c>
      <c r="K302" s="370">
        <v>1</v>
      </c>
      <c r="L302" s="370">
        <v>12</v>
      </c>
      <c r="M302" s="371">
        <v>21600</v>
      </c>
      <c r="N302" s="370">
        <v>1</v>
      </c>
      <c r="O302" s="370">
        <v>6</v>
      </c>
      <c r="P302" s="371">
        <v>10800</v>
      </c>
      <c r="Q302" s="370">
        <v>1</v>
      </c>
      <c r="R302" s="370">
        <v>12</v>
      </c>
    </row>
    <row r="303" spans="1:18" s="372" customFormat="1" ht="48" x14ac:dyDescent="0.2">
      <c r="A303" s="361" t="s">
        <v>3986</v>
      </c>
      <c r="B303" s="570" t="s">
        <v>3987</v>
      </c>
      <c r="C303" s="571" t="s">
        <v>158</v>
      </c>
      <c r="D303" s="572" t="s">
        <v>4880</v>
      </c>
      <c r="E303" s="573">
        <v>5000</v>
      </c>
      <c r="F303" s="574" t="s">
        <v>4881</v>
      </c>
      <c r="G303" s="575" t="s">
        <v>4882</v>
      </c>
      <c r="H303" s="575" t="s">
        <v>4023</v>
      </c>
      <c r="I303" s="575" t="s">
        <v>4011</v>
      </c>
      <c r="J303" s="369" t="s">
        <v>4007</v>
      </c>
      <c r="K303" s="370">
        <v>1</v>
      </c>
      <c r="L303" s="370">
        <v>12</v>
      </c>
      <c r="M303" s="371">
        <v>60000</v>
      </c>
      <c r="N303" s="370">
        <v>1</v>
      </c>
      <c r="O303" s="370">
        <v>6</v>
      </c>
      <c r="P303" s="371">
        <v>30000</v>
      </c>
      <c r="Q303" s="370">
        <v>1</v>
      </c>
      <c r="R303" s="370">
        <v>12</v>
      </c>
    </row>
    <row r="304" spans="1:18" s="372" customFormat="1" ht="24" x14ac:dyDescent="0.2">
      <c r="A304" s="361" t="s">
        <v>3986</v>
      </c>
      <c r="B304" s="570" t="s">
        <v>3987</v>
      </c>
      <c r="C304" s="571" t="s">
        <v>158</v>
      </c>
      <c r="D304" s="572" t="s">
        <v>4316</v>
      </c>
      <c r="E304" s="573">
        <v>3500</v>
      </c>
      <c r="F304" s="574" t="s">
        <v>4883</v>
      </c>
      <c r="G304" s="575" t="s">
        <v>4884</v>
      </c>
      <c r="H304" s="575" t="s">
        <v>4015</v>
      </c>
      <c r="I304" s="575" t="s">
        <v>4011</v>
      </c>
      <c r="J304" s="369" t="s">
        <v>4007</v>
      </c>
      <c r="K304" s="370">
        <v>1</v>
      </c>
      <c r="L304" s="370">
        <v>12</v>
      </c>
      <c r="M304" s="371">
        <v>42000</v>
      </c>
      <c r="N304" s="370">
        <v>1</v>
      </c>
      <c r="O304" s="370">
        <v>6</v>
      </c>
      <c r="P304" s="371">
        <v>21000</v>
      </c>
      <c r="Q304" s="370">
        <v>1</v>
      </c>
      <c r="R304" s="370">
        <v>12</v>
      </c>
    </row>
    <row r="305" spans="1:18" s="372" customFormat="1" ht="24" x14ac:dyDescent="0.2">
      <c r="A305" s="361" t="s">
        <v>3986</v>
      </c>
      <c r="B305" s="570" t="s">
        <v>3987</v>
      </c>
      <c r="C305" s="571" t="s">
        <v>158</v>
      </c>
      <c r="D305" s="572" t="s">
        <v>4015</v>
      </c>
      <c r="E305" s="573">
        <v>8000</v>
      </c>
      <c r="F305" s="574" t="s">
        <v>4885</v>
      </c>
      <c r="G305" s="575" t="s">
        <v>4886</v>
      </c>
      <c r="H305" s="575" t="s">
        <v>4015</v>
      </c>
      <c r="I305" s="575" t="s">
        <v>4011</v>
      </c>
      <c r="J305" s="369" t="s">
        <v>4007</v>
      </c>
      <c r="K305" s="370">
        <v>1</v>
      </c>
      <c r="L305" s="370">
        <v>12</v>
      </c>
      <c r="M305" s="371">
        <v>96000</v>
      </c>
      <c r="N305" s="370">
        <v>1</v>
      </c>
      <c r="O305" s="370">
        <v>6</v>
      </c>
      <c r="P305" s="371">
        <v>48000</v>
      </c>
      <c r="Q305" s="370">
        <v>1</v>
      </c>
      <c r="R305" s="370">
        <v>12</v>
      </c>
    </row>
    <row r="306" spans="1:18" s="372" customFormat="1" ht="24" x14ac:dyDescent="0.2">
      <c r="A306" s="361" t="s">
        <v>3986</v>
      </c>
      <c r="B306" s="570" t="s">
        <v>3987</v>
      </c>
      <c r="C306" s="571" t="s">
        <v>158</v>
      </c>
      <c r="D306" s="572" t="s">
        <v>4000</v>
      </c>
      <c r="E306" s="573">
        <v>3100</v>
      </c>
      <c r="F306" s="574" t="s">
        <v>4887</v>
      </c>
      <c r="G306" s="575" t="s">
        <v>4888</v>
      </c>
      <c r="H306" s="577" t="s">
        <v>1664</v>
      </c>
      <c r="I306" s="575" t="s">
        <v>3995</v>
      </c>
      <c r="J306" s="369" t="s">
        <v>3996</v>
      </c>
      <c r="K306" s="370">
        <v>1</v>
      </c>
      <c r="L306" s="370">
        <v>12</v>
      </c>
      <c r="M306" s="371">
        <v>37200</v>
      </c>
      <c r="N306" s="370">
        <v>1</v>
      </c>
      <c r="O306" s="370">
        <v>6</v>
      </c>
      <c r="P306" s="371">
        <v>18600</v>
      </c>
      <c r="Q306" s="370">
        <v>1</v>
      </c>
      <c r="R306" s="370">
        <v>12</v>
      </c>
    </row>
    <row r="307" spans="1:18" s="372" customFormat="1" ht="12" x14ac:dyDescent="0.2">
      <c r="A307" s="361" t="s">
        <v>3986</v>
      </c>
      <c r="B307" s="570" t="s">
        <v>3987</v>
      </c>
      <c r="C307" s="571" t="s">
        <v>158</v>
      </c>
      <c r="D307" s="572" t="s">
        <v>4012</v>
      </c>
      <c r="E307" s="573">
        <v>6500</v>
      </c>
      <c r="F307" s="574" t="s">
        <v>4889</v>
      </c>
      <c r="G307" s="575" t="s">
        <v>4890</v>
      </c>
      <c r="H307" s="575" t="s">
        <v>4015</v>
      </c>
      <c r="I307" s="575" t="s">
        <v>4011</v>
      </c>
      <c r="J307" s="369" t="s">
        <v>4007</v>
      </c>
      <c r="K307" s="370">
        <v>1</v>
      </c>
      <c r="L307" s="370">
        <v>12</v>
      </c>
      <c r="M307" s="371">
        <v>78000</v>
      </c>
      <c r="N307" s="370">
        <v>1</v>
      </c>
      <c r="O307" s="370">
        <v>6</v>
      </c>
      <c r="P307" s="371">
        <v>39000</v>
      </c>
      <c r="Q307" s="370">
        <v>1</v>
      </c>
      <c r="R307" s="370">
        <v>12</v>
      </c>
    </row>
    <row r="308" spans="1:18" s="372" customFormat="1" ht="24" x14ac:dyDescent="0.2">
      <c r="A308" s="361" t="s">
        <v>3986</v>
      </c>
      <c r="B308" s="570" t="s">
        <v>3987</v>
      </c>
      <c r="C308" s="571" t="s">
        <v>158</v>
      </c>
      <c r="D308" s="572" t="s">
        <v>3988</v>
      </c>
      <c r="E308" s="573">
        <v>2800</v>
      </c>
      <c r="F308" s="574" t="s">
        <v>4891</v>
      </c>
      <c r="G308" s="575" t="s">
        <v>4892</v>
      </c>
      <c r="H308" s="575" t="s">
        <v>4510</v>
      </c>
      <c r="I308" s="580" t="s">
        <v>4028</v>
      </c>
      <c r="J308" s="369" t="s">
        <v>3991</v>
      </c>
      <c r="K308" s="370">
        <v>1</v>
      </c>
      <c r="L308" s="370">
        <v>12</v>
      </c>
      <c r="M308" s="371">
        <v>33600</v>
      </c>
      <c r="N308" s="370">
        <v>1</v>
      </c>
      <c r="O308" s="370">
        <v>6</v>
      </c>
      <c r="P308" s="371">
        <v>16800</v>
      </c>
      <c r="Q308" s="370">
        <v>1</v>
      </c>
      <c r="R308" s="370">
        <v>12</v>
      </c>
    </row>
    <row r="309" spans="1:18" s="372" customFormat="1" ht="24" x14ac:dyDescent="0.2">
      <c r="A309" s="361" t="s">
        <v>3986</v>
      </c>
      <c r="B309" s="570" t="s">
        <v>3987</v>
      </c>
      <c r="C309" s="571" t="s">
        <v>158</v>
      </c>
      <c r="D309" s="572" t="s">
        <v>4213</v>
      </c>
      <c r="E309" s="573">
        <v>5500</v>
      </c>
      <c r="F309" s="574" t="s">
        <v>4893</v>
      </c>
      <c r="G309" s="575" t="s">
        <v>4894</v>
      </c>
      <c r="H309" s="575" t="s">
        <v>4339</v>
      </c>
      <c r="I309" s="575" t="s">
        <v>4011</v>
      </c>
      <c r="J309" s="369" t="s">
        <v>4007</v>
      </c>
      <c r="K309" s="370">
        <v>1</v>
      </c>
      <c r="L309" s="370">
        <v>12</v>
      </c>
      <c r="M309" s="371">
        <v>66000</v>
      </c>
      <c r="N309" s="370">
        <v>1</v>
      </c>
      <c r="O309" s="370">
        <v>6</v>
      </c>
      <c r="P309" s="371">
        <v>33000</v>
      </c>
      <c r="Q309" s="370">
        <v>1</v>
      </c>
      <c r="R309" s="370">
        <v>12</v>
      </c>
    </row>
    <row r="310" spans="1:18" s="372" customFormat="1" ht="24" x14ac:dyDescent="0.2">
      <c r="A310" s="361" t="s">
        <v>3986</v>
      </c>
      <c r="B310" s="570" t="s">
        <v>3987</v>
      </c>
      <c r="C310" s="571" t="s">
        <v>158</v>
      </c>
      <c r="D310" s="572" t="s">
        <v>4129</v>
      </c>
      <c r="E310" s="573">
        <v>6000</v>
      </c>
      <c r="F310" s="574" t="s">
        <v>4895</v>
      </c>
      <c r="G310" s="575" t="s">
        <v>4896</v>
      </c>
      <c r="H310" s="575" t="s">
        <v>4487</v>
      </c>
      <c r="I310" s="575" t="s">
        <v>4011</v>
      </c>
      <c r="J310" s="369" t="s">
        <v>4007</v>
      </c>
      <c r="K310" s="370">
        <v>1</v>
      </c>
      <c r="L310" s="370">
        <v>12</v>
      </c>
      <c r="M310" s="371">
        <v>72000</v>
      </c>
      <c r="N310" s="370">
        <v>1</v>
      </c>
      <c r="O310" s="370">
        <v>6</v>
      </c>
      <c r="P310" s="371">
        <v>36000</v>
      </c>
      <c r="Q310" s="370">
        <v>1</v>
      </c>
      <c r="R310" s="370">
        <v>12</v>
      </c>
    </row>
    <row r="311" spans="1:18" s="372" customFormat="1" ht="12" x14ac:dyDescent="0.2">
      <c r="A311" s="361" t="s">
        <v>3986</v>
      </c>
      <c r="B311" s="570" t="s">
        <v>3987</v>
      </c>
      <c r="C311" s="571" t="s">
        <v>158</v>
      </c>
      <c r="D311" s="572" t="s">
        <v>4897</v>
      </c>
      <c r="E311" s="573">
        <v>3700</v>
      </c>
      <c r="F311" s="574" t="s">
        <v>4898</v>
      </c>
      <c r="G311" s="575" t="s">
        <v>4899</v>
      </c>
      <c r="H311" s="575" t="s">
        <v>4015</v>
      </c>
      <c r="I311" s="575" t="s">
        <v>4011</v>
      </c>
      <c r="J311" s="369" t="s">
        <v>4007</v>
      </c>
      <c r="K311" s="370">
        <v>1</v>
      </c>
      <c r="L311" s="370">
        <v>12</v>
      </c>
      <c r="M311" s="371">
        <v>44400</v>
      </c>
      <c r="N311" s="370">
        <v>1</v>
      </c>
      <c r="O311" s="370">
        <v>6</v>
      </c>
      <c r="P311" s="371">
        <v>22200</v>
      </c>
      <c r="Q311" s="370">
        <v>1</v>
      </c>
      <c r="R311" s="370">
        <v>12</v>
      </c>
    </row>
    <row r="312" spans="1:18" s="372" customFormat="1" ht="24" x14ac:dyDescent="0.2">
      <c r="A312" s="361" t="s">
        <v>3986</v>
      </c>
      <c r="B312" s="570" t="s">
        <v>3987</v>
      </c>
      <c r="C312" s="571" t="s">
        <v>158</v>
      </c>
      <c r="D312" s="572" t="s">
        <v>4900</v>
      </c>
      <c r="E312" s="573">
        <v>4500</v>
      </c>
      <c r="F312" s="574" t="s">
        <v>4901</v>
      </c>
      <c r="G312" s="575" t="s">
        <v>4902</v>
      </c>
      <c r="H312" s="575" t="s">
        <v>4102</v>
      </c>
      <c r="I312" s="575" t="s">
        <v>4011</v>
      </c>
      <c r="J312" s="369" t="s">
        <v>4007</v>
      </c>
      <c r="K312" s="370">
        <v>1</v>
      </c>
      <c r="L312" s="370">
        <v>12</v>
      </c>
      <c r="M312" s="371">
        <v>54000</v>
      </c>
      <c r="N312" s="370">
        <v>1</v>
      </c>
      <c r="O312" s="370">
        <v>6</v>
      </c>
      <c r="P312" s="371">
        <v>27000</v>
      </c>
      <c r="Q312" s="370">
        <v>1</v>
      </c>
      <c r="R312" s="370">
        <v>12</v>
      </c>
    </row>
    <row r="313" spans="1:18" s="372" customFormat="1" ht="12" x14ac:dyDescent="0.2">
      <c r="A313" s="361" t="s">
        <v>3986</v>
      </c>
      <c r="B313" s="570" t="s">
        <v>3987</v>
      </c>
      <c r="C313" s="571" t="s">
        <v>158</v>
      </c>
      <c r="D313" s="572" t="s">
        <v>4903</v>
      </c>
      <c r="E313" s="573">
        <v>2000</v>
      </c>
      <c r="F313" s="574" t="s">
        <v>4904</v>
      </c>
      <c r="G313" s="575" t="s">
        <v>4905</v>
      </c>
      <c r="H313" s="575" t="s">
        <v>4015</v>
      </c>
      <c r="I313" s="575" t="s">
        <v>4011</v>
      </c>
      <c r="J313" s="369" t="s">
        <v>4007</v>
      </c>
      <c r="K313" s="370">
        <v>1</v>
      </c>
      <c r="L313" s="370">
        <v>12</v>
      </c>
      <c r="M313" s="371">
        <v>24000</v>
      </c>
      <c r="N313" s="370">
        <v>1</v>
      </c>
      <c r="O313" s="370">
        <v>6</v>
      </c>
      <c r="P313" s="371">
        <v>12000</v>
      </c>
      <c r="Q313" s="370">
        <v>1</v>
      </c>
      <c r="R313" s="370">
        <v>12</v>
      </c>
    </row>
    <row r="314" spans="1:18" s="372" customFormat="1" ht="24" x14ac:dyDescent="0.2">
      <c r="A314" s="361" t="s">
        <v>3986</v>
      </c>
      <c r="B314" s="570" t="s">
        <v>3987</v>
      </c>
      <c r="C314" s="571" t="s">
        <v>158</v>
      </c>
      <c r="D314" s="572" t="s">
        <v>4690</v>
      </c>
      <c r="E314" s="573">
        <v>3000</v>
      </c>
      <c r="F314" s="574" t="s">
        <v>4906</v>
      </c>
      <c r="G314" s="575" t="s">
        <v>4907</v>
      </c>
      <c r="H314" s="575" t="s">
        <v>4015</v>
      </c>
      <c r="I314" s="575" t="s">
        <v>4011</v>
      </c>
      <c r="J314" s="369" t="s">
        <v>4007</v>
      </c>
      <c r="K314" s="370">
        <v>1</v>
      </c>
      <c r="L314" s="370">
        <v>12</v>
      </c>
      <c r="M314" s="371">
        <v>36000</v>
      </c>
      <c r="N314" s="370">
        <v>1</v>
      </c>
      <c r="O314" s="370">
        <v>6</v>
      </c>
      <c r="P314" s="371">
        <v>18000</v>
      </c>
      <c r="Q314" s="370">
        <v>1</v>
      </c>
      <c r="R314" s="370">
        <v>12</v>
      </c>
    </row>
    <row r="315" spans="1:18" s="372" customFormat="1" ht="24" x14ac:dyDescent="0.2">
      <c r="A315" s="361" t="s">
        <v>3986</v>
      </c>
      <c r="B315" s="570" t="s">
        <v>3987</v>
      </c>
      <c r="C315" s="571" t="s">
        <v>158</v>
      </c>
      <c r="D315" s="572" t="s">
        <v>4908</v>
      </c>
      <c r="E315" s="573">
        <v>2000</v>
      </c>
      <c r="F315" s="574" t="s">
        <v>4909</v>
      </c>
      <c r="G315" s="575" t="s">
        <v>4910</v>
      </c>
      <c r="H315" s="575" t="s">
        <v>4510</v>
      </c>
      <c r="I315" s="575" t="s">
        <v>4011</v>
      </c>
      <c r="J315" s="369" t="s">
        <v>3996</v>
      </c>
      <c r="K315" s="370">
        <v>1</v>
      </c>
      <c r="L315" s="370">
        <v>12</v>
      </c>
      <c r="M315" s="371">
        <v>24000</v>
      </c>
      <c r="N315" s="370">
        <v>1</v>
      </c>
      <c r="O315" s="370">
        <v>6</v>
      </c>
      <c r="P315" s="371">
        <v>12000</v>
      </c>
      <c r="Q315" s="370">
        <v>1</v>
      </c>
      <c r="R315" s="370">
        <v>12</v>
      </c>
    </row>
    <row r="316" spans="1:18" s="372" customFormat="1" ht="24" x14ac:dyDescent="0.2">
      <c r="A316" s="361" t="s">
        <v>3986</v>
      </c>
      <c r="B316" s="570" t="s">
        <v>3987</v>
      </c>
      <c r="C316" s="571" t="s">
        <v>158</v>
      </c>
      <c r="D316" s="572" t="s">
        <v>4000</v>
      </c>
      <c r="E316" s="573">
        <v>2500</v>
      </c>
      <c r="F316" s="574" t="s">
        <v>4911</v>
      </c>
      <c r="G316" s="575" t="s">
        <v>4912</v>
      </c>
      <c r="H316" s="577" t="s">
        <v>1664</v>
      </c>
      <c r="I316" s="575" t="s">
        <v>3995</v>
      </c>
      <c r="J316" s="369" t="s">
        <v>3996</v>
      </c>
      <c r="K316" s="370">
        <v>1</v>
      </c>
      <c r="L316" s="370">
        <v>12</v>
      </c>
      <c r="M316" s="371">
        <v>30000</v>
      </c>
      <c r="N316" s="370">
        <v>1</v>
      </c>
      <c r="O316" s="370">
        <v>6</v>
      </c>
      <c r="P316" s="371">
        <v>15000</v>
      </c>
      <c r="Q316" s="370">
        <v>1</v>
      </c>
      <c r="R316" s="370">
        <v>12</v>
      </c>
    </row>
    <row r="317" spans="1:18" s="372" customFormat="1" ht="36" x14ac:dyDescent="0.2">
      <c r="A317" s="361" t="s">
        <v>3986</v>
      </c>
      <c r="B317" s="570" t="s">
        <v>3987</v>
      </c>
      <c r="C317" s="571" t="s">
        <v>158</v>
      </c>
      <c r="D317" s="572" t="s">
        <v>4562</v>
      </c>
      <c r="E317" s="573">
        <v>2200</v>
      </c>
      <c r="F317" s="574" t="s">
        <v>4913</v>
      </c>
      <c r="G317" s="575" t="s">
        <v>4914</v>
      </c>
      <c r="H317" s="575" t="s">
        <v>4915</v>
      </c>
      <c r="I317" s="577" t="s">
        <v>1664</v>
      </c>
      <c r="J317" s="369" t="s">
        <v>3991</v>
      </c>
      <c r="K317" s="370">
        <v>1</v>
      </c>
      <c r="L317" s="370">
        <v>12</v>
      </c>
      <c r="M317" s="371">
        <v>26400</v>
      </c>
      <c r="N317" s="370">
        <v>1</v>
      </c>
      <c r="O317" s="370">
        <v>6</v>
      </c>
      <c r="P317" s="371">
        <v>13200</v>
      </c>
      <c r="Q317" s="370">
        <v>1</v>
      </c>
      <c r="R317" s="370">
        <v>12</v>
      </c>
    </row>
    <row r="318" spans="1:18" s="372" customFormat="1" ht="24" x14ac:dyDescent="0.2">
      <c r="A318" s="361" t="s">
        <v>3986</v>
      </c>
      <c r="B318" s="570" t="s">
        <v>3987</v>
      </c>
      <c r="C318" s="571" t="s">
        <v>158</v>
      </c>
      <c r="D318" s="572" t="s">
        <v>4038</v>
      </c>
      <c r="E318" s="573">
        <v>4000</v>
      </c>
      <c r="F318" s="574" t="s">
        <v>4916</v>
      </c>
      <c r="G318" s="575" t="s">
        <v>4917</v>
      </c>
      <c r="H318" s="575" t="s">
        <v>4339</v>
      </c>
      <c r="I318" s="575" t="s">
        <v>4011</v>
      </c>
      <c r="J318" s="369" t="s">
        <v>4007</v>
      </c>
      <c r="K318" s="370">
        <v>1</v>
      </c>
      <c r="L318" s="370">
        <v>12</v>
      </c>
      <c r="M318" s="371">
        <v>48000</v>
      </c>
      <c r="N318" s="370">
        <v>1</v>
      </c>
      <c r="O318" s="370">
        <v>6</v>
      </c>
      <c r="P318" s="371">
        <v>24000</v>
      </c>
      <c r="Q318" s="370">
        <v>1</v>
      </c>
      <c r="R318" s="370">
        <v>12</v>
      </c>
    </row>
    <row r="319" spans="1:18" s="372" customFormat="1" ht="12" x14ac:dyDescent="0.2">
      <c r="A319" s="361" t="s">
        <v>3986</v>
      </c>
      <c r="B319" s="570" t="s">
        <v>3987</v>
      </c>
      <c r="C319" s="571" t="s">
        <v>158</v>
      </c>
      <c r="D319" s="572" t="s">
        <v>3997</v>
      </c>
      <c r="E319" s="573">
        <v>4020.45</v>
      </c>
      <c r="F319" s="574" t="s">
        <v>4918</v>
      </c>
      <c r="G319" s="575" t="s">
        <v>4919</v>
      </c>
      <c r="H319" s="577" t="s">
        <v>1664</v>
      </c>
      <c r="I319" s="577" t="s">
        <v>1664</v>
      </c>
      <c r="J319" s="369" t="s">
        <v>3996</v>
      </c>
      <c r="K319" s="370">
        <v>1</v>
      </c>
      <c r="L319" s="370">
        <v>12</v>
      </c>
      <c r="M319" s="371">
        <v>48245.399999999994</v>
      </c>
      <c r="N319" s="370">
        <v>1</v>
      </c>
      <c r="O319" s="370">
        <v>6</v>
      </c>
      <c r="P319" s="371">
        <v>24122.699999999997</v>
      </c>
      <c r="Q319" s="370">
        <v>1</v>
      </c>
      <c r="R319" s="370">
        <v>12</v>
      </c>
    </row>
    <row r="320" spans="1:18" s="372" customFormat="1" ht="24" x14ac:dyDescent="0.2">
      <c r="A320" s="361" t="s">
        <v>3986</v>
      </c>
      <c r="B320" s="570" t="s">
        <v>3987</v>
      </c>
      <c r="C320" s="571" t="s">
        <v>158</v>
      </c>
      <c r="D320" s="572" t="s">
        <v>4908</v>
      </c>
      <c r="E320" s="573">
        <v>2000</v>
      </c>
      <c r="F320" s="574" t="s">
        <v>4920</v>
      </c>
      <c r="G320" s="575" t="s">
        <v>4921</v>
      </c>
      <c r="H320" s="575" t="s">
        <v>4032</v>
      </c>
      <c r="I320" s="575" t="s">
        <v>4922</v>
      </c>
      <c r="J320" s="369" t="s">
        <v>3991</v>
      </c>
      <c r="K320" s="370">
        <v>1</v>
      </c>
      <c r="L320" s="370">
        <v>12</v>
      </c>
      <c r="M320" s="371">
        <v>24000</v>
      </c>
      <c r="N320" s="370">
        <v>1</v>
      </c>
      <c r="O320" s="370">
        <v>6</v>
      </c>
      <c r="P320" s="371">
        <v>12000</v>
      </c>
      <c r="Q320" s="370">
        <v>1</v>
      </c>
      <c r="R320" s="370">
        <v>12</v>
      </c>
    </row>
    <row r="321" spans="1:18" s="372" customFormat="1" ht="12" x14ac:dyDescent="0.2">
      <c r="A321" s="361" t="s">
        <v>3986</v>
      </c>
      <c r="B321" s="570" t="s">
        <v>3987</v>
      </c>
      <c r="C321" s="571" t="s">
        <v>158</v>
      </c>
      <c r="D321" s="572" t="s">
        <v>4102</v>
      </c>
      <c r="E321" s="573">
        <v>4000</v>
      </c>
      <c r="F321" s="574" t="s">
        <v>4923</v>
      </c>
      <c r="G321" s="575" t="s">
        <v>4924</v>
      </c>
      <c r="H321" s="575" t="s">
        <v>4102</v>
      </c>
      <c r="I321" s="575" t="s">
        <v>4011</v>
      </c>
      <c r="J321" s="369" t="s">
        <v>4007</v>
      </c>
      <c r="K321" s="370">
        <v>1</v>
      </c>
      <c r="L321" s="370">
        <v>12</v>
      </c>
      <c r="M321" s="371">
        <v>48000</v>
      </c>
      <c r="N321" s="370">
        <v>1</v>
      </c>
      <c r="O321" s="370">
        <v>6</v>
      </c>
      <c r="P321" s="371">
        <v>24000</v>
      </c>
      <c r="Q321" s="370">
        <v>1</v>
      </c>
      <c r="R321" s="370">
        <v>12</v>
      </c>
    </row>
    <row r="322" spans="1:18" s="372" customFormat="1" ht="36" x14ac:dyDescent="0.2">
      <c r="A322" s="361" t="s">
        <v>3986</v>
      </c>
      <c r="B322" s="570" t="s">
        <v>3987</v>
      </c>
      <c r="C322" s="571" t="s">
        <v>158</v>
      </c>
      <c r="D322" s="572" t="s">
        <v>4588</v>
      </c>
      <c r="E322" s="573">
        <v>2000</v>
      </c>
      <c r="F322" s="574" t="s">
        <v>4925</v>
      </c>
      <c r="G322" s="575" t="s">
        <v>4926</v>
      </c>
      <c r="H322" s="575" t="s">
        <v>4063</v>
      </c>
      <c r="I322" s="575" t="s">
        <v>4591</v>
      </c>
      <c r="J322" s="369" t="s">
        <v>3991</v>
      </c>
      <c r="K322" s="534" t="s">
        <v>1664</v>
      </c>
      <c r="L322" s="534" t="s">
        <v>1664</v>
      </c>
      <c r="M322" s="535" t="s">
        <v>1664</v>
      </c>
      <c r="N322" s="534">
        <v>1</v>
      </c>
      <c r="O322" s="534">
        <v>1</v>
      </c>
      <c r="P322" s="371">
        <v>2000</v>
      </c>
      <c r="Q322" s="534">
        <v>1</v>
      </c>
      <c r="R322" s="534">
        <v>12</v>
      </c>
    </row>
    <row r="323" spans="1:18" s="372" customFormat="1" ht="36" x14ac:dyDescent="0.2">
      <c r="A323" s="361" t="s">
        <v>3986</v>
      </c>
      <c r="B323" s="570" t="s">
        <v>3987</v>
      </c>
      <c r="C323" s="571" t="s">
        <v>158</v>
      </c>
      <c r="D323" s="572" t="s">
        <v>3988</v>
      </c>
      <c r="E323" s="573">
        <v>4000</v>
      </c>
      <c r="F323" s="574" t="s">
        <v>4927</v>
      </c>
      <c r="G323" s="575" t="s">
        <v>4928</v>
      </c>
      <c r="H323" s="575" t="s">
        <v>4929</v>
      </c>
      <c r="I323" s="575" t="s">
        <v>4011</v>
      </c>
      <c r="J323" s="369" t="s">
        <v>3991</v>
      </c>
      <c r="K323" s="370">
        <v>1</v>
      </c>
      <c r="L323" s="370">
        <v>12</v>
      </c>
      <c r="M323" s="371">
        <v>48000</v>
      </c>
      <c r="N323" s="370">
        <v>1</v>
      </c>
      <c r="O323" s="370">
        <v>6</v>
      </c>
      <c r="P323" s="371">
        <v>24000</v>
      </c>
      <c r="Q323" s="370">
        <v>1</v>
      </c>
      <c r="R323" s="370">
        <v>12</v>
      </c>
    </row>
    <row r="324" spans="1:18" s="372" customFormat="1" ht="12" x14ac:dyDescent="0.2">
      <c r="A324" s="361" t="s">
        <v>3986</v>
      </c>
      <c r="B324" s="570" t="s">
        <v>3987</v>
      </c>
      <c r="C324" s="571" t="s">
        <v>158</v>
      </c>
      <c r="D324" s="572" t="s">
        <v>4908</v>
      </c>
      <c r="E324" s="573">
        <v>2000</v>
      </c>
      <c r="F324" s="574" t="s">
        <v>4930</v>
      </c>
      <c r="G324" s="575" t="s">
        <v>4931</v>
      </c>
      <c r="H324" s="577" t="s">
        <v>1664</v>
      </c>
      <c r="I324" s="577" t="s">
        <v>1664</v>
      </c>
      <c r="J324" s="369" t="s">
        <v>3996</v>
      </c>
      <c r="K324" s="370">
        <v>1</v>
      </c>
      <c r="L324" s="370">
        <v>12</v>
      </c>
      <c r="M324" s="371">
        <v>24000</v>
      </c>
      <c r="N324" s="370">
        <v>1</v>
      </c>
      <c r="O324" s="370">
        <v>6</v>
      </c>
      <c r="P324" s="371">
        <v>12000</v>
      </c>
      <c r="Q324" s="370">
        <v>1</v>
      </c>
      <c r="R324" s="370">
        <v>12</v>
      </c>
    </row>
    <row r="325" spans="1:18" s="372" customFormat="1" ht="24" x14ac:dyDescent="0.2">
      <c r="A325" s="361" t="s">
        <v>3986</v>
      </c>
      <c r="B325" s="570" t="s">
        <v>3987</v>
      </c>
      <c r="C325" s="571" t="s">
        <v>158</v>
      </c>
      <c r="D325" s="572" t="s">
        <v>4472</v>
      </c>
      <c r="E325" s="573">
        <v>4000</v>
      </c>
      <c r="F325" s="574" t="s">
        <v>4932</v>
      </c>
      <c r="G325" s="575" t="s">
        <v>4933</v>
      </c>
      <c r="H325" s="575" t="s">
        <v>4015</v>
      </c>
      <c r="I325" s="575" t="s">
        <v>4011</v>
      </c>
      <c r="J325" s="369" t="s">
        <v>4007</v>
      </c>
      <c r="K325" s="370">
        <v>1</v>
      </c>
      <c r="L325" s="370">
        <v>12</v>
      </c>
      <c r="M325" s="371">
        <v>48000</v>
      </c>
      <c r="N325" s="370">
        <v>1</v>
      </c>
      <c r="O325" s="370">
        <v>6</v>
      </c>
      <c r="P325" s="371">
        <v>24000</v>
      </c>
      <c r="Q325" s="370">
        <v>1</v>
      </c>
      <c r="R325" s="370">
        <v>12</v>
      </c>
    </row>
    <row r="326" spans="1:18" s="372" customFormat="1" ht="24" x14ac:dyDescent="0.2">
      <c r="A326" s="361" t="s">
        <v>3986</v>
      </c>
      <c r="B326" s="570" t="s">
        <v>3987</v>
      </c>
      <c r="C326" s="571" t="s">
        <v>158</v>
      </c>
      <c r="D326" s="572" t="s">
        <v>4507</v>
      </c>
      <c r="E326" s="573">
        <v>3000</v>
      </c>
      <c r="F326" s="574" t="s">
        <v>4934</v>
      </c>
      <c r="G326" s="575" t="s">
        <v>4935</v>
      </c>
      <c r="H326" s="575" t="s">
        <v>4027</v>
      </c>
      <c r="I326" s="580" t="s">
        <v>4028</v>
      </c>
      <c r="J326" s="369" t="s">
        <v>4007</v>
      </c>
      <c r="K326" s="534">
        <v>1</v>
      </c>
      <c r="L326" s="534">
        <v>12</v>
      </c>
      <c r="M326" s="371">
        <v>36000</v>
      </c>
      <c r="N326" s="534">
        <v>1</v>
      </c>
      <c r="O326" s="534">
        <v>6</v>
      </c>
      <c r="P326" s="371">
        <v>18000</v>
      </c>
      <c r="Q326" s="534">
        <v>1</v>
      </c>
      <c r="R326" s="534">
        <v>12</v>
      </c>
    </row>
    <row r="327" spans="1:18" s="372" customFormat="1" ht="12" x14ac:dyDescent="0.2">
      <c r="A327" s="361" t="s">
        <v>3986</v>
      </c>
      <c r="B327" s="570" t="s">
        <v>3987</v>
      </c>
      <c r="C327" s="571" t="s">
        <v>158</v>
      </c>
      <c r="D327" s="572" t="s">
        <v>4621</v>
      </c>
      <c r="E327" s="573">
        <v>4000</v>
      </c>
      <c r="F327" s="574" t="s">
        <v>4936</v>
      </c>
      <c r="G327" s="575" t="s">
        <v>4937</v>
      </c>
      <c r="H327" s="575" t="s">
        <v>4015</v>
      </c>
      <c r="I327" s="575" t="s">
        <v>4011</v>
      </c>
      <c r="J327" s="369" t="s">
        <v>4007</v>
      </c>
      <c r="K327" s="370">
        <v>1</v>
      </c>
      <c r="L327" s="370">
        <v>12</v>
      </c>
      <c r="M327" s="371">
        <v>48000</v>
      </c>
      <c r="N327" s="370">
        <v>1</v>
      </c>
      <c r="O327" s="370">
        <v>6</v>
      </c>
      <c r="P327" s="371">
        <v>24000</v>
      </c>
      <c r="Q327" s="370">
        <v>1</v>
      </c>
      <c r="R327" s="370">
        <v>12</v>
      </c>
    </row>
    <row r="328" spans="1:18" s="372" customFormat="1" ht="24" x14ac:dyDescent="0.2">
      <c r="A328" s="361" t="s">
        <v>3986</v>
      </c>
      <c r="B328" s="570" t="s">
        <v>3987</v>
      </c>
      <c r="C328" s="571" t="s">
        <v>158</v>
      </c>
      <c r="D328" s="572" t="s">
        <v>4938</v>
      </c>
      <c r="E328" s="573">
        <v>2500</v>
      </c>
      <c r="F328" s="574" t="s">
        <v>4939</v>
      </c>
      <c r="G328" s="575" t="s">
        <v>4940</v>
      </c>
      <c r="H328" s="577" t="s">
        <v>1664</v>
      </c>
      <c r="I328" s="575" t="s">
        <v>3995</v>
      </c>
      <c r="J328" s="369" t="s">
        <v>3996</v>
      </c>
      <c r="K328" s="370">
        <v>1</v>
      </c>
      <c r="L328" s="370">
        <v>12</v>
      </c>
      <c r="M328" s="371">
        <v>30000</v>
      </c>
      <c r="N328" s="370">
        <v>1</v>
      </c>
      <c r="O328" s="370">
        <v>6</v>
      </c>
      <c r="P328" s="371">
        <v>15000</v>
      </c>
      <c r="Q328" s="370">
        <v>1</v>
      </c>
      <c r="R328" s="370">
        <v>12</v>
      </c>
    </row>
    <row r="329" spans="1:18" s="372" customFormat="1" ht="24" x14ac:dyDescent="0.2">
      <c r="A329" s="361" t="s">
        <v>3986</v>
      </c>
      <c r="B329" s="570" t="s">
        <v>3987</v>
      </c>
      <c r="C329" s="571" t="s">
        <v>158</v>
      </c>
      <c r="D329" s="572" t="s">
        <v>4941</v>
      </c>
      <c r="E329" s="573">
        <v>5500</v>
      </c>
      <c r="F329" s="574" t="s">
        <v>4942</v>
      </c>
      <c r="G329" s="575" t="s">
        <v>4943</v>
      </c>
      <c r="H329" s="575" t="s">
        <v>4438</v>
      </c>
      <c r="I329" s="575" t="s">
        <v>4011</v>
      </c>
      <c r="J329" s="369" t="s">
        <v>4007</v>
      </c>
      <c r="K329" s="534">
        <v>1</v>
      </c>
      <c r="L329" s="534">
        <v>8</v>
      </c>
      <c r="M329" s="371">
        <v>44000</v>
      </c>
      <c r="N329" s="534">
        <v>1</v>
      </c>
      <c r="O329" s="534">
        <v>6</v>
      </c>
      <c r="P329" s="371">
        <v>33000</v>
      </c>
      <c r="Q329" s="534">
        <v>1</v>
      </c>
      <c r="R329" s="534">
        <v>12</v>
      </c>
    </row>
    <row r="330" spans="1:18" s="372" customFormat="1" ht="36" x14ac:dyDescent="0.2">
      <c r="A330" s="361" t="s">
        <v>3986</v>
      </c>
      <c r="B330" s="570" t="s">
        <v>3987</v>
      </c>
      <c r="C330" s="571" t="s">
        <v>158</v>
      </c>
      <c r="D330" s="572" t="s">
        <v>4389</v>
      </c>
      <c r="E330" s="578">
        <v>5000</v>
      </c>
      <c r="F330" s="579" t="s">
        <v>4944</v>
      </c>
      <c r="G330" s="575" t="s">
        <v>4945</v>
      </c>
      <c r="H330" s="575" t="s">
        <v>4946</v>
      </c>
      <c r="I330" s="575" t="s">
        <v>4011</v>
      </c>
      <c r="J330" s="369" t="s">
        <v>4007</v>
      </c>
      <c r="K330" s="534">
        <v>1</v>
      </c>
      <c r="L330" s="534">
        <v>8</v>
      </c>
      <c r="M330" s="371">
        <v>40000</v>
      </c>
      <c r="N330" s="534">
        <v>1</v>
      </c>
      <c r="O330" s="534">
        <v>6</v>
      </c>
      <c r="P330" s="371">
        <v>30000</v>
      </c>
      <c r="Q330" s="534">
        <v>1</v>
      </c>
      <c r="R330" s="534">
        <v>12</v>
      </c>
    </row>
    <row r="331" spans="1:18" s="372" customFormat="1" ht="12" x14ac:dyDescent="0.2">
      <c r="A331" s="361" t="s">
        <v>3986</v>
      </c>
      <c r="B331" s="570" t="s">
        <v>3987</v>
      </c>
      <c r="C331" s="571" t="s">
        <v>158</v>
      </c>
      <c r="D331" s="572" t="s">
        <v>4947</v>
      </c>
      <c r="E331" s="573">
        <v>2500</v>
      </c>
      <c r="F331" s="574" t="s">
        <v>4948</v>
      </c>
      <c r="G331" s="575" t="s">
        <v>4949</v>
      </c>
      <c r="H331" s="577" t="s">
        <v>1664</v>
      </c>
      <c r="I331" s="575" t="s">
        <v>3995</v>
      </c>
      <c r="J331" s="369" t="s">
        <v>3996</v>
      </c>
      <c r="K331" s="370">
        <v>1</v>
      </c>
      <c r="L331" s="370">
        <v>12</v>
      </c>
      <c r="M331" s="371">
        <v>30000</v>
      </c>
      <c r="N331" s="370">
        <v>1</v>
      </c>
      <c r="O331" s="370">
        <v>6</v>
      </c>
      <c r="P331" s="371">
        <v>15000</v>
      </c>
      <c r="Q331" s="370">
        <v>1</v>
      </c>
      <c r="R331" s="370">
        <v>12</v>
      </c>
    </row>
    <row r="332" spans="1:18" s="372" customFormat="1" ht="24" x14ac:dyDescent="0.2">
      <c r="A332" s="361" t="s">
        <v>3986</v>
      </c>
      <c r="B332" s="570" t="s">
        <v>3987</v>
      </c>
      <c r="C332" s="571" t="s">
        <v>158</v>
      </c>
      <c r="D332" s="572" t="s">
        <v>4950</v>
      </c>
      <c r="E332" s="573">
        <v>8500</v>
      </c>
      <c r="F332" s="574" t="s">
        <v>4951</v>
      </c>
      <c r="G332" s="575" t="s">
        <v>4952</v>
      </c>
      <c r="H332" s="575" t="s">
        <v>4354</v>
      </c>
      <c r="I332" s="575" t="s">
        <v>4011</v>
      </c>
      <c r="J332" s="369" t="s">
        <v>4007</v>
      </c>
      <c r="K332" s="370">
        <v>1</v>
      </c>
      <c r="L332" s="370">
        <v>12</v>
      </c>
      <c r="M332" s="371">
        <v>102000</v>
      </c>
      <c r="N332" s="370">
        <v>1</v>
      </c>
      <c r="O332" s="370">
        <v>6</v>
      </c>
      <c r="P332" s="371">
        <v>51000</v>
      </c>
      <c r="Q332" s="370">
        <v>1</v>
      </c>
      <c r="R332" s="370">
        <v>12</v>
      </c>
    </row>
    <row r="333" spans="1:18" s="372" customFormat="1" ht="48" x14ac:dyDescent="0.2">
      <c r="A333" s="361" t="s">
        <v>3986</v>
      </c>
      <c r="B333" s="570" t="s">
        <v>3987</v>
      </c>
      <c r="C333" s="571" t="s">
        <v>158</v>
      </c>
      <c r="D333" s="572" t="s">
        <v>4377</v>
      </c>
      <c r="E333" s="573">
        <v>5000</v>
      </c>
      <c r="F333" s="574" t="s">
        <v>4953</v>
      </c>
      <c r="G333" s="575" t="s">
        <v>4954</v>
      </c>
      <c r="H333" s="575" t="s">
        <v>4955</v>
      </c>
      <c r="I333" s="580" t="s">
        <v>4028</v>
      </c>
      <c r="J333" s="369" t="s">
        <v>4007</v>
      </c>
      <c r="K333" s="534" t="s">
        <v>1664</v>
      </c>
      <c r="L333" s="534" t="s">
        <v>1664</v>
      </c>
      <c r="M333" s="535" t="s">
        <v>1664</v>
      </c>
      <c r="N333" s="534">
        <v>1</v>
      </c>
      <c r="O333" s="534">
        <v>1</v>
      </c>
      <c r="P333" s="371">
        <v>5000</v>
      </c>
      <c r="Q333" s="534">
        <v>1</v>
      </c>
      <c r="R333" s="534">
        <v>12</v>
      </c>
    </row>
    <row r="334" spans="1:18" s="372" customFormat="1" ht="12" x14ac:dyDescent="0.2">
      <c r="A334" s="361" t="s">
        <v>3986</v>
      </c>
      <c r="B334" s="570" t="s">
        <v>3987</v>
      </c>
      <c r="C334" s="571" t="s">
        <v>158</v>
      </c>
      <c r="D334" s="572" t="s">
        <v>4280</v>
      </c>
      <c r="E334" s="573">
        <v>5500</v>
      </c>
      <c r="F334" s="574" t="s">
        <v>4956</v>
      </c>
      <c r="G334" s="575" t="s">
        <v>4957</v>
      </c>
      <c r="H334" s="575" t="s">
        <v>4015</v>
      </c>
      <c r="I334" s="575" t="s">
        <v>4011</v>
      </c>
      <c r="J334" s="369" t="s">
        <v>4007</v>
      </c>
      <c r="K334" s="534" t="s">
        <v>1664</v>
      </c>
      <c r="L334" s="534" t="s">
        <v>1664</v>
      </c>
      <c r="M334" s="535" t="s">
        <v>1664</v>
      </c>
      <c r="N334" s="534">
        <v>1</v>
      </c>
      <c r="O334" s="534">
        <v>3</v>
      </c>
      <c r="P334" s="371">
        <v>16500</v>
      </c>
      <c r="Q334" s="534">
        <v>1</v>
      </c>
      <c r="R334" s="534">
        <v>12</v>
      </c>
    </row>
    <row r="335" spans="1:18" s="372" customFormat="1" ht="12" x14ac:dyDescent="0.2">
      <c r="A335" s="361" t="s">
        <v>3986</v>
      </c>
      <c r="B335" s="570" t="s">
        <v>3987</v>
      </c>
      <c r="C335" s="571" t="s">
        <v>158</v>
      </c>
      <c r="D335" s="572" t="s">
        <v>4105</v>
      </c>
      <c r="E335" s="573">
        <v>7000</v>
      </c>
      <c r="F335" s="574" t="s">
        <v>4958</v>
      </c>
      <c r="G335" s="575" t="s">
        <v>4959</v>
      </c>
      <c r="H335" s="575" t="s">
        <v>4105</v>
      </c>
      <c r="I335" s="575" t="s">
        <v>4011</v>
      </c>
      <c r="J335" s="369" t="s">
        <v>4007</v>
      </c>
      <c r="K335" s="534">
        <v>1</v>
      </c>
      <c r="L335" s="534">
        <v>3</v>
      </c>
      <c r="M335" s="371">
        <v>21000</v>
      </c>
      <c r="N335" s="534">
        <v>1</v>
      </c>
      <c r="O335" s="534">
        <v>6</v>
      </c>
      <c r="P335" s="371">
        <v>42000</v>
      </c>
      <c r="Q335" s="534">
        <v>1</v>
      </c>
      <c r="R335" s="534">
        <v>12</v>
      </c>
    </row>
    <row r="336" spans="1:18" s="372" customFormat="1" ht="12" x14ac:dyDescent="0.2">
      <c r="A336" s="361" t="s">
        <v>3986</v>
      </c>
      <c r="B336" s="570" t="s">
        <v>3987</v>
      </c>
      <c r="C336" s="571" t="s">
        <v>158</v>
      </c>
      <c r="D336" s="572" t="s">
        <v>4596</v>
      </c>
      <c r="E336" s="573">
        <v>3500</v>
      </c>
      <c r="F336" s="574" t="s">
        <v>4960</v>
      </c>
      <c r="G336" s="575" t="s">
        <v>4961</v>
      </c>
      <c r="H336" s="575" t="s">
        <v>4015</v>
      </c>
      <c r="I336" s="575" t="s">
        <v>4011</v>
      </c>
      <c r="J336" s="369" t="s">
        <v>4007</v>
      </c>
      <c r="K336" s="534">
        <v>1</v>
      </c>
      <c r="L336" s="534">
        <v>8</v>
      </c>
      <c r="M336" s="371">
        <v>28000</v>
      </c>
      <c r="N336" s="534">
        <v>1</v>
      </c>
      <c r="O336" s="534">
        <v>6</v>
      </c>
      <c r="P336" s="371">
        <v>21000</v>
      </c>
      <c r="Q336" s="534">
        <v>1</v>
      </c>
      <c r="R336" s="534">
        <v>12</v>
      </c>
    </row>
    <row r="337" spans="1:18" s="372" customFormat="1" ht="12" x14ac:dyDescent="0.2">
      <c r="A337" s="361" t="s">
        <v>3986</v>
      </c>
      <c r="B337" s="570" t="s">
        <v>3987</v>
      </c>
      <c r="C337" s="571" t="s">
        <v>158</v>
      </c>
      <c r="D337" s="572" t="s">
        <v>4363</v>
      </c>
      <c r="E337" s="573">
        <v>5000</v>
      </c>
      <c r="F337" s="574" t="s">
        <v>4962</v>
      </c>
      <c r="G337" s="575" t="s">
        <v>4963</v>
      </c>
      <c r="H337" s="575" t="s">
        <v>4652</v>
      </c>
      <c r="I337" s="575" t="s">
        <v>4964</v>
      </c>
      <c r="J337" s="369" t="s">
        <v>3991</v>
      </c>
      <c r="K337" s="370">
        <v>1</v>
      </c>
      <c r="L337" s="370">
        <v>12</v>
      </c>
      <c r="M337" s="371">
        <v>60000</v>
      </c>
      <c r="N337" s="370">
        <v>1</v>
      </c>
      <c r="O337" s="370">
        <v>6</v>
      </c>
      <c r="P337" s="371">
        <v>30000</v>
      </c>
      <c r="Q337" s="370">
        <v>1</v>
      </c>
      <c r="R337" s="370">
        <v>12</v>
      </c>
    </row>
    <row r="338" spans="1:18" s="372" customFormat="1" ht="24" x14ac:dyDescent="0.2">
      <c r="A338" s="361" t="s">
        <v>3986</v>
      </c>
      <c r="B338" s="570" t="s">
        <v>3987</v>
      </c>
      <c r="C338" s="571" t="s">
        <v>158</v>
      </c>
      <c r="D338" s="572" t="s">
        <v>4965</v>
      </c>
      <c r="E338" s="578">
        <v>7000</v>
      </c>
      <c r="F338" s="579" t="s">
        <v>4966</v>
      </c>
      <c r="G338" s="575" t="s">
        <v>4967</v>
      </c>
      <c r="H338" s="575" t="s">
        <v>4015</v>
      </c>
      <c r="I338" s="575" t="s">
        <v>4011</v>
      </c>
      <c r="J338" s="369" t="s">
        <v>4007</v>
      </c>
      <c r="K338" s="534">
        <v>1</v>
      </c>
      <c r="L338" s="534">
        <v>8</v>
      </c>
      <c r="M338" s="371">
        <v>56000</v>
      </c>
      <c r="N338" s="534">
        <v>1</v>
      </c>
      <c r="O338" s="534">
        <v>6</v>
      </c>
      <c r="P338" s="371">
        <v>42000</v>
      </c>
      <c r="Q338" s="534">
        <v>1</v>
      </c>
      <c r="R338" s="534">
        <v>12</v>
      </c>
    </row>
    <row r="339" spans="1:18" s="372" customFormat="1" ht="12" x14ac:dyDescent="0.2">
      <c r="A339" s="361" t="s">
        <v>3986</v>
      </c>
      <c r="B339" s="570" t="s">
        <v>3987</v>
      </c>
      <c r="C339" s="571" t="s">
        <v>158</v>
      </c>
      <c r="D339" s="572" t="s">
        <v>4472</v>
      </c>
      <c r="E339" s="573">
        <v>3700</v>
      </c>
      <c r="F339" s="574" t="s">
        <v>4968</v>
      </c>
      <c r="G339" s="575" t="s">
        <v>4969</v>
      </c>
      <c r="H339" s="575" t="s">
        <v>4015</v>
      </c>
      <c r="I339" s="575" t="s">
        <v>4011</v>
      </c>
      <c r="J339" s="369" t="s">
        <v>4007</v>
      </c>
      <c r="K339" s="370">
        <v>1</v>
      </c>
      <c r="L339" s="370">
        <v>12</v>
      </c>
      <c r="M339" s="371">
        <v>44400</v>
      </c>
      <c r="N339" s="370">
        <v>1</v>
      </c>
      <c r="O339" s="370">
        <v>6</v>
      </c>
      <c r="P339" s="371">
        <v>22200</v>
      </c>
      <c r="Q339" s="370">
        <v>1</v>
      </c>
      <c r="R339" s="370">
        <v>12</v>
      </c>
    </row>
    <row r="340" spans="1:18" s="372" customFormat="1" ht="24" x14ac:dyDescent="0.2">
      <c r="A340" s="361" t="s">
        <v>3986</v>
      </c>
      <c r="B340" s="570" t="s">
        <v>3987</v>
      </c>
      <c r="C340" s="571" t="s">
        <v>158</v>
      </c>
      <c r="D340" s="572" t="s">
        <v>4970</v>
      </c>
      <c r="E340" s="573">
        <v>2000</v>
      </c>
      <c r="F340" s="574" t="s">
        <v>4971</v>
      </c>
      <c r="G340" s="575" t="s">
        <v>4972</v>
      </c>
      <c r="H340" s="575" t="s">
        <v>4032</v>
      </c>
      <c r="I340" s="575" t="s">
        <v>4033</v>
      </c>
      <c r="J340" s="369" t="s">
        <v>3991</v>
      </c>
      <c r="K340" s="370">
        <v>1</v>
      </c>
      <c r="L340" s="370">
        <v>12</v>
      </c>
      <c r="M340" s="371">
        <v>24000</v>
      </c>
      <c r="N340" s="370">
        <v>1</v>
      </c>
      <c r="O340" s="370">
        <v>6</v>
      </c>
      <c r="P340" s="371">
        <v>12000</v>
      </c>
      <c r="Q340" s="370">
        <v>1</v>
      </c>
      <c r="R340" s="370">
        <v>12</v>
      </c>
    </row>
    <row r="341" spans="1:18" s="372" customFormat="1" ht="24" x14ac:dyDescent="0.2">
      <c r="A341" s="361" t="s">
        <v>3986</v>
      </c>
      <c r="B341" s="570" t="s">
        <v>3987</v>
      </c>
      <c r="C341" s="571" t="s">
        <v>158</v>
      </c>
      <c r="D341" s="572" t="s">
        <v>4973</v>
      </c>
      <c r="E341" s="573">
        <v>2500</v>
      </c>
      <c r="F341" s="574" t="s">
        <v>4974</v>
      </c>
      <c r="G341" s="575" t="s">
        <v>4975</v>
      </c>
      <c r="H341" s="575" t="s">
        <v>4032</v>
      </c>
      <c r="I341" s="575" t="s">
        <v>4033</v>
      </c>
      <c r="J341" s="369" t="s">
        <v>3991</v>
      </c>
      <c r="K341" s="370">
        <v>1</v>
      </c>
      <c r="L341" s="370">
        <v>12</v>
      </c>
      <c r="M341" s="371">
        <v>30000</v>
      </c>
      <c r="N341" s="370">
        <v>1</v>
      </c>
      <c r="O341" s="370">
        <v>6</v>
      </c>
      <c r="P341" s="371">
        <v>15000</v>
      </c>
      <c r="Q341" s="370">
        <v>1</v>
      </c>
      <c r="R341" s="370">
        <v>12</v>
      </c>
    </row>
    <row r="342" spans="1:18" s="372" customFormat="1" ht="24" x14ac:dyDescent="0.2">
      <c r="A342" s="361" t="s">
        <v>3986</v>
      </c>
      <c r="B342" s="570" t="s">
        <v>3987</v>
      </c>
      <c r="C342" s="571" t="s">
        <v>158</v>
      </c>
      <c r="D342" s="572" t="s">
        <v>4976</v>
      </c>
      <c r="E342" s="573">
        <v>8000</v>
      </c>
      <c r="F342" s="574" t="s">
        <v>4977</v>
      </c>
      <c r="G342" s="575" t="s">
        <v>4978</v>
      </c>
      <c r="H342" s="575" t="s">
        <v>4102</v>
      </c>
      <c r="I342" s="575" t="s">
        <v>4011</v>
      </c>
      <c r="J342" s="369" t="s">
        <v>4007</v>
      </c>
      <c r="K342" s="370" t="s">
        <v>1664</v>
      </c>
      <c r="L342" s="370" t="s">
        <v>1664</v>
      </c>
      <c r="M342" s="535" t="s">
        <v>1664</v>
      </c>
      <c r="N342" s="370">
        <v>1</v>
      </c>
      <c r="O342" s="370">
        <v>1</v>
      </c>
      <c r="P342" s="371">
        <v>8000</v>
      </c>
      <c r="Q342" s="370" t="s">
        <v>1664</v>
      </c>
      <c r="R342" s="370" t="s">
        <v>1664</v>
      </c>
    </row>
    <row r="343" spans="1:18" s="372" customFormat="1" ht="24" x14ac:dyDescent="0.2">
      <c r="A343" s="361" t="s">
        <v>3986</v>
      </c>
      <c r="B343" s="570" t="s">
        <v>3987</v>
      </c>
      <c r="C343" s="571" t="s">
        <v>158</v>
      </c>
      <c r="D343" s="572" t="s">
        <v>4038</v>
      </c>
      <c r="E343" s="573">
        <v>4000</v>
      </c>
      <c r="F343" s="574" t="s">
        <v>4979</v>
      </c>
      <c r="G343" s="575" t="s">
        <v>4980</v>
      </c>
      <c r="H343" s="575" t="s">
        <v>4339</v>
      </c>
      <c r="I343" s="575" t="s">
        <v>4011</v>
      </c>
      <c r="J343" s="369" t="s">
        <v>4007</v>
      </c>
      <c r="K343" s="370">
        <v>1</v>
      </c>
      <c r="L343" s="370">
        <v>12</v>
      </c>
      <c r="M343" s="371">
        <v>48000</v>
      </c>
      <c r="N343" s="370">
        <v>1</v>
      </c>
      <c r="O343" s="370">
        <v>6</v>
      </c>
      <c r="P343" s="371">
        <v>24000</v>
      </c>
      <c r="Q343" s="370">
        <v>1</v>
      </c>
      <c r="R343" s="370">
        <v>12</v>
      </c>
    </row>
    <row r="344" spans="1:18" s="372" customFormat="1" ht="24" x14ac:dyDescent="0.2">
      <c r="A344" s="361" t="s">
        <v>3986</v>
      </c>
      <c r="B344" s="570" t="s">
        <v>3987</v>
      </c>
      <c r="C344" s="571" t="s">
        <v>158</v>
      </c>
      <c r="D344" s="572" t="s">
        <v>4108</v>
      </c>
      <c r="E344" s="573">
        <v>15600</v>
      </c>
      <c r="F344" s="574" t="s">
        <v>4981</v>
      </c>
      <c r="G344" s="575" t="s">
        <v>4982</v>
      </c>
      <c r="H344" s="575" t="s">
        <v>4015</v>
      </c>
      <c r="I344" s="575" t="s">
        <v>4011</v>
      </c>
      <c r="J344" s="369" t="s">
        <v>4007</v>
      </c>
      <c r="K344" s="370">
        <v>1</v>
      </c>
      <c r="L344" s="370">
        <v>12</v>
      </c>
      <c r="M344" s="371">
        <v>187200</v>
      </c>
      <c r="N344" s="370">
        <v>1</v>
      </c>
      <c r="O344" s="370">
        <v>6</v>
      </c>
      <c r="P344" s="371">
        <v>93600</v>
      </c>
      <c r="Q344" s="370">
        <v>1</v>
      </c>
      <c r="R344" s="370">
        <v>12</v>
      </c>
    </row>
    <row r="345" spans="1:18" s="372" customFormat="1" ht="24" x14ac:dyDescent="0.2">
      <c r="A345" s="361" t="s">
        <v>3986</v>
      </c>
      <c r="B345" s="570" t="s">
        <v>3987</v>
      </c>
      <c r="C345" s="571" t="s">
        <v>158</v>
      </c>
      <c r="D345" s="572" t="s">
        <v>4024</v>
      </c>
      <c r="E345" s="573">
        <v>3000</v>
      </c>
      <c r="F345" s="574" t="s">
        <v>4983</v>
      </c>
      <c r="G345" s="575" t="s">
        <v>4984</v>
      </c>
      <c r="H345" s="575" t="s">
        <v>4015</v>
      </c>
      <c r="I345" s="575" t="s">
        <v>4011</v>
      </c>
      <c r="J345" s="369" t="s">
        <v>4007</v>
      </c>
      <c r="K345" s="370">
        <v>1</v>
      </c>
      <c r="L345" s="370">
        <v>12</v>
      </c>
      <c r="M345" s="371">
        <v>36000</v>
      </c>
      <c r="N345" s="370">
        <v>1</v>
      </c>
      <c r="O345" s="370">
        <v>6</v>
      </c>
      <c r="P345" s="371">
        <v>18000</v>
      </c>
      <c r="Q345" s="370">
        <v>1</v>
      </c>
      <c r="R345" s="370">
        <v>12</v>
      </c>
    </row>
    <row r="346" spans="1:18" s="372" customFormat="1" ht="48" x14ac:dyDescent="0.2">
      <c r="A346" s="361" t="s">
        <v>3986</v>
      </c>
      <c r="B346" s="570" t="s">
        <v>3987</v>
      </c>
      <c r="C346" s="571" t="s">
        <v>158</v>
      </c>
      <c r="D346" s="572" t="s">
        <v>4985</v>
      </c>
      <c r="E346" s="573">
        <v>5000</v>
      </c>
      <c r="F346" s="574" t="s">
        <v>4986</v>
      </c>
      <c r="G346" s="575" t="s">
        <v>4987</v>
      </c>
      <c r="H346" s="575" t="s">
        <v>4988</v>
      </c>
      <c r="I346" s="580" t="s">
        <v>4028</v>
      </c>
      <c r="J346" s="369" t="s">
        <v>4007</v>
      </c>
      <c r="K346" s="370">
        <v>1</v>
      </c>
      <c r="L346" s="370">
        <v>12</v>
      </c>
      <c r="M346" s="371">
        <v>60000</v>
      </c>
      <c r="N346" s="370">
        <v>1</v>
      </c>
      <c r="O346" s="370">
        <v>6</v>
      </c>
      <c r="P346" s="371">
        <v>30000</v>
      </c>
      <c r="Q346" s="370">
        <v>1</v>
      </c>
      <c r="R346" s="370">
        <v>12</v>
      </c>
    </row>
    <row r="347" spans="1:18" s="372" customFormat="1" ht="24" x14ac:dyDescent="0.2">
      <c r="A347" s="361" t="s">
        <v>3986</v>
      </c>
      <c r="B347" s="570" t="s">
        <v>3987</v>
      </c>
      <c r="C347" s="571" t="s">
        <v>158</v>
      </c>
      <c r="D347" s="572" t="s">
        <v>4989</v>
      </c>
      <c r="E347" s="573">
        <v>2200</v>
      </c>
      <c r="F347" s="574" t="s">
        <v>4990</v>
      </c>
      <c r="G347" s="575" t="s">
        <v>4991</v>
      </c>
      <c r="H347" s="575" t="s">
        <v>4015</v>
      </c>
      <c r="I347" s="575" t="s">
        <v>4011</v>
      </c>
      <c r="J347" s="369" t="s">
        <v>4007</v>
      </c>
      <c r="K347" s="370">
        <v>1</v>
      </c>
      <c r="L347" s="370">
        <v>12</v>
      </c>
      <c r="M347" s="371">
        <v>26400</v>
      </c>
      <c r="N347" s="370">
        <v>1</v>
      </c>
      <c r="O347" s="370">
        <v>6</v>
      </c>
      <c r="P347" s="371">
        <v>13200</v>
      </c>
      <c r="Q347" s="370">
        <v>1</v>
      </c>
      <c r="R347" s="370">
        <v>12</v>
      </c>
    </row>
    <row r="348" spans="1:18" s="372" customFormat="1" ht="12" x14ac:dyDescent="0.2">
      <c r="A348" s="361" t="s">
        <v>3986</v>
      </c>
      <c r="B348" s="570" t="s">
        <v>3987</v>
      </c>
      <c r="C348" s="571" t="s">
        <v>158</v>
      </c>
      <c r="D348" s="572" t="s">
        <v>4015</v>
      </c>
      <c r="E348" s="573">
        <v>5000</v>
      </c>
      <c r="F348" s="574" t="s">
        <v>4992</v>
      </c>
      <c r="G348" s="575" t="s">
        <v>4993</v>
      </c>
      <c r="H348" s="575" t="s">
        <v>4015</v>
      </c>
      <c r="I348" s="575" t="s">
        <v>4011</v>
      </c>
      <c r="J348" s="369" t="s">
        <v>4007</v>
      </c>
      <c r="K348" s="370">
        <v>1</v>
      </c>
      <c r="L348" s="370">
        <v>12</v>
      </c>
      <c r="M348" s="371">
        <v>60000</v>
      </c>
      <c r="N348" s="370">
        <v>1</v>
      </c>
      <c r="O348" s="370">
        <v>6</v>
      </c>
      <c r="P348" s="371">
        <v>30000</v>
      </c>
      <c r="Q348" s="370">
        <v>1</v>
      </c>
      <c r="R348" s="370">
        <v>12</v>
      </c>
    </row>
    <row r="349" spans="1:18" s="372" customFormat="1" ht="36" x14ac:dyDescent="0.2">
      <c r="A349" s="361" t="s">
        <v>3986</v>
      </c>
      <c r="B349" s="570" t="s">
        <v>3987</v>
      </c>
      <c r="C349" s="571" t="s">
        <v>158</v>
      </c>
      <c r="D349" s="572" t="s">
        <v>4994</v>
      </c>
      <c r="E349" s="578">
        <v>6500</v>
      </c>
      <c r="F349" s="579" t="s">
        <v>4995</v>
      </c>
      <c r="G349" s="575" t="s">
        <v>4996</v>
      </c>
      <c r="H349" s="575" t="s">
        <v>4339</v>
      </c>
      <c r="I349" s="575" t="s">
        <v>4011</v>
      </c>
      <c r="J349" s="369" t="s">
        <v>4007</v>
      </c>
      <c r="K349" s="534">
        <v>1</v>
      </c>
      <c r="L349" s="534">
        <v>8</v>
      </c>
      <c r="M349" s="371">
        <v>52000</v>
      </c>
      <c r="N349" s="534">
        <v>1</v>
      </c>
      <c r="O349" s="534">
        <v>6</v>
      </c>
      <c r="P349" s="371">
        <v>39000</v>
      </c>
      <c r="Q349" s="534">
        <v>1</v>
      </c>
      <c r="R349" s="534">
        <v>12</v>
      </c>
    </row>
    <row r="350" spans="1:18" s="372" customFormat="1" ht="24" x14ac:dyDescent="0.2">
      <c r="A350" s="361" t="s">
        <v>3986</v>
      </c>
      <c r="B350" s="570" t="s">
        <v>3987</v>
      </c>
      <c r="C350" s="571" t="s">
        <v>158</v>
      </c>
      <c r="D350" s="572" t="s">
        <v>4997</v>
      </c>
      <c r="E350" s="573">
        <v>12000</v>
      </c>
      <c r="F350" s="574" t="s">
        <v>4998</v>
      </c>
      <c r="G350" s="575" t="s">
        <v>4999</v>
      </c>
      <c r="H350" s="575" t="s">
        <v>4015</v>
      </c>
      <c r="I350" s="575" t="s">
        <v>4011</v>
      </c>
      <c r="J350" s="369" t="s">
        <v>4007</v>
      </c>
      <c r="K350" s="370">
        <v>1</v>
      </c>
      <c r="L350" s="370">
        <v>12</v>
      </c>
      <c r="M350" s="371">
        <v>144000</v>
      </c>
      <c r="N350" s="370">
        <v>1</v>
      </c>
      <c r="O350" s="370">
        <v>6</v>
      </c>
      <c r="P350" s="371">
        <v>72000</v>
      </c>
      <c r="Q350" s="370">
        <v>1</v>
      </c>
      <c r="R350" s="370">
        <v>12</v>
      </c>
    </row>
    <row r="351" spans="1:18" s="372" customFormat="1" ht="24" x14ac:dyDescent="0.2">
      <c r="A351" s="361" t="s">
        <v>3986</v>
      </c>
      <c r="B351" s="570" t="s">
        <v>3987</v>
      </c>
      <c r="C351" s="571" t="s">
        <v>158</v>
      </c>
      <c r="D351" s="572" t="s">
        <v>4038</v>
      </c>
      <c r="E351" s="573">
        <v>4000</v>
      </c>
      <c r="F351" s="574" t="s">
        <v>5000</v>
      </c>
      <c r="G351" s="575" t="s">
        <v>5001</v>
      </c>
      <c r="H351" s="575" t="s">
        <v>4339</v>
      </c>
      <c r="I351" s="575" t="s">
        <v>4011</v>
      </c>
      <c r="J351" s="369" t="s">
        <v>4007</v>
      </c>
      <c r="K351" s="370">
        <v>1</v>
      </c>
      <c r="L351" s="370">
        <v>12</v>
      </c>
      <c r="M351" s="371">
        <v>48000</v>
      </c>
      <c r="N351" s="370">
        <v>1</v>
      </c>
      <c r="O351" s="370">
        <v>6</v>
      </c>
      <c r="P351" s="371">
        <v>24000</v>
      </c>
      <c r="Q351" s="370">
        <v>1</v>
      </c>
      <c r="R351" s="370">
        <v>12</v>
      </c>
    </row>
    <row r="352" spans="1:18" s="372" customFormat="1" ht="24" x14ac:dyDescent="0.2">
      <c r="A352" s="361" t="s">
        <v>3986</v>
      </c>
      <c r="B352" s="570" t="s">
        <v>3987</v>
      </c>
      <c r="C352" s="571" t="s">
        <v>158</v>
      </c>
      <c r="D352" s="572" t="s">
        <v>4272</v>
      </c>
      <c r="E352" s="573">
        <v>3300</v>
      </c>
      <c r="F352" s="574" t="s">
        <v>5002</v>
      </c>
      <c r="G352" s="575" t="s">
        <v>5003</v>
      </c>
      <c r="H352" s="575" t="s">
        <v>4032</v>
      </c>
      <c r="I352" s="575" t="s">
        <v>4033</v>
      </c>
      <c r="J352" s="369" t="s">
        <v>3991</v>
      </c>
      <c r="K352" s="370">
        <v>1</v>
      </c>
      <c r="L352" s="370">
        <v>12</v>
      </c>
      <c r="M352" s="371">
        <v>39600</v>
      </c>
      <c r="N352" s="370">
        <v>1</v>
      </c>
      <c r="O352" s="370">
        <v>6</v>
      </c>
      <c r="P352" s="371">
        <v>19800</v>
      </c>
      <c r="Q352" s="370">
        <v>1</v>
      </c>
      <c r="R352" s="370">
        <v>12</v>
      </c>
    </row>
    <row r="353" spans="1:18" s="372" customFormat="1" ht="24" x14ac:dyDescent="0.2">
      <c r="A353" s="361" t="s">
        <v>3986</v>
      </c>
      <c r="B353" s="570" t="s">
        <v>3987</v>
      </c>
      <c r="C353" s="571" t="s">
        <v>158</v>
      </c>
      <c r="D353" s="572" t="s">
        <v>4363</v>
      </c>
      <c r="E353" s="573">
        <v>2500</v>
      </c>
      <c r="F353" s="574" t="s">
        <v>5004</v>
      </c>
      <c r="G353" s="575" t="s">
        <v>5005</v>
      </c>
      <c r="H353" s="575" t="s">
        <v>5006</v>
      </c>
      <c r="I353" s="580" t="s">
        <v>4028</v>
      </c>
      <c r="J353" s="369" t="s">
        <v>4007</v>
      </c>
      <c r="K353" s="370">
        <v>1</v>
      </c>
      <c r="L353" s="370">
        <v>12</v>
      </c>
      <c r="M353" s="371">
        <v>30000</v>
      </c>
      <c r="N353" s="370">
        <v>1</v>
      </c>
      <c r="O353" s="370">
        <v>6</v>
      </c>
      <c r="P353" s="371">
        <v>15000</v>
      </c>
      <c r="Q353" s="370">
        <v>1</v>
      </c>
      <c r="R353" s="370">
        <v>12</v>
      </c>
    </row>
    <row r="354" spans="1:18" s="372" customFormat="1" ht="24" x14ac:dyDescent="0.2">
      <c r="A354" s="361" t="s">
        <v>3986</v>
      </c>
      <c r="B354" s="570" t="s">
        <v>3987</v>
      </c>
      <c r="C354" s="571" t="s">
        <v>158</v>
      </c>
      <c r="D354" s="572" t="s">
        <v>4412</v>
      </c>
      <c r="E354" s="573">
        <v>13000</v>
      </c>
      <c r="F354" s="574" t="s">
        <v>5007</v>
      </c>
      <c r="G354" s="575" t="s">
        <v>5008</v>
      </c>
      <c r="H354" s="575" t="s">
        <v>4354</v>
      </c>
      <c r="I354" s="575" t="s">
        <v>4011</v>
      </c>
      <c r="J354" s="369" t="s">
        <v>4007</v>
      </c>
      <c r="K354" s="370">
        <v>1</v>
      </c>
      <c r="L354" s="370">
        <v>12</v>
      </c>
      <c r="M354" s="371">
        <v>156000</v>
      </c>
      <c r="N354" s="370">
        <v>1</v>
      </c>
      <c r="O354" s="370">
        <v>6</v>
      </c>
      <c r="P354" s="371">
        <v>78000</v>
      </c>
      <c r="Q354" s="370">
        <v>1</v>
      </c>
      <c r="R354" s="370">
        <v>12</v>
      </c>
    </row>
    <row r="355" spans="1:18" s="372" customFormat="1" ht="24" x14ac:dyDescent="0.2">
      <c r="A355" s="361" t="s">
        <v>3986</v>
      </c>
      <c r="B355" s="570" t="s">
        <v>3987</v>
      </c>
      <c r="C355" s="571" t="s">
        <v>158</v>
      </c>
      <c r="D355" s="572" t="s">
        <v>4132</v>
      </c>
      <c r="E355" s="573">
        <v>3700</v>
      </c>
      <c r="F355" s="574" t="s">
        <v>5009</v>
      </c>
      <c r="G355" s="575" t="s">
        <v>5010</v>
      </c>
      <c r="H355" s="575" t="s">
        <v>4015</v>
      </c>
      <c r="I355" s="575" t="s">
        <v>4011</v>
      </c>
      <c r="J355" s="369" t="s">
        <v>4007</v>
      </c>
      <c r="K355" s="370">
        <v>1</v>
      </c>
      <c r="L355" s="370">
        <v>12</v>
      </c>
      <c r="M355" s="371">
        <v>44400</v>
      </c>
      <c r="N355" s="370">
        <v>1</v>
      </c>
      <c r="O355" s="370">
        <v>6</v>
      </c>
      <c r="P355" s="371">
        <v>22200</v>
      </c>
      <c r="Q355" s="370">
        <v>1</v>
      </c>
      <c r="R355" s="370">
        <v>12</v>
      </c>
    </row>
    <row r="356" spans="1:18" s="372" customFormat="1" ht="12" x14ac:dyDescent="0.2">
      <c r="A356" s="361" t="s">
        <v>3986</v>
      </c>
      <c r="B356" s="570" t="s">
        <v>3987</v>
      </c>
      <c r="C356" s="571" t="s">
        <v>158</v>
      </c>
      <c r="D356" s="572" t="s">
        <v>4012</v>
      </c>
      <c r="E356" s="573">
        <v>4500</v>
      </c>
      <c r="F356" s="574" t="s">
        <v>5011</v>
      </c>
      <c r="G356" s="575" t="s">
        <v>5012</v>
      </c>
      <c r="H356" s="575" t="s">
        <v>4015</v>
      </c>
      <c r="I356" s="575" t="s">
        <v>4011</v>
      </c>
      <c r="J356" s="369" t="s">
        <v>4007</v>
      </c>
      <c r="K356" s="370">
        <v>1</v>
      </c>
      <c r="L356" s="370">
        <v>12</v>
      </c>
      <c r="M356" s="371">
        <v>54000</v>
      </c>
      <c r="N356" s="370">
        <v>1</v>
      </c>
      <c r="O356" s="370">
        <v>6</v>
      </c>
      <c r="P356" s="371">
        <v>27000</v>
      </c>
      <c r="Q356" s="370">
        <v>1</v>
      </c>
      <c r="R356" s="370">
        <v>12</v>
      </c>
    </row>
    <row r="357" spans="1:18" s="372" customFormat="1" ht="24" x14ac:dyDescent="0.2">
      <c r="A357" s="361" t="s">
        <v>3986</v>
      </c>
      <c r="B357" s="570" t="s">
        <v>3987</v>
      </c>
      <c r="C357" s="571" t="s">
        <v>158</v>
      </c>
      <c r="D357" s="572" t="s">
        <v>3988</v>
      </c>
      <c r="E357" s="573">
        <v>3500</v>
      </c>
      <c r="F357" s="574" t="s">
        <v>5013</v>
      </c>
      <c r="G357" s="575" t="s">
        <v>5014</v>
      </c>
      <c r="H357" s="575" t="s">
        <v>4067</v>
      </c>
      <c r="I357" s="575" t="s">
        <v>4064</v>
      </c>
      <c r="J357" s="369" t="s">
        <v>3991</v>
      </c>
      <c r="K357" s="370">
        <v>1</v>
      </c>
      <c r="L357" s="370">
        <v>12</v>
      </c>
      <c r="M357" s="371">
        <v>42000</v>
      </c>
      <c r="N357" s="370">
        <v>1</v>
      </c>
      <c r="O357" s="370">
        <v>6</v>
      </c>
      <c r="P357" s="371">
        <v>21000</v>
      </c>
      <c r="Q357" s="370">
        <v>1</v>
      </c>
      <c r="R357" s="370">
        <v>12</v>
      </c>
    </row>
    <row r="358" spans="1:18" s="372" customFormat="1" ht="24" x14ac:dyDescent="0.2">
      <c r="A358" s="361" t="s">
        <v>3986</v>
      </c>
      <c r="B358" s="570" t="s">
        <v>3987</v>
      </c>
      <c r="C358" s="571" t="s">
        <v>158</v>
      </c>
      <c r="D358" s="572" t="s">
        <v>3988</v>
      </c>
      <c r="E358" s="573">
        <v>3800</v>
      </c>
      <c r="F358" s="574" t="s">
        <v>5015</v>
      </c>
      <c r="G358" s="575" t="s">
        <v>5016</v>
      </c>
      <c r="H358" s="575" t="s">
        <v>5017</v>
      </c>
      <c r="I358" s="575" t="s">
        <v>4760</v>
      </c>
      <c r="J358" s="369" t="s">
        <v>3991</v>
      </c>
      <c r="K358" s="370">
        <v>1</v>
      </c>
      <c r="L358" s="370">
        <v>12</v>
      </c>
      <c r="M358" s="371">
        <v>45600</v>
      </c>
      <c r="N358" s="370">
        <v>1</v>
      </c>
      <c r="O358" s="370">
        <v>6</v>
      </c>
      <c r="P358" s="371">
        <v>22800</v>
      </c>
      <c r="Q358" s="370">
        <v>1</v>
      </c>
      <c r="R358" s="370">
        <v>12</v>
      </c>
    </row>
    <row r="359" spans="1:18" s="372" customFormat="1" ht="12" x14ac:dyDescent="0.2">
      <c r="A359" s="361" t="s">
        <v>3986</v>
      </c>
      <c r="B359" s="570" t="s">
        <v>3987</v>
      </c>
      <c r="C359" s="571" t="s">
        <v>158</v>
      </c>
      <c r="D359" s="572" t="s">
        <v>4108</v>
      </c>
      <c r="E359" s="578">
        <v>12000</v>
      </c>
      <c r="F359" s="579" t="s">
        <v>5018</v>
      </c>
      <c r="G359" s="575" t="s">
        <v>5019</v>
      </c>
      <c r="H359" s="575" t="s">
        <v>4102</v>
      </c>
      <c r="I359" s="575" t="s">
        <v>4011</v>
      </c>
      <c r="J359" s="369" t="s">
        <v>4007</v>
      </c>
      <c r="K359" s="534">
        <v>1</v>
      </c>
      <c r="L359" s="534">
        <v>8</v>
      </c>
      <c r="M359" s="371">
        <v>96000</v>
      </c>
      <c r="N359" s="534">
        <v>1</v>
      </c>
      <c r="O359" s="534">
        <v>6</v>
      </c>
      <c r="P359" s="371">
        <v>72000</v>
      </c>
      <c r="Q359" s="534">
        <v>1</v>
      </c>
      <c r="R359" s="534">
        <v>12</v>
      </c>
    </row>
    <row r="360" spans="1:18" s="372" customFormat="1" ht="24" x14ac:dyDescent="0.2">
      <c r="A360" s="361" t="s">
        <v>3986</v>
      </c>
      <c r="B360" s="570" t="s">
        <v>3987</v>
      </c>
      <c r="C360" s="571" t="s">
        <v>158</v>
      </c>
      <c r="D360" s="572" t="s">
        <v>5020</v>
      </c>
      <c r="E360" s="573">
        <v>5000</v>
      </c>
      <c r="F360" s="574" t="s">
        <v>5021</v>
      </c>
      <c r="G360" s="575" t="s">
        <v>5022</v>
      </c>
      <c r="H360" s="575" t="s">
        <v>4037</v>
      </c>
      <c r="I360" s="575" t="s">
        <v>4011</v>
      </c>
      <c r="J360" s="369" t="s">
        <v>4007</v>
      </c>
      <c r="K360" s="370">
        <v>1</v>
      </c>
      <c r="L360" s="370">
        <v>12</v>
      </c>
      <c r="M360" s="371">
        <v>60000</v>
      </c>
      <c r="N360" s="370">
        <v>1</v>
      </c>
      <c r="O360" s="370">
        <v>6</v>
      </c>
      <c r="P360" s="371">
        <v>30000</v>
      </c>
      <c r="Q360" s="370">
        <v>1</v>
      </c>
      <c r="R360" s="370">
        <v>12</v>
      </c>
    </row>
    <row r="361" spans="1:18" s="372" customFormat="1" ht="36" x14ac:dyDescent="0.2">
      <c r="A361" s="361" t="s">
        <v>3986</v>
      </c>
      <c r="B361" s="570" t="s">
        <v>3987</v>
      </c>
      <c r="C361" s="571" t="s">
        <v>158</v>
      </c>
      <c r="D361" s="572" t="s">
        <v>5023</v>
      </c>
      <c r="E361" s="573">
        <v>4500</v>
      </c>
      <c r="F361" s="574" t="s">
        <v>5024</v>
      </c>
      <c r="G361" s="575" t="s">
        <v>5025</v>
      </c>
      <c r="H361" s="575" t="s">
        <v>4287</v>
      </c>
      <c r="I361" s="575" t="s">
        <v>4011</v>
      </c>
      <c r="J361" s="369" t="s">
        <v>4007</v>
      </c>
      <c r="K361" s="370">
        <v>1</v>
      </c>
      <c r="L361" s="370">
        <v>12</v>
      </c>
      <c r="M361" s="371">
        <v>54000</v>
      </c>
      <c r="N361" s="370">
        <v>1</v>
      </c>
      <c r="O361" s="370">
        <v>6</v>
      </c>
      <c r="P361" s="371">
        <v>27000</v>
      </c>
      <c r="Q361" s="370">
        <v>1</v>
      </c>
      <c r="R361" s="370">
        <v>12</v>
      </c>
    </row>
    <row r="362" spans="1:18" s="372" customFormat="1" ht="24" x14ac:dyDescent="0.2">
      <c r="A362" s="361" t="s">
        <v>3986</v>
      </c>
      <c r="B362" s="570" t="s">
        <v>3987</v>
      </c>
      <c r="C362" s="571" t="s">
        <v>158</v>
      </c>
      <c r="D362" s="572" t="s">
        <v>4000</v>
      </c>
      <c r="E362" s="573">
        <v>3100</v>
      </c>
      <c r="F362" s="574" t="s">
        <v>5026</v>
      </c>
      <c r="G362" s="575" t="s">
        <v>5027</v>
      </c>
      <c r="H362" s="577" t="s">
        <v>1664</v>
      </c>
      <c r="I362" s="575" t="s">
        <v>3995</v>
      </c>
      <c r="J362" s="369" t="s">
        <v>3996</v>
      </c>
      <c r="K362" s="370">
        <v>1</v>
      </c>
      <c r="L362" s="370">
        <v>12</v>
      </c>
      <c r="M362" s="371">
        <v>37200</v>
      </c>
      <c r="N362" s="370">
        <v>1</v>
      </c>
      <c r="O362" s="370">
        <v>6</v>
      </c>
      <c r="P362" s="371">
        <v>18600</v>
      </c>
      <c r="Q362" s="370">
        <v>1</v>
      </c>
      <c r="R362" s="370">
        <v>12</v>
      </c>
    </row>
    <row r="363" spans="1:18" s="372" customFormat="1" ht="24" x14ac:dyDescent="0.2">
      <c r="A363" s="361" t="s">
        <v>3986</v>
      </c>
      <c r="B363" s="570" t="s">
        <v>3987</v>
      </c>
      <c r="C363" s="571" t="s">
        <v>158</v>
      </c>
      <c r="D363" s="572" t="s">
        <v>5028</v>
      </c>
      <c r="E363" s="573">
        <v>2200</v>
      </c>
      <c r="F363" s="574" t="s">
        <v>5029</v>
      </c>
      <c r="G363" s="575" t="s">
        <v>5030</v>
      </c>
      <c r="H363" s="575" t="s">
        <v>4015</v>
      </c>
      <c r="I363" s="575" t="s">
        <v>4011</v>
      </c>
      <c r="J363" s="369" t="s">
        <v>4007</v>
      </c>
      <c r="K363" s="534" t="s">
        <v>1664</v>
      </c>
      <c r="L363" s="534" t="s">
        <v>1664</v>
      </c>
      <c r="M363" s="535" t="s">
        <v>1664</v>
      </c>
      <c r="N363" s="534">
        <v>1</v>
      </c>
      <c r="O363" s="534">
        <v>1</v>
      </c>
      <c r="P363" s="371">
        <v>2200</v>
      </c>
      <c r="Q363" s="534">
        <v>1</v>
      </c>
      <c r="R363" s="534">
        <v>12</v>
      </c>
    </row>
    <row r="364" spans="1:18" s="372" customFormat="1" ht="24" x14ac:dyDescent="0.2">
      <c r="A364" s="361" t="s">
        <v>3986</v>
      </c>
      <c r="B364" s="570" t="s">
        <v>3987</v>
      </c>
      <c r="C364" s="571" t="s">
        <v>158</v>
      </c>
      <c r="D364" s="572" t="s">
        <v>4621</v>
      </c>
      <c r="E364" s="573">
        <v>4750</v>
      </c>
      <c r="F364" s="574" t="s">
        <v>5031</v>
      </c>
      <c r="G364" s="575" t="s">
        <v>5032</v>
      </c>
      <c r="H364" s="575" t="s">
        <v>4015</v>
      </c>
      <c r="I364" s="575" t="s">
        <v>4011</v>
      </c>
      <c r="J364" s="369" t="s">
        <v>4007</v>
      </c>
      <c r="K364" s="370">
        <v>1</v>
      </c>
      <c r="L364" s="370">
        <v>12</v>
      </c>
      <c r="M364" s="371">
        <v>57000</v>
      </c>
      <c r="N364" s="370">
        <v>1</v>
      </c>
      <c r="O364" s="370">
        <v>6</v>
      </c>
      <c r="P364" s="371">
        <v>28500</v>
      </c>
      <c r="Q364" s="370">
        <v>1</v>
      </c>
      <c r="R364" s="370">
        <v>12</v>
      </c>
    </row>
    <row r="365" spans="1:18" s="372" customFormat="1" ht="12" x14ac:dyDescent="0.2">
      <c r="A365" s="361" t="s">
        <v>3986</v>
      </c>
      <c r="B365" s="570" t="s">
        <v>3987</v>
      </c>
      <c r="C365" s="571" t="s">
        <v>158</v>
      </c>
      <c r="D365" s="572" t="s">
        <v>5033</v>
      </c>
      <c r="E365" s="573">
        <v>10000</v>
      </c>
      <c r="F365" s="574" t="s">
        <v>5034</v>
      </c>
      <c r="G365" s="575" t="s">
        <v>5035</v>
      </c>
      <c r="H365" s="575" t="s">
        <v>4438</v>
      </c>
      <c r="I365" s="575" t="s">
        <v>4011</v>
      </c>
      <c r="J365" s="369" t="s">
        <v>4007</v>
      </c>
      <c r="K365" s="370">
        <v>1</v>
      </c>
      <c r="L365" s="370">
        <v>12</v>
      </c>
      <c r="M365" s="371">
        <v>120000</v>
      </c>
      <c r="N365" s="370">
        <v>1</v>
      </c>
      <c r="O365" s="370">
        <v>6</v>
      </c>
      <c r="P365" s="371">
        <v>60000</v>
      </c>
      <c r="Q365" s="370">
        <v>1</v>
      </c>
      <c r="R365" s="370">
        <v>12</v>
      </c>
    </row>
    <row r="366" spans="1:18" s="372" customFormat="1" ht="24" x14ac:dyDescent="0.2">
      <c r="A366" s="361" t="s">
        <v>3986</v>
      </c>
      <c r="B366" s="570" t="s">
        <v>3987</v>
      </c>
      <c r="C366" s="571" t="s">
        <v>158</v>
      </c>
      <c r="D366" s="572" t="s">
        <v>5036</v>
      </c>
      <c r="E366" s="578">
        <v>7000</v>
      </c>
      <c r="F366" s="579" t="s">
        <v>5037</v>
      </c>
      <c r="G366" s="575" t="s">
        <v>5038</v>
      </c>
      <c r="H366" s="575" t="s">
        <v>4037</v>
      </c>
      <c r="I366" s="575" t="s">
        <v>4011</v>
      </c>
      <c r="J366" s="369" t="s">
        <v>4007</v>
      </c>
      <c r="K366" s="534">
        <v>1</v>
      </c>
      <c r="L366" s="534">
        <v>8</v>
      </c>
      <c r="M366" s="371">
        <v>56000</v>
      </c>
      <c r="N366" s="534">
        <v>1</v>
      </c>
      <c r="O366" s="534">
        <v>6</v>
      </c>
      <c r="P366" s="371">
        <v>42000</v>
      </c>
      <c r="Q366" s="534">
        <v>1</v>
      </c>
      <c r="R366" s="534">
        <v>12</v>
      </c>
    </row>
    <row r="367" spans="1:18" s="372" customFormat="1" ht="36" x14ac:dyDescent="0.2">
      <c r="A367" s="361" t="s">
        <v>3986</v>
      </c>
      <c r="B367" s="570" t="s">
        <v>3987</v>
      </c>
      <c r="C367" s="571" t="s">
        <v>158</v>
      </c>
      <c r="D367" s="572" t="s">
        <v>4312</v>
      </c>
      <c r="E367" s="573">
        <v>5000</v>
      </c>
      <c r="F367" s="574" t="s">
        <v>5039</v>
      </c>
      <c r="G367" s="575" t="s">
        <v>5040</v>
      </c>
      <c r="H367" s="575" t="s">
        <v>5041</v>
      </c>
      <c r="I367" s="575" t="s">
        <v>4011</v>
      </c>
      <c r="J367" s="369" t="s">
        <v>4007</v>
      </c>
      <c r="K367" s="370">
        <v>1</v>
      </c>
      <c r="L367" s="370">
        <v>12</v>
      </c>
      <c r="M367" s="371">
        <v>60000</v>
      </c>
      <c r="N367" s="370">
        <v>1</v>
      </c>
      <c r="O367" s="370">
        <v>6</v>
      </c>
      <c r="P367" s="371">
        <v>30000</v>
      </c>
      <c r="Q367" s="370">
        <v>1</v>
      </c>
      <c r="R367" s="370">
        <v>12</v>
      </c>
    </row>
    <row r="368" spans="1:18" s="372" customFormat="1" ht="12" x14ac:dyDescent="0.2">
      <c r="A368" s="361" t="s">
        <v>3986</v>
      </c>
      <c r="B368" s="570" t="s">
        <v>3987</v>
      </c>
      <c r="C368" s="571" t="s">
        <v>158</v>
      </c>
      <c r="D368" s="572" t="s">
        <v>4012</v>
      </c>
      <c r="E368" s="573">
        <v>3200</v>
      </c>
      <c r="F368" s="574" t="s">
        <v>5042</v>
      </c>
      <c r="G368" s="575" t="s">
        <v>5043</v>
      </c>
      <c r="H368" s="575" t="s">
        <v>4015</v>
      </c>
      <c r="I368" s="575" t="s">
        <v>4011</v>
      </c>
      <c r="J368" s="369" t="s">
        <v>4007</v>
      </c>
      <c r="K368" s="370">
        <v>1</v>
      </c>
      <c r="L368" s="370">
        <v>12</v>
      </c>
      <c r="M368" s="371">
        <v>38400</v>
      </c>
      <c r="N368" s="370">
        <v>1</v>
      </c>
      <c r="O368" s="370">
        <v>6</v>
      </c>
      <c r="P368" s="371">
        <v>19200</v>
      </c>
      <c r="Q368" s="370">
        <v>1</v>
      </c>
      <c r="R368" s="370">
        <v>12</v>
      </c>
    </row>
    <row r="369" spans="1:18" s="372" customFormat="1" ht="24" x14ac:dyDescent="0.2">
      <c r="A369" s="361" t="s">
        <v>3986</v>
      </c>
      <c r="B369" s="570" t="s">
        <v>3987</v>
      </c>
      <c r="C369" s="571" t="s">
        <v>158</v>
      </c>
      <c r="D369" s="572" t="s">
        <v>4363</v>
      </c>
      <c r="E369" s="573">
        <v>3500</v>
      </c>
      <c r="F369" s="574" t="s">
        <v>5044</v>
      </c>
      <c r="G369" s="575" t="s">
        <v>5045</v>
      </c>
      <c r="H369" s="575" t="s">
        <v>4067</v>
      </c>
      <c r="I369" s="575" t="s">
        <v>4033</v>
      </c>
      <c r="J369" s="369" t="s">
        <v>3991</v>
      </c>
      <c r="K369" s="370">
        <v>1</v>
      </c>
      <c r="L369" s="370">
        <v>12</v>
      </c>
      <c r="M369" s="371">
        <v>42000</v>
      </c>
      <c r="N369" s="370">
        <v>1</v>
      </c>
      <c r="O369" s="370">
        <v>6</v>
      </c>
      <c r="P369" s="371">
        <v>21000</v>
      </c>
      <c r="Q369" s="370">
        <v>1</v>
      </c>
      <c r="R369" s="370">
        <v>12</v>
      </c>
    </row>
    <row r="370" spans="1:18" s="372" customFormat="1" ht="36" x14ac:dyDescent="0.2">
      <c r="A370" s="361" t="s">
        <v>3986</v>
      </c>
      <c r="B370" s="570" t="s">
        <v>3987</v>
      </c>
      <c r="C370" s="571" t="s">
        <v>158</v>
      </c>
      <c r="D370" s="572" t="s">
        <v>4155</v>
      </c>
      <c r="E370" s="573">
        <v>4500</v>
      </c>
      <c r="F370" s="574" t="s">
        <v>5046</v>
      </c>
      <c r="G370" s="575" t="s">
        <v>5047</v>
      </c>
      <c r="H370" s="575" t="s">
        <v>5048</v>
      </c>
      <c r="I370" s="575" t="s">
        <v>4011</v>
      </c>
      <c r="J370" s="369" t="s">
        <v>4007</v>
      </c>
      <c r="K370" s="370">
        <v>1</v>
      </c>
      <c r="L370" s="370">
        <v>12</v>
      </c>
      <c r="M370" s="371">
        <v>54000</v>
      </c>
      <c r="N370" s="370">
        <v>1</v>
      </c>
      <c r="O370" s="370">
        <v>6</v>
      </c>
      <c r="P370" s="371">
        <v>27000</v>
      </c>
      <c r="Q370" s="370">
        <v>1</v>
      </c>
      <c r="R370" s="370">
        <v>12</v>
      </c>
    </row>
    <row r="371" spans="1:18" s="372" customFormat="1" ht="36" x14ac:dyDescent="0.2">
      <c r="A371" s="361" t="s">
        <v>3986</v>
      </c>
      <c r="B371" s="570" t="s">
        <v>3987</v>
      </c>
      <c r="C371" s="571" t="s">
        <v>158</v>
      </c>
      <c r="D371" s="572" t="s">
        <v>5049</v>
      </c>
      <c r="E371" s="573">
        <v>10000</v>
      </c>
      <c r="F371" s="574" t="s">
        <v>5050</v>
      </c>
      <c r="G371" s="575" t="s">
        <v>5051</v>
      </c>
      <c r="H371" s="575" t="s">
        <v>5052</v>
      </c>
      <c r="I371" s="575" t="s">
        <v>4011</v>
      </c>
      <c r="J371" s="369" t="s">
        <v>4007</v>
      </c>
      <c r="K371" s="370">
        <v>1</v>
      </c>
      <c r="L371" s="370">
        <v>12</v>
      </c>
      <c r="M371" s="371">
        <v>120000</v>
      </c>
      <c r="N371" s="370">
        <v>1</v>
      </c>
      <c r="O371" s="370">
        <v>6</v>
      </c>
      <c r="P371" s="371">
        <v>60000</v>
      </c>
      <c r="Q371" s="370">
        <v>1</v>
      </c>
      <c r="R371" s="370">
        <v>12</v>
      </c>
    </row>
    <row r="372" spans="1:18" s="372" customFormat="1" ht="24" x14ac:dyDescent="0.2">
      <c r="A372" s="361" t="s">
        <v>3986</v>
      </c>
      <c r="B372" s="570" t="s">
        <v>3987</v>
      </c>
      <c r="C372" s="571" t="s">
        <v>158</v>
      </c>
      <c r="D372" s="572" t="s">
        <v>4343</v>
      </c>
      <c r="E372" s="573">
        <v>11000</v>
      </c>
      <c r="F372" s="574" t="s">
        <v>5053</v>
      </c>
      <c r="G372" s="575" t="s">
        <v>5054</v>
      </c>
      <c r="H372" s="575" t="s">
        <v>4015</v>
      </c>
      <c r="I372" s="575" t="s">
        <v>4011</v>
      </c>
      <c r="J372" s="369" t="s">
        <v>4007</v>
      </c>
      <c r="K372" s="370">
        <v>1</v>
      </c>
      <c r="L372" s="370">
        <v>12</v>
      </c>
      <c r="M372" s="371">
        <v>132000</v>
      </c>
      <c r="N372" s="370">
        <v>1</v>
      </c>
      <c r="O372" s="370">
        <v>6</v>
      </c>
      <c r="P372" s="371">
        <v>66000</v>
      </c>
      <c r="Q372" s="370">
        <v>1</v>
      </c>
      <c r="R372" s="370">
        <v>12</v>
      </c>
    </row>
    <row r="373" spans="1:18" s="372" customFormat="1" ht="24" x14ac:dyDescent="0.2">
      <c r="A373" s="361" t="s">
        <v>3986</v>
      </c>
      <c r="B373" s="570" t="s">
        <v>3987</v>
      </c>
      <c r="C373" s="571" t="s">
        <v>158</v>
      </c>
      <c r="D373" s="572" t="s">
        <v>5055</v>
      </c>
      <c r="E373" s="573">
        <v>4500</v>
      </c>
      <c r="F373" s="574" t="s">
        <v>5056</v>
      </c>
      <c r="G373" s="575" t="s">
        <v>5057</v>
      </c>
      <c r="H373" s="575" t="s">
        <v>4102</v>
      </c>
      <c r="I373" s="575" t="s">
        <v>4011</v>
      </c>
      <c r="J373" s="369" t="s">
        <v>4007</v>
      </c>
      <c r="K373" s="534">
        <v>1</v>
      </c>
      <c r="L373" s="534">
        <v>8</v>
      </c>
      <c r="M373" s="371">
        <v>36000</v>
      </c>
      <c r="N373" s="534">
        <v>1</v>
      </c>
      <c r="O373" s="534">
        <v>6</v>
      </c>
      <c r="P373" s="371">
        <v>27000</v>
      </c>
      <c r="Q373" s="534">
        <v>1</v>
      </c>
      <c r="R373" s="534">
        <v>12</v>
      </c>
    </row>
    <row r="374" spans="1:18" s="372" customFormat="1" ht="24" x14ac:dyDescent="0.2">
      <c r="A374" s="361" t="s">
        <v>3986</v>
      </c>
      <c r="B374" s="570" t="s">
        <v>3987</v>
      </c>
      <c r="C374" s="571" t="s">
        <v>158</v>
      </c>
      <c r="D374" s="572" t="s">
        <v>4176</v>
      </c>
      <c r="E374" s="573">
        <v>15000</v>
      </c>
      <c r="F374" s="574" t="s">
        <v>5058</v>
      </c>
      <c r="G374" s="575" t="s">
        <v>5059</v>
      </c>
      <c r="H374" s="575" t="s">
        <v>4291</v>
      </c>
      <c r="I374" s="580" t="s">
        <v>4028</v>
      </c>
      <c r="J374" s="369" t="s">
        <v>4007</v>
      </c>
      <c r="K374" s="534">
        <v>1</v>
      </c>
      <c r="L374" s="534">
        <v>7</v>
      </c>
      <c r="M374" s="371">
        <v>105000</v>
      </c>
      <c r="N374" s="534">
        <v>1</v>
      </c>
      <c r="O374" s="534">
        <v>6</v>
      </c>
      <c r="P374" s="371">
        <v>90000</v>
      </c>
      <c r="Q374" s="534">
        <v>1</v>
      </c>
      <c r="R374" s="534">
        <v>12</v>
      </c>
    </row>
    <row r="375" spans="1:18" s="372" customFormat="1" ht="24" x14ac:dyDescent="0.2">
      <c r="A375" s="361" t="s">
        <v>3986</v>
      </c>
      <c r="B375" s="570" t="s">
        <v>3987</v>
      </c>
      <c r="C375" s="571" t="s">
        <v>158</v>
      </c>
      <c r="D375" s="572" t="s">
        <v>5060</v>
      </c>
      <c r="E375" s="573">
        <v>5500</v>
      </c>
      <c r="F375" s="574" t="s">
        <v>5061</v>
      </c>
      <c r="G375" s="575" t="s">
        <v>5062</v>
      </c>
      <c r="H375" s="575" t="s">
        <v>5063</v>
      </c>
      <c r="I375" s="575" t="s">
        <v>4011</v>
      </c>
      <c r="J375" s="369" t="s">
        <v>4007</v>
      </c>
      <c r="K375" s="534">
        <v>1</v>
      </c>
      <c r="L375" s="534">
        <v>2</v>
      </c>
      <c r="M375" s="371">
        <v>11000</v>
      </c>
      <c r="N375" s="534">
        <v>1</v>
      </c>
      <c r="O375" s="534">
        <v>6</v>
      </c>
      <c r="P375" s="371">
        <v>33000</v>
      </c>
      <c r="Q375" s="534">
        <v>1</v>
      </c>
      <c r="R375" s="534">
        <v>12</v>
      </c>
    </row>
    <row r="376" spans="1:18" s="372" customFormat="1" ht="24" x14ac:dyDescent="0.2">
      <c r="A376" s="361" t="s">
        <v>3986</v>
      </c>
      <c r="B376" s="570" t="s">
        <v>3987</v>
      </c>
      <c r="C376" s="571" t="s">
        <v>158</v>
      </c>
      <c r="D376" s="572" t="s">
        <v>4363</v>
      </c>
      <c r="E376" s="578">
        <v>3500</v>
      </c>
      <c r="F376" s="579" t="s">
        <v>5064</v>
      </c>
      <c r="G376" s="575" t="s">
        <v>5065</v>
      </c>
      <c r="H376" s="575" t="s">
        <v>4067</v>
      </c>
      <c r="I376" s="575" t="s">
        <v>4011</v>
      </c>
      <c r="J376" s="369" t="s">
        <v>3991</v>
      </c>
      <c r="K376" s="534">
        <v>1</v>
      </c>
      <c r="L376" s="534">
        <v>8</v>
      </c>
      <c r="M376" s="371">
        <v>28000</v>
      </c>
      <c r="N376" s="534">
        <v>1</v>
      </c>
      <c r="O376" s="534">
        <v>6</v>
      </c>
      <c r="P376" s="371">
        <v>21000</v>
      </c>
      <c r="Q376" s="534">
        <v>1</v>
      </c>
      <c r="R376" s="534">
        <v>12</v>
      </c>
    </row>
    <row r="377" spans="1:18" s="372" customFormat="1" ht="24" x14ac:dyDescent="0.2">
      <c r="A377" s="361" t="s">
        <v>3986</v>
      </c>
      <c r="B377" s="570" t="s">
        <v>3987</v>
      </c>
      <c r="C377" s="571" t="s">
        <v>158</v>
      </c>
      <c r="D377" s="572" t="s">
        <v>5066</v>
      </c>
      <c r="E377" s="573">
        <v>2800</v>
      </c>
      <c r="F377" s="574" t="s">
        <v>5067</v>
      </c>
      <c r="G377" s="575" t="s">
        <v>5068</v>
      </c>
      <c r="H377" s="575" t="s">
        <v>4291</v>
      </c>
      <c r="I377" s="580" t="s">
        <v>4028</v>
      </c>
      <c r="J377" s="369" t="s">
        <v>4007</v>
      </c>
      <c r="K377" s="370">
        <v>1</v>
      </c>
      <c r="L377" s="370">
        <v>12</v>
      </c>
      <c r="M377" s="371">
        <v>33600</v>
      </c>
      <c r="N377" s="370">
        <v>1</v>
      </c>
      <c r="O377" s="370">
        <v>6</v>
      </c>
      <c r="P377" s="371">
        <v>16800</v>
      </c>
      <c r="Q377" s="370">
        <v>1</v>
      </c>
      <c r="R377" s="370">
        <v>12</v>
      </c>
    </row>
    <row r="378" spans="1:18" s="372" customFormat="1" ht="24" x14ac:dyDescent="0.2">
      <c r="A378" s="361" t="s">
        <v>3986</v>
      </c>
      <c r="B378" s="570" t="s">
        <v>3987</v>
      </c>
      <c r="C378" s="571" t="s">
        <v>158</v>
      </c>
      <c r="D378" s="572" t="s">
        <v>4558</v>
      </c>
      <c r="E378" s="573">
        <v>4000</v>
      </c>
      <c r="F378" s="574" t="s">
        <v>5069</v>
      </c>
      <c r="G378" s="575" t="s">
        <v>5070</v>
      </c>
      <c r="H378" s="575" t="s">
        <v>4339</v>
      </c>
      <c r="I378" s="575" t="s">
        <v>4011</v>
      </c>
      <c r="J378" s="369" t="s">
        <v>4007</v>
      </c>
      <c r="K378" s="534">
        <v>1</v>
      </c>
      <c r="L378" s="534">
        <v>3</v>
      </c>
      <c r="M378" s="371">
        <v>12000</v>
      </c>
      <c r="N378" s="534">
        <v>1</v>
      </c>
      <c r="O378" s="534">
        <v>6</v>
      </c>
      <c r="P378" s="371">
        <v>24000</v>
      </c>
      <c r="Q378" s="534">
        <v>1</v>
      </c>
      <c r="R378" s="534">
        <v>12</v>
      </c>
    </row>
    <row r="379" spans="1:18" s="372" customFormat="1" ht="12" x14ac:dyDescent="0.2">
      <c r="A379" s="361" t="s">
        <v>3986</v>
      </c>
      <c r="B379" s="570" t="s">
        <v>3987</v>
      </c>
      <c r="C379" s="571" t="s">
        <v>158</v>
      </c>
      <c r="D379" s="572" t="s">
        <v>4272</v>
      </c>
      <c r="E379" s="573">
        <v>3300</v>
      </c>
      <c r="F379" s="574" t="s">
        <v>5071</v>
      </c>
      <c r="G379" s="575" t="s">
        <v>5072</v>
      </c>
      <c r="H379" s="577" t="s">
        <v>1664</v>
      </c>
      <c r="I379" s="577" t="s">
        <v>1664</v>
      </c>
      <c r="J379" s="369" t="s">
        <v>3991</v>
      </c>
      <c r="K379" s="370">
        <v>1</v>
      </c>
      <c r="L379" s="370">
        <v>12</v>
      </c>
      <c r="M379" s="371">
        <v>39600</v>
      </c>
      <c r="N379" s="370">
        <v>1</v>
      </c>
      <c r="O379" s="370">
        <v>6</v>
      </c>
      <c r="P379" s="371">
        <v>19800</v>
      </c>
      <c r="Q379" s="370">
        <v>1</v>
      </c>
      <c r="R379" s="370">
        <v>12</v>
      </c>
    </row>
    <row r="380" spans="1:18" s="372" customFormat="1" ht="24" x14ac:dyDescent="0.2">
      <c r="A380" s="361" t="s">
        <v>3986</v>
      </c>
      <c r="B380" s="570" t="s">
        <v>3987</v>
      </c>
      <c r="C380" s="571" t="s">
        <v>158</v>
      </c>
      <c r="D380" s="572" t="s">
        <v>4947</v>
      </c>
      <c r="E380" s="573">
        <v>2200</v>
      </c>
      <c r="F380" s="574" t="s">
        <v>5073</v>
      </c>
      <c r="G380" s="575" t="s">
        <v>5074</v>
      </c>
      <c r="H380" s="577" t="s">
        <v>1664</v>
      </c>
      <c r="I380" s="575" t="s">
        <v>3995</v>
      </c>
      <c r="J380" s="369" t="s">
        <v>3996</v>
      </c>
      <c r="K380" s="370">
        <v>1</v>
      </c>
      <c r="L380" s="370">
        <v>12</v>
      </c>
      <c r="M380" s="371">
        <v>26400</v>
      </c>
      <c r="N380" s="370">
        <v>1</v>
      </c>
      <c r="O380" s="370">
        <v>6</v>
      </c>
      <c r="P380" s="371">
        <v>13200</v>
      </c>
      <c r="Q380" s="370">
        <v>1</v>
      </c>
      <c r="R380" s="370">
        <v>12</v>
      </c>
    </row>
    <row r="381" spans="1:18" s="372" customFormat="1" ht="24" x14ac:dyDescent="0.2">
      <c r="A381" s="361" t="s">
        <v>3986</v>
      </c>
      <c r="B381" s="570" t="s">
        <v>3987</v>
      </c>
      <c r="C381" s="571" t="s">
        <v>158</v>
      </c>
      <c r="D381" s="572" t="s">
        <v>4096</v>
      </c>
      <c r="E381" s="573">
        <v>2500</v>
      </c>
      <c r="F381" s="574" t="s">
        <v>5075</v>
      </c>
      <c r="G381" s="575" t="s">
        <v>5076</v>
      </c>
      <c r="H381" s="577" t="s">
        <v>1664</v>
      </c>
      <c r="I381" s="575" t="s">
        <v>3995</v>
      </c>
      <c r="J381" s="369" t="s">
        <v>3996</v>
      </c>
      <c r="K381" s="370">
        <v>1</v>
      </c>
      <c r="L381" s="370">
        <v>12</v>
      </c>
      <c r="M381" s="371">
        <v>30000</v>
      </c>
      <c r="N381" s="370">
        <v>1</v>
      </c>
      <c r="O381" s="370">
        <v>6</v>
      </c>
      <c r="P381" s="371">
        <v>15000</v>
      </c>
      <c r="Q381" s="370">
        <v>1</v>
      </c>
      <c r="R381" s="370">
        <v>12</v>
      </c>
    </row>
    <row r="382" spans="1:18" s="372" customFormat="1" ht="60" x14ac:dyDescent="0.2">
      <c r="A382" s="361" t="s">
        <v>3986</v>
      </c>
      <c r="B382" s="570" t="s">
        <v>3987</v>
      </c>
      <c r="C382" s="571" t="s">
        <v>158</v>
      </c>
      <c r="D382" s="572" t="s">
        <v>4121</v>
      </c>
      <c r="E382" s="573">
        <v>15600</v>
      </c>
      <c r="F382" s="574" t="s">
        <v>5077</v>
      </c>
      <c r="G382" s="575" t="s">
        <v>5078</v>
      </c>
      <c r="H382" s="575" t="s">
        <v>5079</v>
      </c>
      <c r="I382" s="580" t="s">
        <v>4028</v>
      </c>
      <c r="J382" s="369" t="s">
        <v>4007</v>
      </c>
      <c r="K382" s="534" t="s">
        <v>1664</v>
      </c>
      <c r="L382" s="534" t="s">
        <v>1664</v>
      </c>
      <c r="M382" s="535" t="s">
        <v>1664</v>
      </c>
      <c r="N382" s="534">
        <v>1</v>
      </c>
      <c r="O382" s="534">
        <v>3</v>
      </c>
      <c r="P382" s="371">
        <v>46800</v>
      </c>
      <c r="Q382" s="534">
        <v>1</v>
      </c>
      <c r="R382" s="534">
        <v>12</v>
      </c>
    </row>
    <row r="383" spans="1:18" s="372" customFormat="1" ht="24" x14ac:dyDescent="0.2">
      <c r="A383" s="361" t="s">
        <v>3986</v>
      </c>
      <c r="B383" s="570" t="s">
        <v>3987</v>
      </c>
      <c r="C383" s="571" t="s">
        <v>158</v>
      </c>
      <c r="D383" s="572" t="s">
        <v>4038</v>
      </c>
      <c r="E383" s="573">
        <v>4000</v>
      </c>
      <c r="F383" s="574" t="s">
        <v>5080</v>
      </c>
      <c r="G383" s="575" t="s">
        <v>5081</v>
      </c>
      <c r="H383" s="575" t="s">
        <v>4037</v>
      </c>
      <c r="I383" s="575" t="s">
        <v>4011</v>
      </c>
      <c r="J383" s="369" t="s">
        <v>4007</v>
      </c>
      <c r="K383" s="370">
        <v>1</v>
      </c>
      <c r="L383" s="370">
        <v>12</v>
      </c>
      <c r="M383" s="371">
        <v>48000</v>
      </c>
      <c r="N383" s="370">
        <v>1</v>
      </c>
      <c r="O383" s="370">
        <v>6</v>
      </c>
      <c r="P383" s="371">
        <v>24000</v>
      </c>
      <c r="Q383" s="370">
        <v>1</v>
      </c>
      <c r="R383" s="370">
        <v>12</v>
      </c>
    </row>
    <row r="384" spans="1:18" s="372" customFormat="1" ht="36" x14ac:dyDescent="0.2">
      <c r="A384" s="361" t="s">
        <v>3986</v>
      </c>
      <c r="B384" s="570" t="s">
        <v>3987</v>
      </c>
      <c r="C384" s="571" t="s">
        <v>158</v>
      </c>
      <c r="D384" s="572" t="s">
        <v>5082</v>
      </c>
      <c r="E384" s="578">
        <v>12000</v>
      </c>
      <c r="F384" s="579" t="s">
        <v>5083</v>
      </c>
      <c r="G384" s="575" t="s">
        <v>5084</v>
      </c>
      <c r="H384" s="575" t="s">
        <v>4329</v>
      </c>
      <c r="I384" s="575" t="s">
        <v>4011</v>
      </c>
      <c r="J384" s="369" t="s">
        <v>4007</v>
      </c>
      <c r="K384" s="370">
        <v>1</v>
      </c>
      <c r="L384" s="370">
        <v>12</v>
      </c>
      <c r="M384" s="371">
        <v>144000</v>
      </c>
      <c r="N384" s="370">
        <v>1</v>
      </c>
      <c r="O384" s="370">
        <v>6</v>
      </c>
      <c r="P384" s="371">
        <v>72000</v>
      </c>
      <c r="Q384" s="370">
        <v>1</v>
      </c>
      <c r="R384" s="370">
        <v>12</v>
      </c>
    </row>
    <row r="385" spans="1:18" s="372" customFormat="1" ht="24" x14ac:dyDescent="0.2">
      <c r="A385" s="361" t="s">
        <v>3986</v>
      </c>
      <c r="B385" s="570" t="s">
        <v>3987</v>
      </c>
      <c r="C385" s="571" t="s">
        <v>158</v>
      </c>
      <c r="D385" s="572" t="s">
        <v>5085</v>
      </c>
      <c r="E385" s="573">
        <v>3000</v>
      </c>
      <c r="F385" s="574" t="s">
        <v>5086</v>
      </c>
      <c r="G385" s="575" t="s">
        <v>5087</v>
      </c>
      <c r="H385" s="575" t="s">
        <v>4037</v>
      </c>
      <c r="I385" s="575" t="s">
        <v>4011</v>
      </c>
      <c r="J385" s="369" t="s">
        <v>4007</v>
      </c>
      <c r="K385" s="370">
        <v>1</v>
      </c>
      <c r="L385" s="370">
        <v>12</v>
      </c>
      <c r="M385" s="371">
        <v>36000</v>
      </c>
      <c r="N385" s="370">
        <v>1</v>
      </c>
      <c r="O385" s="370">
        <v>6</v>
      </c>
      <c r="P385" s="371">
        <v>18000</v>
      </c>
      <c r="Q385" s="370">
        <v>1</v>
      </c>
      <c r="R385" s="370">
        <v>12</v>
      </c>
    </row>
    <row r="386" spans="1:18" s="372" customFormat="1" ht="24" x14ac:dyDescent="0.2">
      <c r="A386" s="361" t="s">
        <v>3986</v>
      </c>
      <c r="B386" s="570" t="s">
        <v>3987</v>
      </c>
      <c r="C386" s="571" t="s">
        <v>158</v>
      </c>
      <c r="D386" s="572" t="s">
        <v>4269</v>
      </c>
      <c r="E386" s="573">
        <v>3500</v>
      </c>
      <c r="F386" s="574" t="s">
        <v>5088</v>
      </c>
      <c r="G386" s="575" t="s">
        <v>5089</v>
      </c>
      <c r="H386" s="575" t="s">
        <v>4015</v>
      </c>
      <c r="I386" s="575" t="s">
        <v>4011</v>
      </c>
      <c r="J386" s="369" t="s">
        <v>4007</v>
      </c>
      <c r="K386" s="534">
        <v>1</v>
      </c>
      <c r="L386" s="534">
        <v>8</v>
      </c>
      <c r="M386" s="371">
        <v>28000</v>
      </c>
      <c r="N386" s="534">
        <v>1</v>
      </c>
      <c r="O386" s="534">
        <v>6</v>
      </c>
      <c r="P386" s="371">
        <v>21000</v>
      </c>
      <c r="Q386" s="534">
        <v>1</v>
      </c>
      <c r="R386" s="534">
        <v>12</v>
      </c>
    </row>
    <row r="387" spans="1:18" s="372" customFormat="1" ht="24" x14ac:dyDescent="0.2">
      <c r="A387" s="361" t="s">
        <v>3986</v>
      </c>
      <c r="B387" s="570" t="s">
        <v>3987</v>
      </c>
      <c r="C387" s="571" t="s">
        <v>158</v>
      </c>
      <c r="D387" s="572" t="s">
        <v>4015</v>
      </c>
      <c r="E387" s="573">
        <v>8000</v>
      </c>
      <c r="F387" s="574" t="s">
        <v>5090</v>
      </c>
      <c r="G387" s="575" t="s">
        <v>5091</v>
      </c>
      <c r="H387" s="575" t="s">
        <v>4015</v>
      </c>
      <c r="I387" s="575" t="s">
        <v>4011</v>
      </c>
      <c r="J387" s="369" t="s">
        <v>4007</v>
      </c>
      <c r="K387" s="370">
        <v>1</v>
      </c>
      <c r="L387" s="370">
        <v>12</v>
      </c>
      <c r="M387" s="371">
        <v>96000</v>
      </c>
      <c r="N387" s="370">
        <v>1</v>
      </c>
      <c r="O387" s="370">
        <v>6</v>
      </c>
      <c r="P387" s="371">
        <v>48000</v>
      </c>
      <c r="Q387" s="370">
        <v>1</v>
      </c>
      <c r="R387" s="370">
        <v>12</v>
      </c>
    </row>
    <row r="388" spans="1:18" s="372" customFormat="1" ht="24" x14ac:dyDescent="0.2">
      <c r="A388" s="361" t="s">
        <v>3986</v>
      </c>
      <c r="B388" s="570" t="s">
        <v>3987</v>
      </c>
      <c r="C388" s="571" t="s">
        <v>158</v>
      </c>
      <c r="D388" s="572" t="s">
        <v>5092</v>
      </c>
      <c r="E388" s="573">
        <v>7000</v>
      </c>
      <c r="F388" s="574" t="s">
        <v>5093</v>
      </c>
      <c r="G388" s="575" t="s">
        <v>5094</v>
      </c>
      <c r="H388" s="575" t="s">
        <v>4488</v>
      </c>
      <c r="I388" s="575" t="s">
        <v>4011</v>
      </c>
      <c r="J388" s="369" t="s">
        <v>4007</v>
      </c>
      <c r="K388" s="370">
        <v>1</v>
      </c>
      <c r="L388" s="370">
        <v>12</v>
      </c>
      <c r="M388" s="371">
        <v>84000</v>
      </c>
      <c r="N388" s="370">
        <v>1</v>
      </c>
      <c r="O388" s="370">
        <v>6</v>
      </c>
      <c r="P388" s="371">
        <v>42000</v>
      </c>
      <c r="Q388" s="370">
        <v>1</v>
      </c>
      <c r="R388" s="370">
        <v>12</v>
      </c>
    </row>
    <row r="389" spans="1:18" s="372" customFormat="1" ht="24" x14ac:dyDescent="0.2">
      <c r="A389" s="361" t="s">
        <v>3986</v>
      </c>
      <c r="B389" s="570" t="s">
        <v>3987</v>
      </c>
      <c r="C389" s="571" t="s">
        <v>158</v>
      </c>
      <c r="D389" s="572" t="s">
        <v>5095</v>
      </c>
      <c r="E389" s="573">
        <v>4000</v>
      </c>
      <c r="F389" s="574" t="s">
        <v>5096</v>
      </c>
      <c r="G389" s="575" t="s">
        <v>5097</v>
      </c>
      <c r="H389" s="575" t="s">
        <v>5098</v>
      </c>
      <c r="I389" s="575" t="s">
        <v>4011</v>
      </c>
      <c r="J389" s="369" t="s">
        <v>4007</v>
      </c>
      <c r="K389" s="370">
        <v>1</v>
      </c>
      <c r="L389" s="370">
        <v>12</v>
      </c>
      <c r="M389" s="371">
        <v>48000</v>
      </c>
      <c r="N389" s="370">
        <v>1</v>
      </c>
      <c r="O389" s="370">
        <v>6</v>
      </c>
      <c r="P389" s="371">
        <v>24000</v>
      </c>
      <c r="Q389" s="370">
        <v>1</v>
      </c>
      <c r="R389" s="370">
        <v>12</v>
      </c>
    </row>
    <row r="390" spans="1:18" s="372" customFormat="1" ht="36" x14ac:dyDescent="0.2">
      <c r="A390" s="361" t="s">
        <v>3986</v>
      </c>
      <c r="B390" s="570" t="s">
        <v>3987</v>
      </c>
      <c r="C390" s="571" t="s">
        <v>158</v>
      </c>
      <c r="D390" s="572" t="s">
        <v>5099</v>
      </c>
      <c r="E390" s="573">
        <v>7000</v>
      </c>
      <c r="F390" s="574" t="s">
        <v>5100</v>
      </c>
      <c r="G390" s="575" t="s">
        <v>5101</v>
      </c>
      <c r="H390" s="575" t="s">
        <v>4380</v>
      </c>
      <c r="I390" s="575" t="s">
        <v>4011</v>
      </c>
      <c r="J390" s="369" t="s">
        <v>4007</v>
      </c>
      <c r="K390" s="370">
        <v>1</v>
      </c>
      <c r="L390" s="370">
        <v>12</v>
      </c>
      <c r="M390" s="371">
        <v>84000</v>
      </c>
      <c r="N390" s="370">
        <v>1</v>
      </c>
      <c r="O390" s="370">
        <v>6</v>
      </c>
      <c r="P390" s="371">
        <v>42000</v>
      </c>
      <c r="Q390" s="370">
        <v>1</v>
      </c>
      <c r="R390" s="370">
        <v>12</v>
      </c>
    </row>
    <row r="391" spans="1:18" s="372" customFormat="1" ht="36" x14ac:dyDescent="0.2">
      <c r="A391" s="361" t="s">
        <v>3986</v>
      </c>
      <c r="B391" s="570" t="s">
        <v>3987</v>
      </c>
      <c r="C391" s="571" t="s">
        <v>158</v>
      </c>
      <c r="D391" s="572" t="s">
        <v>4038</v>
      </c>
      <c r="E391" s="573">
        <v>4000</v>
      </c>
      <c r="F391" s="574" t="s">
        <v>5102</v>
      </c>
      <c r="G391" s="575" t="s">
        <v>5103</v>
      </c>
      <c r="H391" s="575" t="s">
        <v>5104</v>
      </c>
      <c r="I391" s="575" t="s">
        <v>4011</v>
      </c>
      <c r="J391" s="369" t="s">
        <v>4007</v>
      </c>
      <c r="K391" s="370">
        <v>1</v>
      </c>
      <c r="L391" s="370">
        <v>12</v>
      </c>
      <c r="M391" s="371">
        <v>48000</v>
      </c>
      <c r="N391" s="370">
        <v>1</v>
      </c>
      <c r="O391" s="370">
        <v>6</v>
      </c>
      <c r="P391" s="371">
        <v>24000</v>
      </c>
      <c r="Q391" s="370">
        <v>1</v>
      </c>
      <c r="R391" s="370">
        <v>12</v>
      </c>
    </row>
    <row r="392" spans="1:18" s="372" customFormat="1" ht="24" x14ac:dyDescent="0.2">
      <c r="A392" s="361" t="s">
        <v>3986</v>
      </c>
      <c r="B392" s="570" t="s">
        <v>3987</v>
      </c>
      <c r="C392" s="571" t="s">
        <v>158</v>
      </c>
      <c r="D392" s="572" t="s">
        <v>5105</v>
      </c>
      <c r="E392" s="573">
        <v>3000</v>
      </c>
      <c r="F392" s="574" t="s">
        <v>5106</v>
      </c>
      <c r="G392" s="575" t="s">
        <v>5107</v>
      </c>
      <c r="H392" s="575" t="s">
        <v>5108</v>
      </c>
      <c r="I392" s="580" t="s">
        <v>4028</v>
      </c>
      <c r="J392" s="369" t="s">
        <v>4007</v>
      </c>
      <c r="K392" s="370">
        <v>1</v>
      </c>
      <c r="L392" s="370">
        <v>12</v>
      </c>
      <c r="M392" s="371">
        <v>36000</v>
      </c>
      <c r="N392" s="370">
        <v>1</v>
      </c>
      <c r="O392" s="370">
        <v>6</v>
      </c>
      <c r="P392" s="371">
        <v>18000</v>
      </c>
      <c r="Q392" s="370">
        <v>1</v>
      </c>
      <c r="R392" s="370">
        <v>12</v>
      </c>
    </row>
    <row r="393" spans="1:18" s="372" customFormat="1" ht="12" x14ac:dyDescent="0.2">
      <c r="A393" s="361" t="s">
        <v>3986</v>
      </c>
      <c r="B393" s="570" t="s">
        <v>3987</v>
      </c>
      <c r="C393" s="571" t="s">
        <v>158</v>
      </c>
      <c r="D393" s="572" t="s">
        <v>5109</v>
      </c>
      <c r="E393" s="573">
        <v>2000</v>
      </c>
      <c r="F393" s="574" t="s">
        <v>5110</v>
      </c>
      <c r="G393" s="575" t="s">
        <v>5111</v>
      </c>
      <c r="H393" s="577" t="s">
        <v>1664</v>
      </c>
      <c r="I393" s="575" t="s">
        <v>3995</v>
      </c>
      <c r="J393" s="369" t="s">
        <v>3996</v>
      </c>
      <c r="K393" s="370">
        <v>1</v>
      </c>
      <c r="L393" s="370">
        <v>12</v>
      </c>
      <c r="M393" s="371">
        <v>24000</v>
      </c>
      <c r="N393" s="370">
        <v>1</v>
      </c>
      <c r="O393" s="370">
        <v>6</v>
      </c>
      <c r="P393" s="371">
        <v>12000</v>
      </c>
      <c r="Q393" s="370">
        <v>1</v>
      </c>
      <c r="R393" s="370">
        <v>12</v>
      </c>
    </row>
    <row r="394" spans="1:18" s="372" customFormat="1" ht="24" x14ac:dyDescent="0.2">
      <c r="A394" s="361" t="s">
        <v>3986</v>
      </c>
      <c r="B394" s="570" t="s">
        <v>3987</v>
      </c>
      <c r="C394" s="571" t="s">
        <v>158</v>
      </c>
      <c r="D394" s="572" t="s">
        <v>4312</v>
      </c>
      <c r="E394" s="573">
        <v>6000</v>
      </c>
      <c r="F394" s="574" t="s">
        <v>5112</v>
      </c>
      <c r="G394" s="575" t="s">
        <v>5113</v>
      </c>
      <c r="H394" s="575" t="s">
        <v>4187</v>
      </c>
      <c r="I394" s="575" t="s">
        <v>4011</v>
      </c>
      <c r="J394" s="369" t="s">
        <v>4007</v>
      </c>
      <c r="K394" s="370">
        <v>1</v>
      </c>
      <c r="L394" s="370">
        <v>12</v>
      </c>
      <c r="M394" s="371">
        <v>72000</v>
      </c>
      <c r="N394" s="370">
        <v>1</v>
      </c>
      <c r="O394" s="370">
        <v>6</v>
      </c>
      <c r="P394" s="371">
        <v>36000</v>
      </c>
      <c r="Q394" s="370">
        <v>1</v>
      </c>
      <c r="R394" s="370">
        <v>12</v>
      </c>
    </row>
    <row r="395" spans="1:18" s="372" customFormat="1" ht="36" x14ac:dyDescent="0.2">
      <c r="A395" s="361" t="s">
        <v>3986</v>
      </c>
      <c r="B395" s="570" t="s">
        <v>3987</v>
      </c>
      <c r="C395" s="571" t="s">
        <v>158</v>
      </c>
      <c r="D395" s="572" t="s">
        <v>5114</v>
      </c>
      <c r="E395" s="573">
        <v>3000</v>
      </c>
      <c r="F395" s="574" t="s">
        <v>5115</v>
      </c>
      <c r="G395" s="575" t="s">
        <v>5116</v>
      </c>
      <c r="H395" s="575" t="s">
        <v>4015</v>
      </c>
      <c r="I395" s="575" t="s">
        <v>4011</v>
      </c>
      <c r="J395" s="369" t="s">
        <v>4007</v>
      </c>
      <c r="K395" s="370">
        <v>1</v>
      </c>
      <c r="L395" s="370">
        <v>12</v>
      </c>
      <c r="M395" s="371">
        <v>36000</v>
      </c>
      <c r="N395" s="370">
        <v>1</v>
      </c>
      <c r="O395" s="370">
        <v>6</v>
      </c>
      <c r="P395" s="371">
        <v>18000</v>
      </c>
      <c r="Q395" s="370">
        <v>1</v>
      </c>
      <c r="R395" s="370">
        <v>12</v>
      </c>
    </row>
    <row r="396" spans="1:18" s="372" customFormat="1" ht="12" x14ac:dyDescent="0.2">
      <c r="A396" s="361" t="s">
        <v>3986</v>
      </c>
      <c r="B396" s="570" t="s">
        <v>3987</v>
      </c>
      <c r="C396" s="571" t="s">
        <v>158</v>
      </c>
      <c r="D396" s="572" t="s">
        <v>4458</v>
      </c>
      <c r="E396" s="573">
        <v>8000</v>
      </c>
      <c r="F396" s="574" t="s">
        <v>5117</v>
      </c>
      <c r="G396" s="575" t="s">
        <v>5118</v>
      </c>
      <c r="H396" s="575" t="s">
        <v>4105</v>
      </c>
      <c r="I396" s="575" t="s">
        <v>4011</v>
      </c>
      <c r="J396" s="369" t="s">
        <v>4007</v>
      </c>
      <c r="K396" s="370">
        <v>1</v>
      </c>
      <c r="L396" s="370">
        <v>12</v>
      </c>
      <c r="M396" s="371">
        <v>96000</v>
      </c>
      <c r="N396" s="370">
        <v>1</v>
      </c>
      <c r="O396" s="370">
        <v>6</v>
      </c>
      <c r="P396" s="371">
        <v>48000</v>
      </c>
      <c r="Q396" s="370">
        <v>1</v>
      </c>
      <c r="R396" s="370">
        <v>12</v>
      </c>
    </row>
    <row r="397" spans="1:18" s="372" customFormat="1" ht="24" x14ac:dyDescent="0.2">
      <c r="A397" s="361" t="s">
        <v>3986</v>
      </c>
      <c r="B397" s="570" t="s">
        <v>3987</v>
      </c>
      <c r="C397" s="571" t="s">
        <v>158</v>
      </c>
      <c r="D397" s="572" t="s">
        <v>5119</v>
      </c>
      <c r="E397" s="573">
        <v>5000</v>
      </c>
      <c r="F397" s="574" t="s">
        <v>5120</v>
      </c>
      <c r="G397" s="575" t="s">
        <v>5121</v>
      </c>
      <c r="H397" s="575" t="s">
        <v>4154</v>
      </c>
      <c r="I397" s="575" t="s">
        <v>4011</v>
      </c>
      <c r="J397" s="369" t="s">
        <v>4007</v>
      </c>
      <c r="K397" s="370">
        <v>1</v>
      </c>
      <c r="L397" s="370">
        <v>12</v>
      </c>
      <c r="M397" s="371">
        <v>60000</v>
      </c>
      <c r="N397" s="370">
        <v>1</v>
      </c>
      <c r="O397" s="370">
        <v>6</v>
      </c>
      <c r="P397" s="371">
        <v>30000</v>
      </c>
      <c r="Q397" s="370">
        <v>1</v>
      </c>
      <c r="R397" s="370">
        <v>12</v>
      </c>
    </row>
    <row r="398" spans="1:18" s="372" customFormat="1" ht="24" x14ac:dyDescent="0.2">
      <c r="A398" s="361" t="s">
        <v>3986</v>
      </c>
      <c r="B398" s="570" t="s">
        <v>3987</v>
      </c>
      <c r="C398" s="571" t="s">
        <v>158</v>
      </c>
      <c r="D398" s="572" t="s">
        <v>5122</v>
      </c>
      <c r="E398" s="578">
        <v>3500</v>
      </c>
      <c r="F398" s="579" t="s">
        <v>5123</v>
      </c>
      <c r="G398" s="575" t="s">
        <v>5124</v>
      </c>
      <c r="H398" s="575" t="s">
        <v>4618</v>
      </c>
      <c r="I398" s="575" t="s">
        <v>4011</v>
      </c>
      <c r="J398" s="369" t="s">
        <v>4007</v>
      </c>
      <c r="K398" s="534">
        <v>1</v>
      </c>
      <c r="L398" s="534">
        <v>8</v>
      </c>
      <c r="M398" s="371">
        <v>28000</v>
      </c>
      <c r="N398" s="534">
        <v>1</v>
      </c>
      <c r="O398" s="534">
        <v>6</v>
      </c>
      <c r="P398" s="371">
        <v>21000</v>
      </c>
      <c r="Q398" s="534">
        <v>1</v>
      </c>
      <c r="R398" s="534">
        <v>12</v>
      </c>
    </row>
    <row r="399" spans="1:18" s="372" customFormat="1" ht="24" x14ac:dyDescent="0.2">
      <c r="A399" s="361" t="s">
        <v>3986</v>
      </c>
      <c r="B399" s="570" t="s">
        <v>3987</v>
      </c>
      <c r="C399" s="571" t="s">
        <v>158</v>
      </c>
      <c r="D399" s="572" t="s">
        <v>4121</v>
      </c>
      <c r="E399" s="578">
        <v>15600</v>
      </c>
      <c r="F399" s="579" t="s">
        <v>5125</v>
      </c>
      <c r="G399" s="575" t="s">
        <v>5126</v>
      </c>
      <c r="H399" s="575" t="s">
        <v>4015</v>
      </c>
      <c r="I399" s="575" t="s">
        <v>4011</v>
      </c>
      <c r="J399" s="369" t="s">
        <v>4007</v>
      </c>
      <c r="K399" s="534" t="s">
        <v>1664</v>
      </c>
      <c r="L399" s="534" t="s">
        <v>1664</v>
      </c>
      <c r="M399" s="535" t="s">
        <v>1664</v>
      </c>
      <c r="N399" s="534">
        <v>1</v>
      </c>
      <c r="O399" s="534">
        <v>3</v>
      </c>
      <c r="P399" s="371">
        <v>46800</v>
      </c>
      <c r="Q399" s="534">
        <v>1</v>
      </c>
      <c r="R399" s="534">
        <v>12</v>
      </c>
    </row>
    <row r="400" spans="1:18" s="372" customFormat="1" ht="24" x14ac:dyDescent="0.2">
      <c r="A400" s="361" t="s">
        <v>3986</v>
      </c>
      <c r="B400" s="570" t="s">
        <v>3987</v>
      </c>
      <c r="C400" s="571" t="s">
        <v>158</v>
      </c>
      <c r="D400" s="572" t="s">
        <v>4086</v>
      </c>
      <c r="E400" s="573">
        <v>2500</v>
      </c>
      <c r="F400" s="574" t="s">
        <v>5127</v>
      </c>
      <c r="G400" s="575" t="s">
        <v>5128</v>
      </c>
      <c r="H400" s="575" t="s">
        <v>4027</v>
      </c>
      <c r="I400" s="580" t="s">
        <v>4028</v>
      </c>
      <c r="J400" s="369" t="s">
        <v>4007</v>
      </c>
      <c r="K400" s="370">
        <v>1</v>
      </c>
      <c r="L400" s="370">
        <v>12</v>
      </c>
      <c r="M400" s="371">
        <v>30000</v>
      </c>
      <c r="N400" s="370">
        <v>1</v>
      </c>
      <c r="O400" s="370">
        <v>6</v>
      </c>
      <c r="P400" s="371">
        <v>15000</v>
      </c>
      <c r="Q400" s="370">
        <v>1</v>
      </c>
      <c r="R400" s="370">
        <v>12</v>
      </c>
    </row>
    <row r="401" spans="1:18" s="372" customFormat="1" ht="12" x14ac:dyDescent="0.2">
      <c r="A401" s="361" t="s">
        <v>3986</v>
      </c>
      <c r="B401" s="570" t="s">
        <v>3987</v>
      </c>
      <c r="C401" s="571" t="s">
        <v>158</v>
      </c>
      <c r="D401" s="572" t="s">
        <v>5109</v>
      </c>
      <c r="E401" s="573">
        <v>2000</v>
      </c>
      <c r="F401" s="574" t="s">
        <v>5129</v>
      </c>
      <c r="G401" s="575" t="s">
        <v>5130</v>
      </c>
      <c r="H401" s="577" t="s">
        <v>1664</v>
      </c>
      <c r="I401" s="575" t="s">
        <v>3995</v>
      </c>
      <c r="J401" s="369" t="s">
        <v>3996</v>
      </c>
      <c r="K401" s="370">
        <v>1</v>
      </c>
      <c r="L401" s="370">
        <v>12</v>
      </c>
      <c r="M401" s="371">
        <v>24000</v>
      </c>
      <c r="N401" s="370">
        <v>1</v>
      </c>
      <c r="O401" s="370">
        <v>6</v>
      </c>
      <c r="P401" s="371">
        <v>12000</v>
      </c>
      <c r="Q401" s="370">
        <v>1</v>
      </c>
      <c r="R401" s="370">
        <v>12</v>
      </c>
    </row>
    <row r="402" spans="1:18" s="372" customFormat="1" ht="24" x14ac:dyDescent="0.2">
      <c r="A402" s="361" t="s">
        <v>3986</v>
      </c>
      <c r="B402" s="570" t="s">
        <v>3987</v>
      </c>
      <c r="C402" s="571" t="s">
        <v>158</v>
      </c>
      <c r="D402" s="572" t="s">
        <v>4155</v>
      </c>
      <c r="E402" s="573">
        <v>4500</v>
      </c>
      <c r="F402" s="574" t="s">
        <v>5131</v>
      </c>
      <c r="G402" s="575" t="s">
        <v>5132</v>
      </c>
      <c r="H402" s="575" t="s">
        <v>5133</v>
      </c>
      <c r="I402" s="575" t="s">
        <v>4011</v>
      </c>
      <c r="J402" s="369" t="s">
        <v>4007</v>
      </c>
      <c r="K402" s="370">
        <v>1</v>
      </c>
      <c r="L402" s="370">
        <v>12</v>
      </c>
      <c r="M402" s="371">
        <v>54000</v>
      </c>
      <c r="N402" s="370">
        <v>1</v>
      </c>
      <c r="O402" s="370">
        <v>6</v>
      </c>
      <c r="P402" s="371">
        <v>27000</v>
      </c>
      <c r="Q402" s="370">
        <v>1</v>
      </c>
      <c r="R402" s="370">
        <v>12</v>
      </c>
    </row>
    <row r="403" spans="1:18" s="372" customFormat="1" ht="12" x14ac:dyDescent="0.2">
      <c r="A403" s="361" t="s">
        <v>3986</v>
      </c>
      <c r="B403" s="570" t="s">
        <v>3987</v>
      </c>
      <c r="C403" s="571" t="s">
        <v>158</v>
      </c>
      <c r="D403" s="572" t="s">
        <v>4012</v>
      </c>
      <c r="E403" s="573">
        <v>8000</v>
      </c>
      <c r="F403" s="579" t="s">
        <v>5134</v>
      </c>
      <c r="G403" s="575" t="s">
        <v>5135</v>
      </c>
      <c r="H403" s="575" t="s">
        <v>4015</v>
      </c>
      <c r="I403" s="575" t="s">
        <v>4011</v>
      </c>
      <c r="J403" s="369" t="s">
        <v>4007</v>
      </c>
      <c r="K403" s="370">
        <v>1</v>
      </c>
      <c r="L403" s="370">
        <v>12</v>
      </c>
      <c r="M403" s="371">
        <v>96000</v>
      </c>
      <c r="N403" s="370">
        <v>1</v>
      </c>
      <c r="O403" s="370">
        <v>6</v>
      </c>
      <c r="P403" s="371">
        <v>48000</v>
      </c>
      <c r="Q403" s="370">
        <v>1</v>
      </c>
      <c r="R403" s="370">
        <v>12</v>
      </c>
    </row>
    <row r="404" spans="1:18" s="372" customFormat="1" ht="24" x14ac:dyDescent="0.2">
      <c r="A404" s="361" t="s">
        <v>3986</v>
      </c>
      <c r="B404" s="570" t="s">
        <v>3987</v>
      </c>
      <c r="C404" s="571" t="s">
        <v>158</v>
      </c>
      <c r="D404" s="572" t="s">
        <v>5136</v>
      </c>
      <c r="E404" s="573">
        <v>4500</v>
      </c>
      <c r="F404" s="574" t="s">
        <v>5137</v>
      </c>
      <c r="G404" s="575" t="s">
        <v>5138</v>
      </c>
      <c r="H404" s="575" t="s">
        <v>4539</v>
      </c>
      <c r="I404" s="575" t="s">
        <v>4011</v>
      </c>
      <c r="J404" s="369" t="s">
        <v>4007</v>
      </c>
      <c r="K404" s="370">
        <v>1</v>
      </c>
      <c r="L404" s="370">
        <v>12</v>
      </c>
      <c r="M404" s="371">
        <v>54000</v>
      </c>
      <c r="N404" s="370">
        <v>1</v>
      </c>
      <c r="O404" s="370">
        <v>6</v>
      </c>
      <c r="P404" s="371">
        <v>27000</v>
      </c>
      <c r="Q404" s="370">
        <v>1</v>
      </c>
      <c r="R404" s="370">
        <v>12</v>
      </c>
    </row>
    <row r="405" spans="1:18" s="372" customFormat="1" ht="36" x14ac:dyDescent="0.2">
      <c r="A405" s="361" t="s">
        <v>3986</v>
      </c>
      <c r="B405" s="570" t="s">
        <v>3987</v>
      </c>
      <c r="C405" s="571" t="s">
        <v>158</v>
      </c>
      <c r="D405" s="572" t="s">
        <v>5139</v>
      </c>
      <c r="E405" s="573">
        <v>10000</v>
      </c>
      <c r="F405" s="574" t="s">
        <v>5140</v>
      </c>
      <c r="G405" s="575" t="s">
        <v>5141</v>
      </c>
      <c r="H405" s="575" t="s">
        <v>4329</v>
      </c>
      <c r="I405" s="575" t="s">
        <v>4011</v>
      </c>
      <c r="J405" s="369" t="s">
        <v>4007</v>
      </c>
      <c r="K405" s="370">
        <v>1</v>
      </c>
      <c r="L405" s="370">
        <v>12</v>
      </c>
      <c r="M405" s="371">
        <v>120000</v>
      </c>
      <c r="N405" s="370">
        <v>1</v>
      </c>
      <c r="O405" s="370">
        <v>6</v>
      </c>
      <c r="P405" s="371">
        <v>60000</v>
      </c>
      <c r="Q405" s="370">
        <v>1</v>
      </c>
      <c r="R405" s="370">
        <v>12</v>
      </c>
    </row>
    <row r="406" spans="1:18" s="372" customFormat="1" ht="12" x14ac:dyDescent="0.2">
      <c r="A406" s="361" t="s">
        <v>3986</v>
      </c>
      <c r="B406" s="570" t="s">
        <v>3987</v>
      </c>
      <c r="C406" s="571" t="s">
        <v>158</v>
      </c>
      <c r="D406" s="572" t="s">
        <v>4096</v>
      </c>
      <c r="E406" s="573">
        <v>2500</v>
      </c>
      <c r="F406" s="574" t="s">
        <v>5142</v>
      </c>
      <c r="G406" s="575" t="s">
        <v>5143</v>
      </c>
      <c r="H406" s="577" t="s">
        <v>1664</v>
      </c>
      <c r="I406" s="575" t="s">
        <v>3995</v>
      </c>
      <c r="J406" s="369" t="s">
        <v>3996</v>
      </c>
      <c r="K406" s="370">
        <v>1</v>
      </c>
      <c r="L406" s="370">
        <v>12</v>
      </c>
      <c r="M406" s="371">
        <v>30000</v>
      </c>
      <c r="N406" s="370">
        <v>1</v>
      </c>
      <c r="O406" s="370">
        <v>6</v>
      </c>
      <c r="P406" s="371">
        <v>15000</v>
      </c>
      <c r="Q406" s="370">
        <v>1</v>
      </c>
      <c r="R406" s="370">
        <v>12</v>
      </c>
    </row>
    <row r="407" spans="1:18" s="372" customFormat="1" ht="12" x14ac:dyDescent="0.2">
      <c r="A407" s="361" t="s">
        <v>3986</v>
      </c>
      <c r="B407" s="570" t="s">
        <v>3987</v>
      </c>
      <c r="C407" s="571" t="s">
        <v>158</v>
      </c>
      <c r="D407" s="572" t="s">
        <v>4280</v>
      </c>
      <c r="E407" s="573">
        <v>5000</v>
      </c>
      <c r="F407" s="574" t="s">
        <v>5144</v>
      </c>
      <c r="G407" s="575" t="s">
        <v>5145</v>
      </c>
      <c r="H407" s="575" t="s">
        <v>4015</v>
      </c>
      <c r="I407" s="575" t="s">
        <v>4011</v>
      </c>
      <c r="J407" s="369" t="s">
        <v>4007</v>
      </c>
      <c r="K407" s="370">
        <v>1</v>
      </c>
      <c r="L407" s="370">
        <v>12</v>
      </c>
      <c r="M407" s="371">
        <v>60000</v>
      </c>
      <c r="N407" s="370">
        <v>1</v>
      </c>
      <c r="O407" s="370">
        <v>6</v>
      </c>
      <c r="P407" s="371">
        <v>30000</v>
      </c>
      <c r="Q407" s="370">
        <v>1</v>
      </c>
      <c r="R407" s="370">
        <v>12</v>
      </c>
    </row>
    <row r="408" spans="1:18" s="372" customFormat="1" ht="12" x14ac:dyDescent="0.2">
      <c r="A408" s="361" t="s">
        <v>3986</v>
      </c>
      <c r="B408" s="570" t="s">
        <v>3987</v>
      </c>
      <c r="C408" s="571" t="s">
        <v>158</v>
      </c>
      <c r="D408" s="572" t="s">
        <v>4507</v>
      </c>
      <c r="E408" s="573">
        <v>3000</v>
      </c>
      <c r="F408" s="574" t="s">
        <v>5146</v>
      </c>
      <c r="G408" s="575" t="s">
        <v>5147</v>
      </c>
      <c r="H408" s="575" t="s">
        <v>4015</v>
      </c>
      <c r="I408" s="575" t="s">
        <v>4011</v>
      </c>
      <c r="J408" s="369" t="s">
        <v>4007</v>
      </c>
      <c r="K408" s="534">
        <v>1</v>
      </c>
      <c r="L408" s="534">
        <v>3</v>
      </c>
      <c r="M408" s="371">
        <v>9000</v>
      </c>
      <c r="N408" s="534">
        <v>1</v>
      </c>
      <c r="O408" s="534">
        <v>6</v>
      </c>
      <c r="P408" s="371">
        <v>18000</v>
      </c>
      <c r="Q408" s="534">
        <v>1</v>
      </c>
      <c r="R408" s="534">
        <v>12</v>
      </c>
    </row>
    <row r="409" spans="1:18" s="372" customFormat="1" ht="24" x14ac:dyDescent="0.2">
      <c r="A409" s="361" t="s">
        <v>3986</v>
      </c>
      <c r="B409" s="570" t="s">
        <v>3987</v>
      </c>
      <c r="C409" s="571" t="s">
        <v>158</v>
      </c>
      <c r="D409" s="572" t="s">
        <v>5148</v>
      </c>
      <c r="E409" s="573">
        <v>3500</v>
      </c>
      <c r="F409" s="574" t="s">
        <v>5149</v>
      </c>
      <c r="G409" s="581" t="s">
        <v>5150</v>
      </c>
      <c r="H409" s="575" t="s">
        <v>4291</v>
      </c>
      <c r="I409" s="580" t="s">
        <v>4028</v>
      </c>
      <c r="J409" s="369" t="s">
        <v>4007</v>
      </c>
      <c r="K409" s="370">
        <v>1</v>
      </c>
      <c r="L409" s="370">
        <v>12</v>
      </c>
      <c r="M409" s="371">
        <v>42000</v>
      </c>
      <c r="N409" s="370">
        <v>1</v>
      </c>
      <c r="O409" s="370">
        <v>6</v>
      </c>
      <c r="P409" s="371">
        <v>21000</v>
      </c>
      <c r="Q409" s="370">
        <v>1</v>
      </c>
      <c r="R409" s="370">
        <v>12</v>
      </c>
    </row>
    <row r="410" spans="1:18" s="372" customFormat="1" ht="36" x14ac:dyDescent="0.2">
      <c r="A410" s="361" t="s">
        <v>3986</v>
      </c>
      <c r="B410" s="570" t="s">
        <v>3987</v>
      </c>
      <c r="C410" s="571" t="s">
        <v>158</v>
      </c>
      <c r="D410" s="572" t="s">
        <v>5151</v>
      </c>
      <c r="E410" s="573">
        <v>5500</v>
      </c>
      <c r="F410" s="574" t="s">
        <v>5152</v>
      </c>
      <c r="G410" s="575" t="s">
        <v>5153</v>
      </c>
      <c r="H410" s="575" t="s">
        <v>5154</v>
      </c>
      <c r="I410" s="575" t="s">
        <v>4011</v>
      </c>
      <c r="J410" s="369" t="s">
        <v>4007</v>
      </c>
      <c r="K410" s="370">
        <v>1</v>
      </c>
      <c r="L410" s="370">
        <v>12</v>
      </c>
      <c r="M410" s="371">
        <v>66000</v>
      </c>
      <c r="N410" s="370">
        <v>1</v>
      </c>
      <c r="O410" s="370">
        <v>6</v>
      </c>
      <c r="P410" s="371">
        <v>33000</v>
      </c>
      <c r="Q410" s="370">
        <v>1</v>
      </c>
      <c r="R410" s="370">
        <v>12</v>
      </c>
    </row>
    <row r="411" spans="1:18" s="372" customFormat="1" ht="24" x14ac:dyDescent="0.2">
      <c r="A411" s="361" t="s">
        <v>3986</v>
      </c>
      <c r="B411" s="570" t="s">
        <v>3987</v>
      </c>
      <c r="C411" s="571" t="s">
        <v>158</v>
      </c>
      <c r="D411" s="572" t="s">
        <v>4363</v>
      </c>
      <c r="E411" s="573">
        <v>2500</v>
      </c>
      <c r="F411" s="574" t="s">
        <v>5155</v>
      </c>
      <c r="G411" s="575" t="s">
        <v>5156</v>
      </c>
      <c r="H411" s="575" t="s">
        <v>4067</v>
      </c>
      <c r="I411" s="575" t="s">
        <v>4074</v>
      </c>
      <c r="J411" s="369" t="s">
        <v>3991</v>
      </c>
      <c r="K411" s="370">
        <v>1</v>
      </c>
      <c r="L411" s="370">
        <v>12</v>
      </c>
      <c r="M411" s="371">
        <v>30000</v>
      </c>
      <c r="N411" s="370">
        <v>1</v>
      </c>
      <c r="O411" s="370">
        <v>6</v>
      </c>
      <c r="P411" s="371">
        <v>15000</v>
      </c>
      <c r="Q411" s="370">
        <v>1</v>
      </c>
      <c r="R411" s="370">
        <v>12</v>
      </c>
    </row>
    <row r="412" spans="1:18" s="372" customFormat="1" ht="36" x14ac:dyDescent="0.2">
      <c r="A412" s="361" t="s">
        <v>3986</v>
      </c>
      <c r="B412" s="570" t="s">
        <v>3987</v>
      </c>
      <c r="C412" s="571" t="s">
        <v>158</v>
      </c>
      <c r="D412" s="572" t="s">
        <v>4686</v>
      </c>
      <c r="E412" s="573">
        <v>9000</v>
      </c>
      <c r="F412" s="574" t="s">
        <v>5157</v>
      </c>
      <c r="G412" s="575" t="s">
        <v>5158</v>
      </c>
      <c r="H412" s="575" t="s">
        <v>4587</v>
      </c>
      <c r="I412" s="580" t="s">
        <v>4028</v>
      </c>
      <c r="J412" s="369" t="s">
        <v>4007</v>
      </c>
      <c r="K412" s="370">
        <v>1</v>
      </c>
      <c r="L412" s="370">
        <v>12</v>
      </c>
      <c r="M412" s="371">
        <v>108000</v>
      </c>
      <c r="N412" s="370">
        <v>1</v>
      </c>
      <c r="O412" s="370">
        <v>6</v>
      </c>
      <c r="P412" s="371">
        <v>54000</v>
      </c>
      <c r="Q412" s="370">
        <v>1</v>
      </c>
      <c r="R412" s="370">
        <v>12</v>
      </c>
    </row>
    <row r="413" spans="1:18" s="372" customFormat="1" ht="36" x14ac:dyDescent="0.2">
      <c r="A413" s="361" t="s">
        <v>3986</v>
      </c>
      <c r="B413" s="570" t="s">
        <v>3987</v>
      </c>
      <c r="C413" s="571" t="s">
        <v>158</v>
      </c>
      <c r="D413" s="572" t="s">
        <v>5159</v>
      </c>
      <c r="E413" s="573">
        <v>3000</v>
      </c>
      <c r="F413" s="574" t="s">
        <v>5160</v>
      </c>
      <c r="G413" s="575" t="s">
        <v>5161</v>
      </c>
      <c r="H413" s="575" t="s">
        <v>4404</v>
      </c>
      <c r="I413" s="575" t="s">
        <v>4033</v>
      </c>
      <c r="J413" s="369" t="s">
        <v>3991</v>
      </c>
      <c r="K413" s="370">
        <v>1</v>
      </c>
      <c r="L413" s="370">
        <v>12</v>
      </c>
      <c r="M413" s="371">
        <v>36000</v>
      </c>
      <c r="N413" s="370">
        <v>1</v>
      </c>
      <c r="O413" s="370">
        <v>6</v>
      </c>
      <c r="P413" s="371">
        <v>18000</v>
      </c>
      <c r="Q413" s="370">
        <v>1</v>
      </c>
      <c r="R413" s="370">
        <v>12</v>
      </c>
    </row>
    <row r="414" spans="1:18" s="372" customFormat="1" ht="24" x14ac:dyDescent="0.2">
      <c r="A414" s="361" t="s">
        <v>3986</v>
      </c>
      <c r="B414" s="570" t="s">
        <v>3987</v>
      </c>
      <c r="C414" s="571" t="s">
        <v>158</v>
      </c>
      <c r="D414" s="572" t="s">
        <v>5162</v>
      </c>
      <c r="E414" s="578">
        <v>5000</v>
      </c>
      <c r="F414" s="579" t="s">
        <v>5163</v>
      </c>
      <c r="G414" s="575" t="s">
        <v>5164</v>
      </c>
      <c r="H414" s="575" t="s">
        <v>4015</v>
      </c>
      <c r="I414" s="575" t="s">
        <v>4011</v>
      </c>
      <c r="J414" s="369" t="s">
        <v>4007</v>
      </c>
      <c r="K414" s="534">
        <v>1</v>
      </c>
      <c r="L414" s="534">
        <v>8</v>
      </c>
      <c r="M414" s="371">
        <v>40000</v>
      </c>
      <c r="N414" s="534">
        <v>1</v>
      </c>
      <c r="O414" s="534">
        <v>6</v>
      </c>
      <c r="P414" s="371">
        <v>30000</v>
      </c>
      <c r="Q414" s="534">
        <v>1</v>
      </c>
      <c r="R414" s="534">
        <v>12</v>
      </c>
    </row>
    <row r="415" spans="1:18" s="372" customFormat="1" ht="24" x14ac:dyDescent="0.2">
      <c r="A415" s="361" t="s">
        <v>3986</v>
      </c>
      <c r="B415" s="570" t="s">
        <v>3987</v>
      </c>
      <c r="C415" s="571" t="s">
        <v>158</v>
      </c>
      <c r="D415" s="572" t="s">
        <v>3997</v>
      </c>
      <c r="E415" s="573">
        <v>2000</v>
      </c>
      <c r="F415" s="574" t="s">
        <v>5165</v>
      </c>
      <c r="G415" s="575" t="s">
        <v>5166</v>
      </c>
      <c r="H415" s="577" t="s">
        <v>1664</v>
      </c>
      <c r="I415" s="575" t="s">
        <v>3995</v>
      </c>
      <c r="J415" s="369" t="s">
        <v>3996</v>
      </c>
      <c r="K415" s="370">
        <v>1</v>
      </c>
      <c r="L415" s="370">
        <v>12</v>
      </c>
      <c r="M415" s="371">
        <v>24000</v>
      </c>
      <c r="N415" s="370">
        <v>1</v>
      </c>
      <c r="O415" s="370">
        <v>6</v>
      </c>
      <c r="P415" s="371">
        <v>12000</v>
      </c>
      <c r="Q415" s="370">
        <v>1</v>
      </c>
      <c r="R415" s="370">
        <v>12</v>
      </c>
    </row>
    <row r="416" spans="1:18" s="372" customFormat="1" ht="12" x14ac:dyDescent="0.2">
      <c r="A416" s="361" t="s">
        <v>3986</v>
      </c>
      <c r="B416" s="570" t="s">
        <v>3987</v>
      </c>
      <c r="C416" s="571" t="s">
        <v>158</v>
      </c>
      <c r="D416" s="572" t="s">
        <v>5167</v>
      </c>
      <c r="E416" s="573">
        <v>3700</v>
      </c>
      <c r="F416" s="574" t="s">
        <v>5168</v>
      </c>
      <c r="G416" s="575" t="s">
        <v>5169</v>
      </c>
      <c r="H416" s="575" t="s">
        <v>4015</v>
      </c>
      <c r="I416" s="575" t="s">
        <v>4011</v>
      </c>
      <c r="J416" s="369" t="s">
        <v>4007</v>
      </c>
      <c r="K416" s="370">
        <v>1</v>
      </c>
      <c r="L416" s="370">
        <v>12</v>
      </c>
      <c r="M416" s="371">
        <v>44400</v>
      </c>
      <c r="N416" s="370">
        <v>1</v>
      </c>
      <c r="O416" s="370">
        <v>6</v>
      </c>
      <c r="P416" s="371">
        <v>22200</v>
      </c>
      <c r="Q416" s="370">
        <v>1</v>
      </c>
      <c r="R416" s="370">
        <v>12</v>
      </c>
    </row>
    <row r="417" spans="1:18" s="372" customFormat="1" ht="24" x14ac:dyDescent="0.2">
      <c r="A417" s="361" t="s">
        <v>3986</v>
      </c>
      <c r="B417" s="570" t="s">
        <v>3987</v>
      </c>
      <c r="C417" s="571" t="s">
        <v>158</v>
      </c>
      <c r="D417" s="572" t="s">
        <v>5170</v>
      </c>
      <c r="E417" s="573">
        <v>4000</v>
      </c>
      <c r="F417" s="574" t="s">
        <v>5171</v>
      </c>
      <c r="G417" s="575" t="s">
        <v>5172</v>
      </c>
      <c r="H417" s="575" t="s">
        <v>5173</v>
      </c>
      <c r="I417" s="575" t="s">
        <v>4011</v>
      </c>
      <c r="J417" s="369" t="s">
        <v>4007</v>
      </c>
      <c r="K417" s="370">
        <v>1</v>
      </c>
      <c r="L417" s="370">
        <v>12</v>
      </c>
      <c r="M417" s="371">
        <v>48000</v>
      </c>
      <c r="N417" s="370">
        <v>1</v>
      </c>
      <c r="O417" s="370">
        <v>6</v>
      </c>
      <c r="P417" s="371">
        <v>24000</v>
      </c>
      <c r="Q417" s="370">
        <v>1</v>
      </c>
      <c r="R417" s="370">
        <v>12</v>
      </c>
    </row>
    <row r="418" spans="1:18" s="372" customFormat="1" ht="24" x14ac:dyDescent="0.2">
      <c r="A418" s="361" t="s">
        <v>3986</v>
      </c>
      <c r="B418" s="570" t="s">
        <v>3987</v>
      </c>
      <c r="C418" s="571" t="s">
        <v>158</v>
      </c>
      <c r="D418" s="572" t="s">
        <v>3988</v>
      </c>
      <c r="E418" s="573">
        <v>2800</v>
      </c>
      <c r="F418" s="574" t="s">
        <v>5174</v>
      </c>
      <c r="G418" s="575" t="s">
        <v>5175</v>
      </c>
      <c r="H418" s="575" t="s">
        <v>4067</v>
      </c>
      <c r="I418" s="575" t="s">
        <v>4074</v>
      </c>
      <c r="J418" s="369" t="s">
        <v>3991</v>
      </c>
      <c r="K418" s="370">
        <v>1</v>
      </c>
      <c r="L418" s="370">
        <v>12</v>
      </c>
      <c r="M418" s="371">
        <v>33600</v>
      </c>
      <c r="N418" s="370">
        <v>1</v>
      </c>
      <c r="O418" s="370">
        <v>6</v>
      </c>
      <c r="P418" s="371">
        <v>16800</v>
      </c>
      <c r="Q418" s="370">
        <v>1</v>
      </c>
      <c r="R418" s="370">
        <v>12</v>
      </c>
    </row>
    <row r="419" spans="1:18" s="372" customFormat="1" ht="24" x14ac:dyDescent="0.2">
      <c r="A419" s="361" t="s">
        <v>3986</v>
      </c>
      <c r="B419" s="570" t="s">
        <v>3987</v>
      </c>
      <c r="C419" s="571" t="s">
        <v>158</v>
      </c>
      <c r="D419" s="572" t="s">
        <v>5176</v>
      </c>
      <c r="E419" s="573">
        <v>8000</v>
      </c>
      <c r="F419" s="574" t="s">
        <v>5177</v>
      </c>
      <c r="G419" s="575" t="s">
        <v>5178</v>
      </c>
      <c r="H419" s="575" t="s">
        <v>4037</v>
      </c>
      <c r="I419" s="575" t="s">
        <v>4011</v>
      </c>
      <c r="J419" s="369" t="s">
        <v>4007</v>
      </c>
      <c r="K419" s="370">
        <v>1</v>
      </c>
      <c r="L419" s="370">
        <v>12</v>
      </c>
      <c r="M419" s="371">
        <v>96000</v>
      </c>
      <c r="N419" s="370">
        <v>1</v>
      </c>
      <c r="O419" s="370">
        <v>6</v>
      </c>
      <c r="P419" s="371">
        <v>48000</v>
      </c>
      <c r="Q419" s="370">
        <v>1</v>
      </c>
      <c r="R419" s="370">
        <v>12</v>
      </c>
    </row>
    <row r="420" spans="1:18" s="372" customFormat="1" ht="24" x14ac:dyDescent="0.2">
      <c r="A420" s="361" t="s">
        <v>3986</v>
      </c>
      <c r="B420" s="570" t="s">
        <v>3987</v>
      </c>
      <c r="C420" s="571" t="s">
        <v>158</v>
      </c>
      <c r="D420" s="572" t="s">
        <v>5179</v>
      </c>
      <c r="E420" s="573">
        <v>4500</v>
      </c>
      <c r="F420" s="574" t="s">
        <v>5180</v>
      </c>
      <c r="G420" s="575" t="s">
        <v>5181</v>
      </c>
      <c r="H420" s="575" t="s">
        <v>4015</v>
      </c>
      <c r="I420" s="575" t="s">
        <v>4011</v>
      </c>
      <c r="J420" s="369" t="s">
        <v>4007</v>
      </c>
      <c r="K420" s="534">
        <v>1</v>
      </c>
      <c r="L420" s="534">
        <v>8</v>
      </c>
      <c r="M420" s="371">
        <v>36000</v>
      </c>
      <c r="N420" s="534">
        <v>1</v>
      </c>
      <c r="O420" s="534">
        <v>6</v>
      </c>
      <c r="P420" s="371">
        <v>27000</v>
      </c>
      <c r="Q420" s="534">
        <v>1</v>
      </c>
      <c r="R420" s="534">
        <v>12</v>
      </c>
    </row>
    <row r="421" spans="1:18" s="372" customFormat="1" ht="24" x14ac:dyDescent="0.2">
      <c r="A421" s="361" t="s">
        <v>3986</v>
      </c>
      <c r="B421" s="570" t="s">
        <v>3987</v>
      </c>
      <c r="C421" s="571" t="s">
        <v>158</v>
      </c>
      <c r="D421" s="572" t="s">
        <v>4105</v>
      </c>
      <c r="E421" s="573">
        <v>4500</v>
      </c>
      <c r="F421" s="574" t="s">
        <v>5182</v>
      </c>
      <c r="G421" s="575" t="s">
        <v>5183</v>
      </c>
      <c r="H421" s="575" t="s">
        <v>4015</v>
      </c>
      <c r="I421" s="575" t="s">
        <v>4011</v>
      </c>
      <c r="J421" s="369" t="s">
        <v>4007</v>
      </c>
      <c r="K421" s="534" t="s">
        <v>1664</v>
      </c>
      <c r="L421" s="534" t="s">
        <v>1664</v>
      </c>
      <c r="M421" s="535" t="s">
        <v>1664</v>
      </c>
      <c r="N421" s="534">
        <v>1</v>
      </c>
      <c r="O421" s="534">
        <v>3</v>
      </c>
      <c r="P421" s="371">
        <v>13500</v>
      </c>
      <c r="Q421" s="534">
        <v>1</v>
      </c>
      <c r="R421" s="534">
        <v>12</v>
      </c>
    </row>
    <row r="422" spans="1:18" s="372" customFormat="1" ht="36" x14ac:dyDescent="0.2">
      <c r="A422" s="361" t="s">
        <v>3986</v>
      </c>
      <c r="B422" s="570" t="s">
        <v>3987</v>
      </c>
      <c r="C422" s="571" t="s">
        <v>158</v>
      </c>
      <c r="D422" s="572" t="s">
        <v>5184</v>
      </c>
      <c r="E422" s="573">
        <v>3000</v>
      </c>
      <c r="F422" s="574" t="s">
        <v>5185</v>
      </c>
      <c r="G422" s="575" t="s">
        <v>5186</v>
      </c>
      <c r="H422" s="575" t="s">
        <v>4037</v>
      </c>
      <c r="I422" s="575" t="s">
        <v>4011</v>
      </c>
      <c r="J422" s="369" t="s">
        <v>4007</v>
      </c>
      <c r="K422" s="370">
        <v>1</v>
      </c>
      <c r="L422" s="370">
        <v>12</v>
      </c>
      <c r="M422" s="371">
        <v>36000</v>
      </c>
      <c r="N422" s="370">
        <v>1</v>
      </c>
      <c r="O422" s="370">
        <v>6</v>
      </c>
      <c r="P422" s="371">
        <v>18000</v>
      </c>
      <c r="Q422" s="370">
        <v>1</v>
      </c>
      <c r="R422" s="370">
        <v>12</v>
      </c>
    </row>
    <row r="423" spans="1:18" s="372" customFormat="1" ht="24" x14ac:dyDescent="0.2">
      <c r="A423" s="361" t="s">
        <v>3986</v>
      </c>
      <c r="B423" s="570" t="s">
        <v>3987</v>
      </c>
      <c r="C423" s="571" t="s">
        <v>158</v>
      </c>
      <c r="D423" s="572" t="s">
        <v>4519</v>
      </c>
      <c r="E423" s="573">
        <v>1500</v>
      </c>
      <c r="F423" s="574" t="s">
        <v>5187</v>
      </c>
      <c r="G423" s="575" t="s">
        <v>5188</v>
      </c>
      <c r="H423" s="575" t="s">
        <v>4032</v>
      </c>
      <c r="I423" s="575" t="s">
        <v>4033</v>
      </c>
      <c r="J423" s="369" t="s">
        <v>3991</v>
      </c>
      <c r="K423" s="370">
        <v>1</v>
      </c>
      <c r="L423" s="370">
        <v>12</v>
      </c>
      <c r="M423" s="371">
        <v>18000</v>
      </c>
      <c r="N423" s="370">
        <v>1</v>
      </c>
      <c r="O423" s="370">
        <v>6</v>
      </c>
      <c r="P423" s="371">
        <v>9000</v>
      </c>
      <c r="Q423" s="370">
        <v>1</v>
      </c>
      <c r="R423" s="370">
        <v>12</v>
      </c>
    </row>
    <row r="424" spans="1:18" s="372" customFormat="1" ht="36" x14ac:dyDescent="0.2">
      <c r="A424" s="361" t="s">
        <v>3986</v>
      </c>
      <c r="B424" s="570" t="s">
        <v>3987</v>
      </c>
      <c r="C424" s="571" t="s">
        <v>158</v>
      </c>
      <c r="D424" s="572" t="s">
        <v>5189</v>
      </c>
      <c r="E424" s="573">
        <v>9000</v>
      </c>
      <c r="F424" s="574" t="s">
        <v>5190</v>
      </c>
      <c r="G424" s="575" t="s">
        <v>5191</v>
      </c>
      <c r="H424" s="575" t="s">
        <v>4418</v>
      </c>
      <c r="I424" s="575" t="s">
        <v>4011</v>
      </c>
      <c r="J424" s="369" t="s">
        <v>4007</v>
      </c>
      <c r="K424" s="370">
        <v>1</v>
      </c>
      <c r="L424" s="370">
        <v>12</v>
      </c>
      <c r="M424" s="371">
        <v>108000</v>
      </c>
      <c r="N424" s="370">
        <v>1</v>
      </c>
      <c r="O424" s="370">
        <v>6</v>
      </c>
      <c r="P424" s="371">
        <v>54000</v>
      </c>
      <c r="Q424" s="370">
        <v>1</v>
      </c>
      <c r="R424" s="370">
        <v>12</v>
      </c>
    </row>
    <row r="425" spans="1:18" s="372" customFormat="1" ht="24" x14ac:dyDescent="0.2">
      <c r="A425" s="361" t="s">
        <v>3986</v>
      </c>
      <c r="B425" s="570" t="s">
        <v>3987</v>
      </c>
      <c r="C425" s="571" t="s">
        <v>158</v>
      </c>
      <c r="D425" s="572" t="s">
        <v>3988</v>
      </c>
      <c r="E425" s="573">
        <v>2800</v>
      </c>
      <c r="F425" s="574" t="s">
        <v>5192</v>
      </c>
      <c r="G425" s="575" t="s">
        <v>5193</v>
      </c>
      <c r="H425" s="575" t="s">
        <v>4037</v>
      </c>
      <c r="I425" s="575" t="s">
        <v>4011</v>
      </c>
      <c r="J425" s="369" t="s">
        <v>4007</v>
      </c>
      <c r="K425" s="370">
        <v>1</v>
      </c>
      <c r="L425" s="370">
        <v>12</v>
      </c>
      <c r="M425" s="371">
        <v>33600</v>
      </c>
      <c r="N425" s="370">
        <v>1</v>
      </c>
      <c r="O425" s="370">
        <v>6</v>
      </c>
      <c r="P425" s="371">
        <v>16800</v>
      </c>
      <c r="Q425" s="370">
        <v>1</v>
      </c>
      <c r="R425" s="370">
        <v>12</v>
      </c>
    </row>
    <row r="426" spans="1:18" s="372" customFormat="1" ht="12" x14ac:dyDescent="0.2">
      <c r="A426" s="361" t="s">
        <v>3986</v>
      </c>
      <c r="B426" s="570" t="s">
        <v>3987</v>
      </c>
      <c r="C426" s="571" t="s">
        <v>158</v>
      </c>
      <c r="D426" s="572" t="s">
        <v>5194</v>
      </c>
      <c r="E426" s="573">
        <v>1500</v>
      </c>
      <c r="F426" s="574" t="s">
        <v>5195</v>
      </c>
      <c r="G426" s="575" t="s">
        <v>5196</v>
      </c>
      <c r="H426" s="577" t="s">
        <v>1664</v>
      </c>
      <c r="I426" s="575" t="s">
        <v>3995</v>
      </c>
      <c r="J426" s="369" t="s">
        <v>3996</v>
      </c>
      <c r="K426" s="370">
        <v>1</v>
      </c>
      <c r="L426" s="370">
        <v>12</v>
      </c>
      <c r="M426" s="371">
        <v>18000</v>
      </c>
      <c r="N426" s="370">
        <v>1</v>
      </c>
      <c r="O426" s="370">
        <v>6</v>
      </c>
      <c r="P426" s="371">
        <v>9000</v>
      </c>
      <c r="Q426" s="370">
        <v>1</v>
      </c>
      <c r="R426" s="370">
        <v>12</v>
      </c>
    </row>
    <row r="427" spans="1:18" s="372" customFormat="1" ht="36" x14ac:dyDescent="0.2">
      <c r="A427" s="361" t="s">
        <v>3986</v>
      </c>
      <c r="B427" s="570" t="s">
        <v>3987</v>
      </c>
      <c r="C427" s="571" t="s">
        <v>158</v>
      </c>
      <c r="D427" s="572" t="s">
        <v>5197</v>
      </c>
      <c r="E427" s="573">
        <v>2500</v>
      </c>
      <c r="F427" s="574" t="s">
        <v>5198</v>
      </c>
      <c r="G427" s="575" t="s">
        <v>5199</v>
      </c>
      <c r="H427" s="575" t="s">
        <v>5200</v>
      </c>
      <c r="I427" s="575" t="s">
        <v>4074</v>
      </c>
      <c r="J427" s="369" t="s">
        <v>3991</v>
      </c>
      <c r="K427" s="370">
        <v>1</v>
      </c>
      <c r="L427" s="370">
        <v>12</v>
      </c>
      <c r="M427" s="371">
        <v>30000</v>
      </c>
      <c r="N427" s="370">
        <v>1</v>
      </c>
      <c r="O427" s="370">
        <v>6</v>
      </c>
      <c r="P427" s="371">
        <v>15000</v>
      </c>
      <c r="Q427" s="370">
        <v>1</v>
      </c>
      <c r="R427" s="370">
        <v>12</v>
      </c>
    </row>
    <row r="428" spans="1:18" s="372" customFormat="1" ht="36" x14ac:dyDescent="0.2">
      <c r="A428" s="361" t="s">
        <v>3986</v>
      </c>
      <c r="B428" s="570" t="s">
        <v>3987</v>
      </c>
      <c r="C428" s="571" t="s">
        <v>158</v>
      </c>
      <c r="D428" s="572" t="s">
        <v>5201</v>
      </c>
      <c r="E428" s="573">
        <v>4000</v>
      </c>
      <c r="F428" s="574" t="s">
        <v>5202</v>
      </c>
      <c r="G428" s="575" t="s">
        <v>5203</v>
      </c>
      <c r="H428" s="575" t="s">
        <v>4056</v>
      </c>
      <c r="I428" s="580" t="s">
        <v>4028</v>
      </c>
      <c r="J428" s="369" t="s">
        <v>4007</v>
      </c>
      <c r="K428" s="370">
        <v>1</v>
      </c>
      <c r="L428" s="370">
        <v>12</v>
      </c>
      <c r="M428" s="371">
        <v>48000</v>
      </c>
      <c r="N428" s="370">
        <v>1</v>
      </c>
      <c r="O428" s="370">
        <v>6</v>
      </c>
      <c r="P428" s="371">
        <v>24000</v>
      </c>
      <c r="Q428" s="370">
        <v>1</v>
      </c>
      <c r="R428" s="370">
        <v>12</v>
      </c>
    </row>
    <row r="429" spans="1:18" s="372" customFormat="1" ht="12" x14ac:dyDescent="0.2">
      <c r="A429" s="361" t="s">
        <v>3986</v>
      </c>
      <c r="B429" s="570" t="s">
        <v>3987</v>
      </c>
      <c r="C429" s="571" t="s">
        <v>158</v>
      </c>
      <c r="D429" s="572" t="s">
        <v>5204</v>
      </c>
      <c r="E429" s="573">
        <v>4800</v>
      </c>
      <c r="F429" s="574" t="s">
        <v>5205</v>
      </c>
      <c r="G429" s="575" t="s">
        <v>5206</v>
      </c>
      <c r="H429" s="575" t="s">
        <v>4015</v>
      </c>
      <c r="I429" s="575" t="s">
        <v>4011</v>
      </c>
      <c r="J429" s="369" t="s">
        <v>4007</v>
      </c>
      <c r="K429" s="534" t="s">
        <v>1664</v>
      </c>
      <c r="L429" s="534" t="s">
        <v>1664</v>
      </c>
      <c r="M429" s="535" t="s">
        <v>1664</v>
      </c>
      <c r="N429" s="534">
        <v>1</v>
      </c>
      <c r="O429" s="534">
        <v>2</v>
      </c>
      <c r="P429" s="371">
        <v>9600</v>
      </c>
      <c r="Q429" s="534">
        <v>1</v>
      </c>
      <c r="R429" s="534">
        <v>12</v>
      </c>
    </row>
    <row r="430" spans="1:18" s="372" customFormat="1" ht="24" x14ac:dyDescent="0.2">
      <c r="A430" s="361" t="s">
        <v>3986</v>
      </c>
      <c r="B430" s="570" t="s">
        <v>3987</v>
      </c>
      <c r="C430" s="571" t="s">
        <v>158</v>
      </c>
      <c r="D430" s="572" t="s">
        <v>4363</v>
      </c>
      <c r="E430" s="573">
        <v>3000</v>
      </c>
      <c r="F430" s="574" t="s">
        <v>5207</v>
      </c>
      <c r="G430" s="575" t="s">
        <v>5208</v>
      </c>
      <c r="H430" s="575" t="s">
        <v>4067</v>
      </c>
      <c r="I430" s="575" t="s">
        <v>4074</v>
      </c>
      <c r="J430" s="369" t="s">
        <v>3991</v>
      </c>
      <c r="K430" s="370">
        <v>1</v>
      </c>
      <c r="L430" s="370">
        <v>12</v>
      </c>
      <c r="M430" s="371">
        <v>36000</v>
      </c>
      <c r="N430" s="370">
        <v>1</v>
      </c>
      <c r="O430" s="370">
        <v>6</v>
      </c>
      <c r="P430" s="371">
        <v>18000</v>
      </c>
      <c r="Q430" s="370">
        <v>1</v>
      </c>
      <c r="R430" s="370">
        <v>12</v>
      </c>
    </row>
    <row r="431" spans="1:18" s="372" customFormat="1" ht="12" x14ac:dyDescent="0.2">
      <c r="A431" s="361" t="s">
        <v>3986</v>
      </c>
      <c r="B431" s="570" t="s">
        <v>3987</v>
      </c>
      <c r="C431" s="571" t="s">
        <v>158</v>
      </c>
      <c r="D431" s="572" t="s">
        <v>5209</v>
      </c>
      <c r="E431" s="573">
        <v>2500</v>
      </c>
      <c r="F431" s="574" t="s">
        <v>5210</v>
      </c>
      <c r="G431" s="575" t="s">
        <v>5211</v>
      </c>
      <c r="H431" s="575" t="s">
        <v>5212</v>
      </c>
      <c r="I431" s="580" t="s">
        <v>4028</v>
      </c>
      <c r="J431" s="369" t="s">
        <v>4007</v>
      </c>
      <c r="K431" s="534">
        <v>1</v>
      </c>
      <c r="L431" s="534">
        <v>3</v>
      </c>
      <c r="M431" s="371">
        <v>7500</v>
      </c>
      <c r="N431" s="534">
        <v>1</v>
      </c>
      <c r="O431" s="534">
        <v>6</v>
      </c>
      <c r="P431" s="371">
        <v>15000</v>
      </c>
      <c r="Q431" s="534">
        <v>1</v>
      </c>
      <c r="R431" s="534">
        <v>12</v>
      </c>
    </row>
    <row r="432" spans="1:18" s="372" customFormat="1" ht="24" x14ac:dyDescent="0.2">
      <c r="A432" s="361" t="s">
        <v>3986</v>
      </c>
      <c r="B432" s="570" t="s">
        <v>3987</v>
      </c>
      <c r="C432" s="571" t="s">
        <v>158</v>
      </c>
      <c r="D432" s="572" t="s">
        <v>4108</v>
      </c>
      <c r="E432" s="573">
        <v>13000</v>
      </c>
      <c r="F432" s="574" t="s">
        <v>5213</v>
      </c>
      <c r="G432" s="575" t="s">
        <v>5214</v>
      </c>
      <c r="H432" s="575" t="s">
        <v>4071</v>
      </c>
      <c r="I432" s="575" t="s">
        <v>4011</v>
      </c>
      <c r="J432" s="369" t="s">
        <v>4007</v>
      </c>
      <c r="K432" s="370">
        <v>1</v>
      </c>
      <c r="L432" s="370">
        <v>12</v>
      </c>
      <c r="M432" s="371">
        <v>156000</v>
      </c>
      <c r="N432" s="370">
        <v>1</v>
      </c>
      <c r="O432" s="370">
        <v>6</v>
      </c>
      <c r="P432" s="371">
        <v>78000</v>
      </c>
      <c r="Q432" s="370">
        <v>1</v>
      </c>
      <c r="R432" s="370">
        <v>12</v>
      </c>
    </row>
    <row r="433" spans="1:18" s="372" customFormat="1" ht="36" x14ac:dyDescent="0.2">
      <c r="A433" s="361" t="s">
        <v>3986</v>
      </c>
      <c r="B433" s="570" t="s">
        <v>3987</v>
      </c>
      <c r="C433" s="571" t="s">
        <v>158</v>
      </c>
      <c r="D433" s="572" t="s">
        <v>5215</v>
      </c>
      <c r="E433" s="573">
        <v>8500</v>
      </c>
      <c r="F433" s="574" t="s">
        <v>5216</v>
      </c>
      <c r="G433" s="575" t="s">
        <v>5217</v>
      </c>
      <c r="H433" s="575" t="s">
        <v>4019</v>
      </c>
      <c r="I433" s="575" t="s">
        <v>4011</v>
      </c>
      <c r="J433" s="369" t="s">
        <v>4007</v>
      </c>
      <c r="K433" s="370">
        <v>1</v>
      </c>
      <c r="L433" s="370">
        <v>12</v>
      </c>
      <c r="M433" s="371">
        <v>102000</v>
      </c>
      <c r="N433" s="370">
        <v>1</v>
      </c>
      <c r="O433" s="370">
        <v>6</v>
      </c>
      <c r="P433" s="371">
        <v>51000</v>
      </c>
      <c r="Q433" s="370">
        <v>1</v>
      </c>
      <c r="R433" s="370">
        <v>12</v>
      </c>
    </row>
    <row r="434" spans="1:18" s="372" customFormat="1" ht="24" x14ac:dyDescent="0.2">
      <c r="A434" s="361" t="s">
        <v>3986</v>
      </c>
      <c r="B434" s="570" t="s">
        <v>3987</v>
      </c>
      <c r="C434" s="571" t="s">
        <v>158</v>
      </c>
      <c r="D434" s="572" t="s">
        <v>3988</v>
      </c>
      <c r="E434" s="573">
        <v>3000</v>
      </c>
      <c r="F434" s="574" t="s">
        <v>5218</v>
      </c>
      <c r="G434" s="575" t="s">
        <v>5219</v>
      </c>
      <c r="H434" s="575" t="s">
        <v>4067</v>
      </c>
      <c r="I434" s="575" t="s">
        <v>4033</v>
      </c>
      <c r="J434" s="369" t="s">
        <v>3991</v>
      </c>
      <c r="K434" s="370">
        <v>1</v>
      </c>
      <c r="L434" s="370">
        <v>12</v>
      </c>
      <c r="M434" s="371">
        <v>36000</v>
      </c>
      <c r="N434" s="370">
        <v>1</v>
      </c>
      <c r="O434" s="370">
        <v>6</v>
      </c>
      <c r="P434" s="371">
        <v>18000</v>
      </c>
      <c r="Q434" s="370">
        <v>1</v>
      </c>
      <c r="R434" s="370">
        <v>12</v>
      </c>
    </row>
    <row r="435" spans="1:18" s="372" customFormat="1" ht="12" x14ac:dyDescent="0.2">
      <c r="A435" s="361" t="s">
        <v>3986</v>
      </c>
      <c r="B435" s="570" t="s">
        <v>3987</v>
      </c>
      <c r="C435" s="571" t="s">
        <v>158</v>
      </c>
      <c r="D435" s="572" t="s">
        <v>4000</v>
      </c>
      <c r="E435" s="573">
        <v>3100</v>
      </c>
      <c r="F435" s="574" t="s">
        <v>5220</v>
      </c>
      <c r="G435" s="575" t="s">
        <v>5221</v>
      </c>
      <c r="H435" s="577" t="s">
        <v>1664</v>
      </c>
      <c r="I435" s="575" t="s">
        <v>3995</v>
      </c>
      <c r="J435" s="369" t="s">
        <v>3996</v>
      </c>
      <c r="K435" s="370">
        <v>1</v>
      </c>
      <c r="L435" s="370">
        <v>12</v>
      </c>
      <c r="M435" s="371">
        <v>37200</v>
      </c>
      <c r="N435" s="370">
        <v>1</v>
      </c>
      <c r="O435" s="370">
        <v>6</v>
      </c>
      <c r="P435" s="371">
        <v>18600</v>
      </c>
      <c r="Q435" s="370">
        <v>1</v>
      </c>
      <c r="R435" s="370">
        <v>12</v>
      </c>
    </row>
    <row r="436" spans="1:18" s="372" customFormat="1" ht="24" x14ac:dyDescent="0.2">
      <c r="A436" s="361" t="s">
        <v>3986</v>
      </c>
      <c r="B436" s="570" t="s">
        <v>3987</v>
      </c>
      <c r="C436" s="571" t="s">
        <v>158</v>
      </c>
      <c r="D436" s="572" t="s">
        <v>5222</v>
      </c>
      <c r="E436" s="573">
        <v>5000</v>
      </c>
      <c r="F436" s="574" t="s">
        <v>5223</v>
      </c>
      <c r="G436" s="575" t="s">
        <v>5224</v>
      </c>
      <c r="H436" s="575" t="s">
        <v>5225</v>
      </c>
      <c r="I436" s="575" t="s">
        <v>4011</v>
      </c>
      <c r="J436" s="369" t="s">
        <v>4007</v>
      </c>
      <c r="K436" s="370">
        <v>1</v>
      </c>
      <c r="L436" s="370">
        <v>12</v>
      </c>
      <c r="M436" s="371">
        <v>60000</v>
      </c>
      <c r="N436" s="370">
        <v>1</v>
      </c>
      <c r="O436" s="370">
        <v>6</v>
      </c>
      <c r="P436" s="371">
        <v>30000</v>
      </c>
      <c r="Q436" s="370">
        <v>1</v>
      </c>
      <c r="R436" s="370">
        <v>12</v>
      </c>
    </row>
    <row r="437" spans="1:18" s="372" customFormat="1" ht="24" x14ac:dyDescent="0.2">
      <c r="A437" s="361" t="s">
        <v>3986</v>
      </c>
      <c r="B437" s="570" t="s">
        <v>3987</v>
      </c>
      <c r="C437" s="571" t="s">
        <v>158</v>
      </c>
      <c r="D437" s="572" t="s">
        <v>4272</v>
      </c>
      <c r="E437" s="573">
        <v>2500</v>
      </c>
      <c r="F437" s="574" t="s">
        <v>5226</v>
      </c>
      <c r="G437" s="575" t="s">
        <v>5227</v>
      </c>
      <c r="H437" s="577" t="s">
        <v>1664</v>
      </c>
      <c r="I437" s="575" t="s">
        <v>3995</v>
      </c>
      <c r="J437" s="369" t="s">
        <v>3996</v>
      </c>
      <c r="K437" s="370">
        <v>1</v>
      </c>
      <c r="L437" s="370">
        <v>12</v>
      </c>
      <c r="M437" s="371">
        <v>30000</v>
      </c>
      <c r="N437" s="370">
        <v>1</v>
      </c>
      <c r="O437" s="370">
        <v>6</v>
      </c>
      <c r="P437" s="371">
        <v>15000</v>
      </c>
      <c r="Q437" s="370">
        <v>1</v>
      </c>
      <c r="R437" s="370">
        <v>12</v>
      </c>
    </row>
    <row r="438" spans="1:18" s="372" customFormat="1" ht="12" x14ac:dyDescent="0.2">
      <c r="A438" s="361" t="s">
        <v>3986</v>
      </c>
      <c r="B438" s="570" t="s">
        <v>3987</v>
      </c>
      <c r="C438" s="571" t="s">
        <v>158</v>
      </c>
      <c r="D438" s="572" t="s">
        <v>4519</v>
      </c>
      <c r="E438" s="573">
        <v>2200</v>
      </c>
      <c r="F438" s="574" t="s">
        <v>5228</v>
      </c>
      <c r="G438" s="575" t="s">
        <v>5229</v>
      </c>
      <c r="H438" s="575" t="s">
        <v>4652</v>
      </c>
      <c r="I438" s="575" t="s">
        <v>4033</v>
      </c>
      <c r="J438" s="369" t="s">
        <v>3991</v>
      </c>
      <c r="K438" s="370">
        <v>1</v>
      </c>
      <c r="L438" s="370">
        <v>12</v>
      </c>
      <c r="M438" s="371">
        <v>26400</v>
      </c>
      <c r="N438" s="370">
        <v>1</v>
      </c>
      <c r="O438" s="370">
        <v>6</v>
      </c>
      <c r="P438" s="371">
        <v>13200</v>
      </c>
      <c r="Q438" s="370">
        <v>1</v>
      </c>
      <c r="R438" s="370">
        <v>12</v>
      </c>
    </row>
    <row r="439" spans="1:18" s="372" customFormat="1" ht="24" x14ac:dyDescent="0.2">
      <c r="A439" s="361" t="s">
        <v>3986</v>
      </c>
      <c r="B439" s="570" t="s">
        <v>3987</v>
      </c>
      <c r="C439" s="571" t="s">
        <v>158</v>
      </c>
      <c r="D439" s="572" t="s">
        <v>4686</v>
      </c>
      <c r="E439" s="573">
        <v>10000</v>
      </c>
      <c r="F439" s="574" t="s">
        <v>5230</v>
      </c>
      <c r="G439" s="575" t="s">
        <v>5231</v>
      </c>
      <c r="H439" s="575" t="s">
        <v>5232</v>
      </c>
      <c r="I439" s="580" t="s">
        <v>4028</v>
      </c>
      <c r="J439" s="369" t="s">
        <v>4007</v>
      </c>
      <c r="K439" s="370">
        <v>1</v>
      </c>
      <c r="L439" s="370">
        <v>12</v>
      </c>
      <c r="M439" s="371">
        <v>120000</v>
      </c>
      <c r="N439" s="370">
        <v>1</v>
      </c>
      <c r="O439" s="370">
        <v>6</v>
      </c>
      <c r="P439" s="371">
        <v>60000</v>
      </c>
      <c r="Q439" s="370">
        <v>1</v>
      </c>
      <c r="R439" s="370">
        <v>12</v>
      </c>
    </row>
    <row r="440" spans="1:18" s="372" customFormat="1" ht="24" x14ac:dyDescent="0.2">
      <c r="A440" s="361" t="s">
        <v>3986</v>
      </c>
      <c r="B440" s="570" t="s">
        <v>3987</v>
      </c>
      <c r="C440" s="571" t="s">
        <v>158</v>
      </c>
      <c r="D440" s="572" t="s">
        <v>5233</v>
      </c>
      <c r="E440" s="573">
        <v>6000</v>
      </c>
      <c r="F440" s="574" t="s">
        <v>5234</v>
      </c>
      <c r="G440" s="575" t="s">
        <v>5235</v>
      </c>
      <c r="H440" s="575" t="s">
        <v>4685</v>
      </c>
      <c r="I440" s="575" t="s">
        <v>4011</v>
      </c>
      <c r="J440" s="369" t="s">
        <v>4007</v>
      </c>
      <c r="K440" s="370">
        <v>1</v>
      </c>
      <c r="L440" s="370">
        <v>12</v>
      </c>
      <c r="M440" s="371">
        <v>72000</v>
      </c>
      <c r="N440" s="370">
        <v>1</v>
      </c>
      <c r="O440" s="370">
        <v>6</v>
      </c>
      <c r="P440" s="371">
        <v>36000</v>
      </c>
      <c r="Q440" s="370">
        <v>1</v>
      </c>
      <c r="R440" s="370">
        <v>12</v>
      </c>
    </row>
    <row r="441" spans="1:18" s="372" customFormat="1" ht="24" x14ac:dyDescent="0.2">
      <c r="A441" s="361" t="s">
        <v>3986</v>
      </c>
      <c r="B441" s="570" t="s">
        <v>3987</v>
      </c>
      <c r="C441" s="571" t="s">
        <v>158</v>
      </c>
      <c r="D441" s="572" t="s">
        <v>4140</v>
      </c>
      <c r="E441" s="573">
        <v>4500</v>
      </c>
      <c r="F441" s="574" t="s">
        <v>5236</v>
      </c>
      <c r="G441" s="575" t="s">
        <v>5237</v>
      </c>
      <c r="H441" s="575" t="s">
        <v>5238</v>
      </c>
      <c r="I441" s="580" t="s">
        <v>4028</v>
      </c>
      <c r="J441" s="369" t="s">
        <v>4007</v>
      </c>
      <c r="K441" s="370">
        <v>1</v>
      </c>
      <c r="L441" s="370">
        <v>12</v>
      </c>
      <c r="M441" s="371">
        <v>54000</v>
      </c>
      <c r="N441" s="370">
        <v>1</v>
      </c>
      <c r="O441" s="370">
        <v>6</v>
      </c>
      <c r="P441" s="371">
        <v>27000</v>
      </c>
      <c r="Q441" s="370">
        <v>1</v>
      </c>
      <c r="R441" s="370">
        <v>12</v>
      </c>
    </row>
    <row r="442" spans="1:18" s="372" customFormat="1" ht="24" x14ac:dyDescent="0.2">
      <c r="A442" s="361" t="s">
        <v>3986</v>
      </c>
      <c r="B442" s="570" t="s">
        <v>3987</v>
      </c>
      <c r="C442" s="571" t="s">
        <v>158</v>
      </c>
      <c r="D442" s="572" t="s">
        <v>4038</v>
      </c>
      <c r="E442" s="573">
        <v>4000</v>
      </c>
      <c r="F442" s="574" t="s">
        <v>5239</v>
      </c>
      <c r="G442" s="575" t="s">
        <v>5240</v>
      </c>
      <c r="H442" s="575" t="s">
        <v>4339</v>
      </c>
      <c r="I442" s="575" t="s">
        <v>4011</v>
      </c>
      <c r="J442" s="369" t="s">
        <v>4007</v>
      </c>
      <c r="K442" s="370">
        <v>1</v>
      </c>
      <c r="L442" s="370">
        <v>12</v>
      </c>
      <c r="M442" s="371">
        <v>48000</v>
      </c>
      <c r="N442" s="370">
        <v>1</v>
      </c>
      <c r="O442" s="370">
        <v>6</v>
      </c>
      <c r="P442" s="371">
        <v>24000</v>
      </c>
      <c r="Q442" s="370">
        <v>1</v>
      </c>
      <c r="R442" s="370">
        <v>12</v>
      </c>
    </row>
    <row r="443" spans="1:18" s="372" customFormat="1" ht="12" x14ac:dyDescent="0.2">
      <c r="A443" s="361" t="s">
        <v>3986</v>
      </c>
      <c r="B443" s="570" t="s">
        <v>3987</v>
      </c>
      <c r="C443" s="571" t="s">
        <v>158</v>
      </c>
      <c r="D443" s="572" t="s">
        <v>4108</v>
      </c>
      <c r="E443" s="573">
        <v>9000</v>
      </c>
      <c r="F443" s="574" t="s">
        <v>5241</v>
      </c>
      <c r="G443" s="575" t="s">
        <v>5242</v>
      </c>
      <c r="H443" s="575" t="s">
        <v>4102</v>
      </c>
      <c r="I443" s="575" t="s">
        <v>4011</v>
      </c>
      <c r="J443" s="369" t="s">
        <v>4007</v>
      </c>
      <c r="K443" s="370">
        <v>1</v>
      </c>
      <c r="L443" s="370">
        <v>12</v>
      </c>
      <c r="M443" s="371">
        <v>108000</v>
      </c>
      <c r="N443" s="370">
        <v>1</v>
      </c>
      <c r="O443" s="370">
        <v>6</v>
      </c>
      <c r="P443" s="371">
        <v>54000</v>
      </c>
      <c r="Q443" s="370">
        <v>1</v>
      </c>
      <c r="R443" s="370">
        <v>12</v>
      </c>
    </row>
    <row r="444" spans="1:18" s="372" customFormat="1" ht="24" x14ac:dyDescent="0.2">
      <c r="A444" s="361" t="s">
        <v>3986</v>
      </c>
      <c r="B444" s="570" t="s">
        <v>3987</v>
      </c>
      <c r="C444" s="571" t="s">
        <v>158</v>
      </c>
      <c r="D444" s="572" t="s">
        <v>4389</v>
      </c>
      <c r="E444" s="578">
        <v>6000</v>
      </c>
      <c r="F444" s="579" t="s">
        <v>5243</v>
      </c>
      <c r="G444" s="575" t="s">
        <v>5244</v>
      </c>
      <c r="H444" s="575" t="s">
        <v>4037</v>
      </c>
      <c r="I444" s="575" t="s">
        <v>4011</v>
      </c>
      <c r="J444" s="369" t="s">
        <v>4007</v>
      </c>
      <c r="K444" s="370">
        <v>1</v>
      </c>
      <c r="L444" s="370">
        <v>12</v>
      </c>
      <c r="M444" s="371">
        <v>72000</v>
      </c>
      <c r="N444" s="370">
        <v>1</v>
      </c>
      <c r="O444" s="370">
        <v>6</v>
      </c>
      <c r="P444" s="371">
        <v>36000</v>
      </c>
      <c r="Q444" s="370">
        <v>1</v>
      </c>
      <c r="R444" s="370">
        <v>12</v>
      </c>
    </row>
    <row r="445" spans="1:18" s="372" customFormat="1" ht="24" x14ac:dyDescent="0.2">
      <c r="A445" s="361" t="s">
        <v>3986</v>
      </c>
      <c r="B445" s="570" t="s">
        <v>3987</v>
      </c>
      <c r="C445" s="571" t="s">
        <v>158</v>
      </c>
      <c r="D445" s="572" t="s">
        <v>5245</v>
      </c>
      <c r="E445" s="573">
        <v>10000</v>
      </c>
      <c r="F445" s="574" t="s">
        <v>5246</v>
      </c>
      <c r="G445" s="575" t="s">
        <v>5247</v>
      </c>
      <c r="H445" s="575" t="s">
        <v>4102</v>
      </c>
      <c r="I445" s="575" t="s">
        <v>4011</v>
      </c>
      <c r="J445" s="369" t="s">
        <v>4007</v>
      </c>
      <c r="K445" s="370">
        <v>1</v>
      </c>
      <c r="L445" s="370">
        <v>12</v>
      </c>
      <c r="M445" s="371">
        <v>120000</v>
      </c>
      <c r="N445" s="370">
        <v>1</v>
      </c>
      <c r="O445" s="370">
        <v>6</v>
      </c>
      <c r="P445" s="371">
        <v>60000</v>
      </c>
      <c r="Q445" s="370">
        <v>1</v>
      </c>
      <c r="R445" s="370">
        <v>12</v>
      </c>
    </row>
    <row r="446" spans="1:18" s="372" customFormat="1" ht="24" x14ac:dyDescent="0.2">
      <c r="A446" s="361" t="s">
        <v>3986</v>
      </c>
      <c r="B446" s="570" t="s">
        <v>3987</v>
      </c>
      <c r="C446" s="571" t="s">
        <v>158</v>
      </c>
      <c r="D446" s="572" t="s">
        <v>5248</v>
      </c>
      <c r="E446" s="573">
        <v>4000</v>
      </c>
      <c r="F446" s="574" t="s">
        <v>5249</v>
      </c>
      <c r="G446" s="575" t="s">
        <v>5250</v>
      </c>
      <c r="H446" s="577" t="s">
        <v>1664</v>
      </c>
      <c r="I446" s="577" t="s">
        <v>1664</v>
      </c>
      <c r="J446" s="369" t="s">
        <v>3991</v>
      </c>
      <c r="K446" s="370">
        <v>1</v>
      </c>
      <c r="L446" s="370">
        <v>12</v>
      </c>
      <c r="M446" s="371">
        <v>48000</v>
      </c>
      <c r="N446" s="370">
        <v>1</v>
      </c>
      <c r="O446" s="370">
        <v>6</v>
      </c>
      <c r="P446" s="371">
        <v>24000</v>
      </c>
      <c r="Q446" s="370">
        <v>1</v>
      </c>
      <c r="R446" s="370">
        <v>12</v>
      </c>
    </row>
    <row r="447" spans="1:18" s="372" customFormat="1" ht="24" x14ac:dyDescent="0.2">
      <c r="A447" s="361" t="s">
        <v>3986</v>
      </c>
      <c r="B447" s="570" t="s">
        <v>3987</v>
      </c>
      <c r="C447" s="571" t="s">
        <v>158</v>
      </c>
      <c r="D447" s="572" t="s">
        <v>4213</v>
      </c>
      <c r="E447" s="578">
        <v>8000</v>
      </c>
      <c r="F447" s="579" t="s">
        <v>5251</v>
      </c>
      <c r="G447" s="575" t="s">
        <v>5252</v>
      </c>
      <c r="H447" s="575" t="s">
        <v>4015</v>
      </c>
      <c r="I447" s="575" t="s">
        <v>4011</v>
      </c>
      <c r="J447" s="369" t="s">
        <v>4007</v>
      </c>
      <c r="K447" s="534">
        <v>1</v>
      </c>
      <c r="L447" s="534">
        <v>8</v>
      </c>
      <c r="M447" s="371">
        <v>64000</v>
      </c>
      <c r="N447" s="534">
        <v>1</v>
      </c>
      <c r="O447" s="534">
        <v>6</v>
      </c>
      <c r="P447" s="371">
        <v>48000</v>
      </c>
      <c r="Q447" s="534">
        <v>1</v>
      </c>
      <c r="R447" s="534">
        <v>12</v>
      </c>
    </row>
    <row r="448" spans="1:18" s="372" customFormat="1" ht="24" x14ac:dyDescent="0.2">
      <c r="A448" s="361" t="s">
        <v>3986</v>
      </c>
      <c r="B448" s="570" t="s">
        <v>3987</v>
      </c>
      <c r="C448" s="571" t="s">
        <v>158</v>
      </c>
      <c r="D448" s="572" t="s">
        <v>4038</v>
      </c>
      <c r="E448" s="573">
        <v>4000</v>
      </c>
      <c r="F448" s="574" t="s">
        <v>5253</v>
      </c>
      <c r="G448" s="575" t="s">
        <v>5254</v>
      </c>
      <c r="H448" s="575" t="s">
        <v>4023</v>
      </c>
      <c r="I448" s="575" t="s">
        <v>4011</v>
      </c>
      <c r="J448" s="369" t="s">
        <v>4007</v>
      </c>
      <c r="K448" s="370">
        <v>1</v>
      </c>
      <c r="L448" s="370">
        <v>12</v>
      </c>
      <c r="M448" s="371">
        <v>48000</v>
      </c>
      <c r="N448" s="370">
        <v>1</v>
      </c>
      <c r="O448" s="370">
        <v>6</v>
      </c>
      <c r="P448" s="371">
        <v>24000</v>
      </c>
      <c r="Q448" s="370">
        <v>1</v>
      </c>
      <c r="R448" s="370">
        <v>12</v>
      </c>
    </row>
    <row r="449" spans="1:18" s="372" customFormat="1" ht="24" x14ac:dyDescent="0.2">
      <c r="A449" s="361" t="s">
        <v>3986</v>
      </c>
      <c r="B449" s="570" t="s">
        <v>3987</v>
      </c>
      <c r="C449" s="571" t="s">
        <v>158</v>
      </c>
      <c r="D449" s="572" t="s">
        <v>4562</v>
      </c>
      <c r="E449" s="573">
        <v>2000</v>
      </c>
      <c r="F449" s="574" t="s">
        <v>5255</v>
      </c>
      <c r="G449" s="575" t="s">
        <v>5256</v>
      </c>
      <c r="H449" s="577" t="s">
        <v>1664</v>
      </c>
      <c r="I449" s="577" t="s">
        <v>1664</v>
      </c>
      <c r="J449" s="369" t="s">
        <v>3996</v>
      </c>
      <c r="K449" s="370">
        <v>1</v>
      </c>
      <c r="L449" s="370">
        <v>12</v>
      </c>
      <c r="M449" s="371">
        <v>24000</v>
      </c>
      <c r="N449" s="370">
        <v>1</v>
      </c>
      <c r="O449" s="370">
        <v>6</v>
      </c>
      <c r="P449" s="371">
        <v>12000</v>
      </c>
      <c r="Q449" s="370">
        <v>1</v>
      </c>
      <c r="R449" s="370">
        <v>12</v>
      </c>
    </row>
    <row r="450" spans="1:18" s="372" customFormat="1" ht="24" x14ac:dyDescent="0.2">
      <c r="A450" s="361" t="s">
        <v>3986</v>
      </c>
      <c r="B450" s="570" t="s">
        <v>3987</v>
      </c>
      <c r="C450" s="571" t="s">
        <v>158</v>
      </c>
      <c r="D450" s="572" t="s">
        <v>4272</v>
      </c>
      <c r="E450" s="573">
        <v>2000</v>
      </c>
      <c r="F450" s="574" t="s">
        <v>5257</v>
      </c>
      <c r="G450" s="575" t="s">
        <v>5258</v>
      </c>
      <c r="H450" s="577" t="s">
        <v>1664</v>
      </c>
      <c r="I450" s="575" t="s">
        <v>3995</v>
      </c>
      <c r="J450" s="369" t="s">
        <v>3996</v>
      </c>
      <c r="K450" s="370">
        <v>1</v>
      </c>
      <c r="L450" s="370">
        <v>12</v>
      </c>
      <c r="M450" s="371">
        <v>24000</v>
      </c>
      <c r="N450" s="370">
        <v>1</v>
      </c>
      <c r="O450" s="370">
        <v>6</v>
      </c>
      <c r="P450" s="371">
        <v>12000</v>
      </c>
      <c r="Q450" s="370">
        <v>1</v>
      </c>
      <c r="R450" s="370">
        <v>12</v>
      </c>
    </row>
    <row r="451" spans="1:18" s="372" customFormat="1" ht="12" x14ac:dyDescent="0.2">
      <c r="A451" s="361" t="s">
        <v>3986</v>
      </c>
      <c r="B451" s="570" t="s">
        <v>3987</v>
      </c>
      <c r="C451" s="571" t="s">
        <v>158</v>
      </c>
      <c r="D451" s="572" t="s">
        <v>4494</v>
      </c>
      <c r="E451" s="573">
        <v>8000</v>
      </c>
      <c r="F451" s="574" t="s">
        <v>5259</v>
      </c>
      <c r="G451" s="575" t="s">
        <v>5260</v>
      </c>
      <c r="H451" s="575" t="s">
        <v>4015</v>
      </c>
      <c r="I451" s="575" t="s">
        <v>4011</v>
      </c>
      <c r="J451" s="369" t="s">
        <v>4007</v>
      </c>
      <c r="K451" s="370">
        <v>1</v>
      </c>
      <c r="L451" s="370">
        <v>12</v>
      </c>
      <c r="M451" s="371">
        <v>96000</v>
      </c>
      <c r="N451" s="370">
        <v>1</v>
      </c>
      <c r="O451" s="370">
        <v>6</v>
      </c>
      <c r="P451" s="371">
        <v>48000</v>
      </c>
      <c r="Q451" s="370">
        <v>1</v>
      </c>
      <c r="R451" s="370">
        <v>12</v>
      </c>
    </row>
    <row r="452" spans="1:18" s="372" customFormat="1" ht="48" x14ac:dyDescent="0.2">
      <c r="A452" s="361" t="s">
        <v>3986</v>
      </c>
      <c r="B452" s="570" t="s">
        <v>3987</v>
      </c>
      <c r="C452" s="571" t="s">
        <v>158</v>
      </c>
      <c r="D452" s="572" t="s">
        <v>5261</v>
      </c>
      <c r="E452" s="573">
        <v>4500</v>
      </c>
      <c r="F452" s="574" t="s">
        <v>5262</v>
      </c>
      <c r="G452" s="575" t="s">
        <v>5263</v>
      </c>
      <c r="H452" s="575" t="s">
        <v>5264</v>
      </c>
      <c r="I452" s="575" t="s">
        <v>4011</v>
      </c>
      <c r="J452" s="369" t="s">
        <v>4007</v>
      </c>
      <c r="K452" s="370">
        <v>1</v>
      </c>
      <c r="L452" s="370">
        <v>12</v>
      </c>
      <c r="M452" s="371">
        <v>54000</v>
      </c>
      <c r="N452" s="370">
        <v>1</v>
      </c>
      <c r="O452" s="370">
        <v>6</v>
      </c>
      <c r="P452" s="371">
        <v>27000</v>
      </c>
      <c r="Q452" s="370">
        <v>1</v>
      </c>
      <c r="R452" s="370">
        <v>12</v>
      </c>
    </row>
    <row r="453" spans="1:18" s="372" customFormat="1" ht="36" x14ac:dyDescent="0.2">
      <c r="A453" s="361" t="s">
        <v>3986</v>
      </c>
      <c r="B453" s="570" t="s">
        <v>3987</v>
      </c>
      <c r="C453" s="571" t="s">
        <v>158</v>
      </c>
      <c r="D453" s="572" t="s">
        <v>3988</v>
      </c>
      <c r="E453" s="573">
        <v>2500</v>
      </c>
      <c r="F453" s="574" t="s">
        <v>5265</v>
      </c>
      <c r="G453" s="575" t="s">
        <v>5266</v>
      </c>
      <c r="H453" s="575" t="s">
        <v>5267</v>
      </c>
      <c r="I453" s="575" t="s">
        <v>4033</v>
      </c>
      <c r="J453" s="369" t="s">
        <v>3991</v>
      </c>
      <c r="K453" s="370">
        <v>1</v>
      </c>
      <c r="L453" s="370">
        <v>12</v>
      </c>
      <c r="M453" s="371">
        <v>30000</v>
      </c>
      <c r="N453" s="370">
        <v>1</v>
      </c>
      <c r="O453" s="370">
        <v>6</v>
      </c>
      <c r="P453" s="371">
        <v>15000</v>
      </c>
      <c r="Q453" s="370">
        <v>1</v>
      </c>
      <c r="R453" s="370">
        <v>12</v>
      </c>
    </row>
    <row r="454" spans="1:18" s="372" customFormat="1" ht="24" x14ac:dyDescent="0.2">
      <c r="A454" s="361" t="s">
        <v>3986</v>
      </c>
      <c r="B454" s="570" t="s">
        <v>3987</v>
      </c>
      <c r="C454" s="571" t="s">
        <v>158</v>
      </c>
      <c r="D454" s="572" t="s">
        <v>3988</v>
      </c>
      <c r="E454" s="573">
        <v>2500</v>
      </c>
      <c r="F454" s="574" t="s">
        <v>5268</v>
      </c>
      <c r="G454" s="575" t="s">
        <v>5269</v>
      </c>
      <c r="H454" s="575" t="s">
        <v>5270</v>
      </c>
      <c r="I454" s="575" t="s">
        <v>4591</v>
      </c>
      <c r="J454" s="369" t="s">
        <v>3991</v>
      </c>
      <c r="K454" s="370">
        <v>1</v>
      </c>
      <c r="L454" s="370">
        <v>12</v>
      </c>
      <c r="M454" s="371">
        <v>30000</v>
      </c>
      <c r="N454" s="370">
        <v>1</v>
      </c>
      <c r="O454" s="370">
        <v>6</v>
      </c>
      <c r="P454" s="371">
        <v>15000</v>
      </c>
      <c r="Q454" s="370">
        <v>1</v>
      </c>
      <c r="R454" s="370">
        <v>12</v>
      </c>
    </row>
    <row r="455" spans="1:18" s="372" customFormat="1" ht="24" x14ac:dyDescent="0.2">
      <c r="A455" s="361" t="s">
        <v>3986</v>
      </c>
      <c r="B455" s="570" t="s">
        <v>3987</v>
      </c>
      <c r="C455" s="571" t="s">
        <v>158</v>
      </c>
      <c r="D455" s="572" t="s">
        <v>5271</v>
      </c>
      <c r="E455" s="573">
        <v>8000</v>
      </c>
      <c r="F455" s="574" t="s">
        <v>5272</v>
      </c>
      <c r="G455" s="575" t="s">
        <v>5273</v>
      </c>
      <c r="H455" s="575" t="s">
        <v>4006</v>
      </c>
      <c r="I455" s="575" t="s">
        <v>4011</v>
      </c>
      <c r="J455" s="369" t="s">
        <v>4007</v>
      </c>
      <c r="K455" s="370">
        <v>1</v>
      </c>
      <c r="L455" s="370">
        <v>12</v>
      </c>
      <c r="M455" s="371">
        <v>96000</v>
      </c>
      <c r="N455" s="370">
        <v>1</v>
      </c>
      <c r="O455" s="370">
        <v>6</v>
      </c>
      <c r="P455" s="371">
        <v>48000</v>
      </c>
      <c r="Q455" s="370">
        <v>1</v>
      </c>
      <c r="R455" s="370">
        <v>12</v>
      </c>
    </row>
    <row r="456" spans="1:18" s="372" customFormat="1" ht="36" x14ac:dyDescent="0.2">
      <c r="A456" s="361" t="s">
        <v>3986</v>
      </c>
      <c r="B456" s="570" t="s">
        <v>3987</v>
      </c>
      <c r="C456" s="571" t="s">
        <v>158</v>
      </c>
      <c r="D456" s="572" t="s">
        <v>5274</v>
      </c>
      <c r="E456" s="573">
        <v>2000</v>
      </c>
      <c r="F456" s="574" t="s">
        <v>5275</v>
      </c>
      <c r="G456" s="575" t="s">
        <v>5276</v>
      </c>
      <c r="H456" s="575" t="s">
        <v>4032</v>
      </c>
      <c r="I456" s="575" t="s">
        <v>4033</v>
      </c>
      <c r="J456" s="369" t="s">
        <v>3991</v>
      </c>
      <c r="K456" s="370">
        <v>1</v>
      </c>
      <c r="L456" s="370">
        <v>12</v>
      </c>
      <c r="M456" s="371">
        <v>24000</v>
      </c>
      <c r="N456" s="370">
        <v>1</v>
      </c>
      <c r="O456" s="370">
        <v>6</v>
      </c>
      <c r="P456" s="371">
        <v>12000</v>
      </c>
      <c r="Q456" s="370">
        <v>1</v>
      </c>
      <c r="R456" s="370">
        <v>12</v>
      </c>
    </row>
    <row r="457" spans="1:18" s="372" customFormat="1" ht="36" x14ac:dyDescent="0.2">
      <c r="A457" s="361" t="s">
        <v>3986</v>
      </c>
      <c r="B457" s="570" t="s">
        <v>3987</v>
      </c>
      <c r="C457" s="571" t="s">
        <v>158</v>
      </c>
      <c r="D457" s="572" t="s">
        <v>4412</v>
      </c>
      <c r="E457" s="573">
        <v>15600</v>
      </c>
      <c r="F457" s="574" t="s">
        <v>5277</v>
      </c>
      <c r="G457" s="575" t="s">
        <v>5278</v>
      </c>
      <c r="H457" s="575" t="s">
        <v>5052</v>
      </c>
      <c r="I457" s="575" t="s">
        <v>4011</v>
      </c>
      <c r="J457" s="369" t="s">
        <v>4007</v>
      </c>
      <c r="K457" s="534" t="s">
        <v>1664</v>
      </c>
      <c r="L457" s="534" t="s">
        <v>1664</v>
      </c>
      <c r="M457" s="535" t="s">
        <v>1664</v>
      </c>
      <c r="N457" s="534">
        <v>1</v>
      </c>
      <c r="O457" s="534">
        <v>5</v>
      </c>
      <c r="P457" s="371">
        <v>78000</v>
      </c>
      <c r="Q457" s="534">
        <v>1</v>
      </c>
      <c r="R457" s="534">
        <v>12</v>
      </c>
    </row>
    <row r="458" spans="1:18" s="372" customFormat="1" ht="24" x14ac:dyDescent="0.2">
      <c r="A458" s="361" t="s">
        <v>3986</v>
      </c>
      <c r="B458" s="570" t="s">
        <v>3987</v>
      </c>
      <c r="C458" s="571" t="s">
        <v>158</v>
      </c>
      <c r="D458" s="572" t="s">
        <v>4272</v>
      </c>
      <c r="E458" s="573">
        <v>3200</v>
      </c>
      <c r="F458" s="574" t="s">
        <v>5279</v>
      </c>
      <c r="G458" s="575" t="s">
        <v>5280</v>
      </c>
      <c r="H458" s="577" t="s">
        <v>1664</v>
      </c>
      <c r="I458" s="575" t="s">
        <v>3995</v>
      </c>
      <c r="J458" s="369" t="s">
        <v>3996</v>
      </c>
      <c r="K458" s="370">
        <v>1</v>
      </c>
      <c r="L458" s="370">
        <v>12</v>
      </c>
      <c r="M458" s="371">
        <v>38400</v>
      </c>
      <c r="N458" s="370">
        <v>1</v>
      </c>
      <c r="O458" s="370">
        <v>6</v>
      </c>
      <c r="P458" s="371">
        <v>19200</v>
      </c>
      <c r="Q458" s="370">
        <v>1</v>
      </c>
      <c r="R458" s="370">
        <v>12</v>
      </c>
    </row>
    <row r="459" spans="1:18" s="372" customFormat="1" ht="12" x14ac:dyDescent="0.2">
      <c r="A459" s="361" t="s">
        <v>3986</v>
      </c>
      <c r="B459" s="570" t="s">
        <v>3987</v>
      </c>
      <c r="C459" s="571" t="s">
        <v>158</v>
      </c>
      <c r="D459" s="572" t="s">
        <v>4389</v>
      </c>
      <c r="E459" s="573">
        <v>3500</v>
      </c>
      <c r="F459" s="574" t="s">
        <v>5281</v>
      </c>
      <c r="G459" s="575" t="s">
        <v>5282</v>
      </c>
      <c r="H459" s="575" t="s">
        <v>5283</v>
      </c>
      <c r="I459" s="580" t="s">
        <v>4028</v>
      </c>
      <c r="J459" s="369" t="s">
        <v>4007</v>
      </c>
      <c r="K459" s="370">
        <v>1</v>
      </c>
      <c r="L459" s="370">
        <v>12</v>
      </c>
      <c r="M459" s="371">
        <v>42000</v>
      </c>
      <c r="N459" s="370">
        <v>1</v>
      </c>
      <c r="O459" s="370">
        <v>6</v>
      </c>
      <c r="P459" s="371">
        <v>21000</v>
      </c>
      <c r="Q459" s="370">
        <v>1</v>
      </c>
      <c r="R459" s="370">
        <v>12</v>
      </c>
    </row>
    <row r="460" spans="1:18" s="372" customFormat="1" ht="12" x14ac:dyDescent="0.2">
      <c r="A460" s="361" t="s">
        <v>3986</v>
      </c>
      <c r="B460" s="570" t="s">
        <v>3987</v>
      </c>
      <c r="C460" s="571" t="s">
        <v>158</v>
      </c>
      <c r="D460" s="572" t="s">
        <v>5284</v>
      </c>
      <c r="E460" s="573">
        <v>4500</v>
      </c>
      <c r="F460" s="574" t="s">
        <v>5285</v>
      </c>
      <c r="G460" s="575" t="s">
        <v>5286</v>
      </c>
      <c r="H460" s="575" t="s">
        <v>4102</v>
      </c>
      <c r="I460" s="575" t="s">
        <v>4011</v>
      </c>
      <c r="J460" s="369" t="s">
        <v>4007</v>
      </c>
      <c r="K460" s="534">
        <v>1</v>
      </c>
      <c r="L460" s="534">
        <v>8</v>
      </c>
      <c r="M460" s="371">
        <v>36000</v>
      </c>
      <c r="N460" s="534">
        <v>1</v>
      </c>
      <c r="O460" s="534">
        <v>6</v>
      </c>
      <c r="P460" s="371">
        <v>27000</v>
      </c>
      <c r="Q460" s="534">
        <v>1</v>
      </c>
      <c r="R460" s="534">
        <v>12</v>
      </c>
    </row>
    <row r="461" spans="1:18" s="372" customFormat="1" ht="24" x14ac:dyDescent="0.2">
      <c r="A461" s="361" t="s">
        <v>3986</v>
      </c>
      <c r="B461" s="570" t="s">
        <v>3987</v>
      </c>
      <c r="C461" s="571" t="s">
        <v>158</v>
      </c>
      <c r="D461" s="572" t="s">
        <v>5287</v>
      </c>
      <c r="E461" s="578">
        <v>6000</v>
      </c>
      <c r="F461" s="579" t="s">
        <v>5288</v>
      </c>
      <c r="G461" s="575" t="s">
        <v>5289</v>
      </c>
      <c r="H461" s="575" t="s">
        <v>4380</v>
      </c>
      <c r="I461" s="575" t="s">
        <v>4011</v>
      </c>
      <c r="J461" s="369" t="s">
        <v>4007</v>
      </c>
      <c r="K461" s="534">
        <v>1</v>
      </c>
      <c r="L461" s="534">
        <v>8</v>
      </c>
      <c r="M461" s="371">
        <v>48000</v>
      </c>
      <c r="N461" s="534">
        <v>1</v>
      </c>
      <c r="O461" s="534">
        <v>6</v>
      </c>
      <c r="P461" s="371">
        <v>36000</v>
      </c>
      <c r="Q461" s="534">
        <v>1</v>
      </c>
      <c r="R461" s="534">
        <v>12</v>
      </c>
    </row>
    <row r="462" spans="1:18" s="372" customFormat="1" ht="36" x14ac:dyDescent="0.2">
      <c r="A462" s="361" t="s">
        <v>3986</v>
      </c>
      <c r="B462" s="570" t="s">
        <v>3987</v>
      </c>
      <c r="C462" s="571" t="s">
        <v>158</v>
      </c>
      <c r="D462" s="572" t="s">
        <v>4038</v>
      </c>
      <c r="E462" s="573">
        <v>3700</v>
      </c>
      <c r="F462" s="574" t="s">
        <v>5290</v>
      </c>
      <c r="G462" s="575" t="s">
        <v>5291</v>
      </c>
      <c r="H462" s="575" t="s">
        <v>5292</v>
      </c>
      <c r="I462" s="575" t="s">
        <v>4011</v>
      </c>
      <c r="J462" s="369" t="s">
        <v>4007</v>
      </c>
      <c r="K462" s="370">
        <v>1</v>
      </c>
      <c r="L462" s="370">
        <v>12</v>
      </c>
      <c r="M462" s="371">
        <v>44400</v>
      </c>
      <c r="N462" s="370">
        <v>1</v>
      </c>
      <c r="O462" s="370">
        <v>6</v>
      </c>
      <c r="P462" s="371">
        <v>22200</v>
      </c>
      <c r="Q462" s="370">
        <v>1</v>
      </c>
      <c r="R462" s="370">
        <v>12</v>
      </c>
    </row>
    <row r="463" spans="1:18" s="372" customFormat="1" ht="36" x14ac:dyDescent="0.2">
      <c r="A463" s="361" t="s">
        <v>3986</v>
      </c>
      <c r="B463" s="570" t="s">
        <v>3987</v>
      </c>
      <c r="C463" s="571" t="s">
        <v>158</v>
      </c>
      <c r="D463" s="572" t="s">
        <v>5293</v>
      </c>
      <c r="E463" s="573">
        <v>13000</v>
      </c>
      <c r="F463" s="574" t="s">
        <v>5294</v>
      </c>
      <c r="G463" s="575" t="s">
        <v>5295</v>
      </c>
      <c r="H463" s="575" t="s">
        <v>4015</v>
      </c>
      <c r="I463" s="575" t="s">
        <v>4011</v>
      </c>
      <c r="J463" s="369" t="s">
        <v>4007</v>
      </c>
      <c r="K463" s="534">
        <v>1</v>
      </c>
      <c r="L463" s="534">
        <v>2</v>
      </c>
      <c r="M463" s="371">
        <v>26000</v>
      </c>
      <c r="N463" s="534">
        <v>1</v>
      </c>
      <c r="O463" s="534">
        <v>6</v>
      </c>
      <c r="P463" s="371">
        <v>78000</v>
      </c>
      <c r="Q463" s="534">
        <v>1</v>
      </c>
      <c r="R463" s="534">
        <v>12</v>
      </c>
    </row>
    <row r="464" spans="1:18" s="372" customFormat="1" ht="72" x14ac:dyDescent="0.2">
      <c r="A464" s="361" t="s">
        <v>3986</v>
      </c>
      <c r="B464" s="570" t="s">
        <v>3987</v>
      </c>
      <c r="C464" s="571" t="s">
        <v>158</v>
      </c>
      <c r="D464" s="572" t="s">
        <v>5296</v>
      </c>
      <c r="E464" s="573">
        <v>2000</v>
      </c>
      <c r="F464" s="574" t="s">
        <v>5297</v>
      </c>
      <c r="G464" s="575" t="s">
        <v>5298</v>
      </c>
      <c r="H464" s="575" t="s">
        <v>4032</v>
      </c>
      <c r="I464" s="575" t="s">
        <v>4033</v>
      </c>
      <c r="J464" s="369" t="s">
        <v>3991</v>
      </c>
      <c r="K464" s="370">
        <v>1</v>
      </c>
      <c r="L464" s="370">
        <v>12</v>
      </c>
      <c r="M464" s="371">
        <v>24000</v>
      </c>
      <c r="N464" s="370">
        <v>1</v>
      </c>
      <c r="O464" s="370">
        <v>6</v>
      </c>
      <c r="P464" s="371">
        <v>12000</v>
      </c>
      <c r="Q464" s="370">
        <v>1</v>
      </c>
      <c r="R464" s="370">
        <v>12</v>
      </c>
    </row>
    <row r="465" spans="1:18" s="372" customFormat="1" ht="12" x14ac:dyDescent="0.2">
      <c r="A465" s="361" t="s">
        <v>3986</v>
      </c>
      <c r="B465" s="570" t="s">
        <v>3987</v>
      </c>
      <c r="C465" s="571" t="s">
        <v>158</v>
      </c>
      <c r="D465" s="572" t="s">
        <v>4389</v>
      </c>
      <c r="E465" s="578">
        <v>5000</v>
      </c>
      <c r="F465" s="579" t="s">
        <v>5299</v>
      </c>
      <c r="G465" s="575" t="s">
        <v>5300</v>
      </c>
      <c r="H465" s="575" t="s">
        <v>4015</v>
      </c>
      <c r="I465" s="575" t="s">
        <v>4011</v>
      </c>
      <c r="J465" s="369" t="s">
        <v>4007</v>
      </c>
      <c r="K465" s="534">
        <v>1</v>
      </c>
      <c r="L465" s="534">
        <v>8</v>
      </c>
      <c r="M465" s="371">
        <v>40000</v>
      </c>
      <c r="N465" s="534">
        <v>1</v>
      </c>
      <c r="O465" s="534">
        <v>6</v>
      </c>
      <c r="P465" s="371">
        <v>30000</v>
      </c>
      <c r="Q465" s="534">
        <v>1</v>
      </c>
      <c r="R465" s="534">
        <v>12</v>
      </c>
    </row>
    <row r="466" spans="1:18" s="372" customFormat="1" ht="24" x14ac:dyDescent="0.2">
      <c r="A466" s="361" t="s">
        <v>3986</v>
      </c>
      <c r="B466" s="570" t="s">
        <v>3987</v>
      </c>
      <c r="C466" s="571" t="s">
        <v>158</v>
      </c>
      <c r="D466" s="572" t="s">
        <v>4558</v>
      </c>
      <c r="E466" s="578">
        <v>4000</v>
      </c>
      <c r="F466" s="579" t="s">
        <v>5301</v>
      </c>
      <c r="G466" s="575" t="s">
        <v>5302</v>
      </c>
      <c r="H466" s="575" t="s">
        <v>4339</v>
      </c>
      <c r="I466" s="575" t="s">
        <v>4011</v>
      </c>
      <c r="J466" s="369" t="s">
        <v>4007</v>
      </c>
      <c r="K466" s="534">
        <v>1</v>
      </c>
      <c r="L466" s="534">
        <v>8</v>
      </c>
      <c r="M466" s="371">
        <v>32000</v>
      </c>
      <c r="N466" s="534">
        <v>1</v>
      </c>
      <c r="O466" s="534">
        <v>6</v>
      </c>
      <c r="P466" s="371">
        <v>24000</v>
      </c>
      <c r="Q466" s="534">
        <v>1</v>
      </c>
      <c r="R466" s="534">
        <v>12</v>
      </c>
    </row>
    <row r="467" spans="1:18" s="372" customFormat="1" ht="36" x14ac:dyDescent="0.2">
      <c r="A467" s="361" t="s">
        <v>3986</v>
      </c>
      <c r="B467" s="570" t="s">
        <v>3987</v>
      </c>
      <c r="C467" s="571" t="s">
        <v>158</v>
      </c>
      <c r="D467" s="572" t="s">
        <v>4377</v>
      </c>
      <c r="E467" s="578">
        <v>7000</v>
      </c>
      <c r="F467" s="579" t="s">
        <v>5303</v>
      </c>
      <c r="G467" s="575" t="s">
        <v>5304</v>
      </c>
      <c r="H467" s="575" t="s">
        <v>4329</v>
      </c>
      <c r="I467" s="575" t="s">
        <v>4011</v>
      </c>
      <c r="J467" s="369" t="s">
        <v>4007</v>
      </c>
      <c r="K467" s="534">
        <v>1</v>
      </c>
      <c r="L467" s="534">
        <v>8</v>
      </c>
      <c r="M467" s="371">
        <v>56000</v>
      </c>
      <c r="N467" s="534">
        <v>1</v>
      </c>
      <c r="O467" s="534">
        <v>6</v>
      </c>
      <c r="P467" s="371">
        <v>42000</v>
      </c>
      <c r="Q467" s="534">
        <v>1</v>
      </c>
      <c r="R467" s="534">
        <v>12</v>
      </c>
    </row>
    <row r="468" spans="1:18" s="372" customFormat="1" ht="24" x14ac:dyDescent="0.2">
      <c r="A468" s="361" t="s">
        <v>3986</v>
      </c>
      <c r="B468" s="570" t="s">
        <v>3987</v>
      </c>
      <c r="C468" s="571" t="s">
        <v>158</v>
      </c>
      <c r="D468" s="572" t="s">
        <v>4435</v>
      </c>
      <c r="E468" s="573">
        <v>15600</v>
      </c>
      <c r="F468" s="579" t="s">
        <v>5305</v>
      </c>
      <c r="G468" s="575" t="s">
        <v>5306</v>
      </c>
      <c r="H468" s="575" t="s">
        <v>4015</v>
      </c>
      <c r="I468" s="575" t="s">
        <v>4011</v>
      </c>
      <c r="J468" s="369" t="s">
        <v>4007</v>
      </c>
      <c r="K468" s="534" t="s">
        <v>1664</v>
      </c>
      <c r="L468" s="534" t="s">
        <v>1664</v>
      </c>
      <c r="M468" s="535" t="s">
        <v>1664</v>
      </c>
      <c r="N468" s="534">
        <v>1</v>
      </c>
      <c r="O468" s="534">
        <v>4</v>
      </c>
      <c r="P468" s="371">
        <v>62400</v>
      </c>
      <c r="Q468" s="534">
        <v>1</v>
      </c>
      <c r="R468" s="534">
        <v>12</v>
      </c>
    </row>
    <row r="469" spans="1:18" s="372" customFormat="1" ht="12" x14ac:dyDescent="0.2">
      <c r="A469" s="361" t="s">
        <v>3986</v>
      </c>
      <c r="B469" s="570" t="s">
        <v>3987</v>
      </c>
      <c r="C469" s="571" t="s">
        <v>158</v>
      </c>
      <c r="D469" s="572" t="s">
        <v>4089</v>
      </c>
      <c r="E469" s="573">
        <v>2000</v>
      </c>
      <c r="F469" s="574" t="s">
        <v>5307</v>
      </c>
      <c r="G469" s="575" t="s">
        <v>5308</v>
      </c>
      <c r="H469" s="577" t="s">
        <v>1664</v>
      </c>
      <c r="I469" s="575" t="s">
        <v>3995</v>
      </c>
      <c r="J469" s="369" t="s">
        <v>3996</v>
      </c>
      <c r="K469" s="370">
        <v>1</v>
      </c>
      <c r="L469" s="370">
        <v>12</v>
      </c>
      <c r="M469" s="371">
        <v>24000</v>
      </c>
      <c r="N469" s="370">
        <v>1</v>
      </c>
      <c r="O469" s="370">
        <v>6</v>
      </c>
      <c r="P469" s="371">
        <v>12000</v>
      </c>
      <c r="Q469" s="370">
        <v>1</v>
      </c>
      <c r="R469" s="370">
        <v>12</v>
      </c>
    </row>
    <row r="470" spans="1:18" s="372" customFormat="1" ht="24" x14ac:dyDescent="0.2">
      <c r="A470" s="361" t="s">
        <v>3986</v>
      </c>
      <c r="B470" s="570" t="s">
        <v>3987</v>
      </c>
      <c r="C470" s="571" t="s">
        <v>158</v>
      </c>
      <c r="D470" s="572" t="s">
        <v>5309</v>
      </c>
      <c r="E470" s="573">
        <v>5000</v>
      </c>
      <c r="F470" s="574" t="s">
        <v>5310</v>
      </c>
      <c r="G470" s="575" t="s">
        <v>5311</v>
      </c>
      <c r="H470" s="575" t="s">
        <v>4032</v>
      </c>
      <c r="I470" s="575" t="s">
        <v>4033</v>
      </c>
      <c r="J470" s="369" t="s">
        <v>3991</v>
      </c>
      <c r="K470" s="370">
        <v>1</v>
      </c>
      <c r="L470" s="370">
        <v>12</v>
      </c>
      <c r="M470" s="371">
        <v>60000</v>
      </c>
      <c r="N470" s="370">
        <v>1</v>
      </c>
      <c r="O470" s="370">
        <v>6</v>
      </c>
      <c r="P470" s="371">
        <v>30000</v>
      </c>
      <c r="Q470" s="370">
        <v>1</v>
      </c>
      <c r="R470" s="370">
        <v>12</v>
      </c>
    </row>
    <row r="471" spans="1:18" s="372" customFormat="1" ht="24" x14ac:dyDescent="0.2">
      <c r="A471" s="361" t="s">
        <v>3986</v>
      </c>
      <c r="B471" s="570" t="s">
        <v>3987</v>
      </c>
      <c r="C471" s="571" t="s">
        <v>158</v>
      </c>
      <c r="D471" s="572" t="s">
        <v>4272</v>
      </c>
      <c r="E471" s="573">
        <v>2000</v>
      </c>
      <c r="F471" s="574" t="s">
        <v>5312</v>
      </c>
      <c r="G471" s="575" t="s">
        <v>5313</v>
      </c>
      <c r="H471" s="577" t="s">
        <v>1664</v>
      </c>
      <c r="I471" s="575" t="s">
        <v>3995</v>
      </c>
      <c r="J471" s="369" t="s">
        <v>3996</v>
      </c>
      <c r="K471" s="370">
        <v>1</v>
      </c>
      <c r="L471" s="370">
        <v>12</v>
      </c>
      <c r="M471" s="371">
        <v>24000</v>
      </c>
      <c r="N471" s="370">
        <v>1</v>
      </c>
      <c r="O471" s="370">
        <v>6</v>
      </c>
      <c r="P471" s="371">
        <v>12000</v>
      </c>
      <c r="Q471" s="370">
        <v>1</v>
      </c>
      <c r="R471" s="370">
        <v>12</v>
      </c>
    </row>
    <row r="472" spans="1:18" s="372" customFormat="1" ht="24" x14ac:dyDescent="0.2">
      <c r="A472" s="361" t="s">
        <v>3986</v>
      </c>
      <c r="B472" s="570" t="s">
        <v>3987</v>
      </c>
      <c r="C472" s="571" t="s">
        <v>158</v>
      </c>
      <c r="D472" s="572" t="s">
        <v>4086</v>
      </c>
      <c r="E472" s="578">
        <v>2500</v>
      </c>
      <c r="F472" s="579" t="s">
        <v>5314</v>
      </c>
      <c r="G472" s="575" t="s">
        <v>5315</v>
      </c>
      <c r="H472" s="575" t="s">
        <v>4015</v>
      </c>
      <c r="I472" s="575" t="s">
        <v>4011</v>
      </c>
      <c r="J472" s="369" t="s">
        <v>4007</v>
      </c>
      <c r="K472" s="534">
        <v>1</v>
      </c>
      <c r="L472" s="534">
        <v>8</v>
      </c>
      <c r="M472" s="371">
        <v>20000</v>
      </c>
      <c r="N472" s="534">
        <v>1</v>
      </c>
      <c r="O472" s="534">
        <v>6</v>
      </c>
      <c r="P472" s="371">
        <v>15000</v>
      </c>
      <c r="Q472" s="534">
        <v>1</v>
      </c>
      <c r="R472" s="534">
        <v>12</v>
      </c>
    </row>
    <row r="473" spans="1:18" s="372" customFormat="1" ht="24" x14ac:dyDescent="0.2">
      <c r="A473" s="361" t="s">
        <v>3986</v>
      </c>
      <c r="B473" s="570" t="s">
        <v>3987</v>
      </c>
      <c r="C473" s="571" t="s">
        <v>158</v>
      </c>
      <c r="D473" s="572" t="s">
        <v>4099</v>
      </c>
      <c r="E473" s="573">
        <v>3500</v>
      </c>
      <c r="F473" s="574" t="s">
        <v>5316</v>
      </c>
      <c r="G473" s="575" t="s">
        <v>5317</v>
      </c>
      <c r="H473" s="575" t="s">
        <v>4032</v>
      </c>
      <c r="I473" s="575" t="s">
        <v>4033</v>
      </c>
      <c r="J473" s="369" t="s">
        <v>3991</v>
      </c>
      <c r="K473" s="370">
        <v>1</v>
      </c>
      <c r="L473" s="370">
        <v>12</v>
      </c>
      <c r="M473" s="371">
        <v>42000</v>
      </c>
      <c r="N473" s="370">
        <v>1</v>
      </c>
      <c r="O473" s="370">
        <v>6</v>
      </c>
      <c r="P473" s="371">
        <v>21000</v>
      </c>
      <c r="Q473" s="370">
        <v>1</v>
      </c>
      <c r="R473" s="370">
        <v>12</v>
      </c>
    </row>
    <row r="474" spans="1:18" s="372" customFormat="1" ht="24" x14ac:dyDescent="0.2">
      <c r="A474" s="361" t="s">
        <v>3986</v>
      </c>
      <c r="B474" s="570" t="s">
        <v>3987</v>
      </c>
      <c r="C474" s="571" t="s">
        <v>158</v>
      </c>
      <c r="D474" s="572" t="s">
        <v>3988</v>
      </c>
      <c r="E474" s="573">
        <v>4500</v>
      </c>
      <c r="F474" s="574" t="s">
        <v>5318</v>
      </c>
      <c r="G474" s="575" t="s">
        <v>5319</v>
      </c>
      <c r="H474" s="575" t="s">
        <v>4067</v>
      </c>
      <c r="I474" s="575" t="s">
        <v>4064</v>
      </c>
      <c r="J474" s="369" t="s">
        <v>3991</v>
      </c>
      <c r="K474" s="370">
        <v>1</v>
      </c>
      <c r="L474" s="370">
        <v>12</v>
      </c>
      <c r="M474" s="371">
        <v>54000</v>
      </c>
      <c r="N474" s="370">
        <v>1</v>
      </c>
      <c r="O474" s="370">
        <v>6</v>
      </c>
      <c r="P474" s="371">
        <v>27000</v>
      </c>
      <c r="Q474" s="370">
        <v>1</v>
      </c>
      <c r="R474" s="370">
        <v>12</v>
      </c>
    </row>
    <row r="475" spans="1:18" s="372" customFormat="1" ht="24" x14ac:dyDescent="0.2">
      <c r="A475" s="361" t="s">
        <v>3986</v>
      </c>
      <c r="B475" s="570" t="s">
        <v>3987</v>
      </c>
      <c r="C475" s="571" t="s">
        <v>158</v>
      </c>
      <c r="D475" s="572" t="s">
        <v>4280</v>
      </c>
      <c r="E475" s="578">
        <v>5500</v>
      </c>
      <c r="F475" s="579" t="s">
        <v>5320</v>
      </c>
      <c r="G475" s="575" t="s">
        <v>5321</v>
      </c>
      <c r="H475" s="575" t="s">
        <v>4015</v>
      </c>
      <c r="I475" s="575" t="s">
        <v>4011</v>
      </c>
      <c r="J475" s="369" t="s">
        <v>4007</v>
      </c>
      <c r="K475" s="534">
        <v>1</v>
      </c>
      <c r="L475" s="534">
        <v>8</v>
      </c>
      <c r="M475" s="371">
        <v>44000</v>
      </c>
      <c r="N475" s="534">
        <v>1</v>
      </c>
      <c r="O475" s="534">
        <v>6</v>
      </c>
      <c r="P475" s="371">
        <v>33000</v>
      </c>
      <c r="Q475" s="534">
        <v>1</v>
      </c>
      <c r="R475" s="534">
        <v>12</v>
      </c>
    </row>
    <row r="476" spans="1:18" s="372" customFormat="1" ht="24" x14ac:dyDescent="0.2">
      <c r="A476" s="361" t="s">
        <v>3986</v>
      </c>
      <c r="B476" s="570" t="s">
        <v>3987</v>
      </c>
      <c r="C476" s="571" t="s">
        <v>158</v>
      </c>
      <c r="D476" s="572" t="s">
        <v>4015</v>
      </c>
      <c r="E476" s="573">
        <v>8000</v>
      </c>
      <c r="F476" s="574" t="s">
        <v>5322</v>
      </c>
      <c r="G476" s="575" t="s">
        <v>5323</v>
      </c>
      <c r="H476" s="575" t="s">
        <v>4015</v>
      </c>
      <c r="I476" s="575" t="s">
        <v>4011</v>
      </c>
      <c r="J476" s="369" t="s">
        <v>4007</v>
      </c>
      <c r="K476" s="370">
        <v>1</v>
      </c>
      <c r="L476" s="370">
        <v>12</v>
      </c>
      <c r="M476" s="371">
        <v>96000</v>
      </c>
      <c r="N476" s="370">
        <v>1</v>
      </c>
      <c r="O476" s="370">
        <v>6</v>
      </c>
      <c r="P476" s="371">
        <v>48000</v>
      </c>
      <c r="Q476" s="370">
        <v>1</v>
      </c>
      <c r="R476" s="370">
        <v>12</v>
      </c>
    </row>
    <row r="477" spans="1:18" s="372" customFormat="1" ht="24" x14ac:dyDescent="0.2">
      <c r="A477" s="361" t="s">
        <v>3986</v>
      </c>
      <c r="B477" s="570" t="s">
        <v>3987</v>
      </c>
      <c r="C477" s="571" t="s">
        <v>158</v>
      </c>
      <c r="D477" s="572" t="s">
        <v>4015</v>
      </c>
      <c r="E477" s="573">
        <v>8000</v>
      </c>
      <c r="F477" s="574" t="s">
        <v>5324</v>
      </c>
      <c r="G477" s="575" t="s">
        <v>5325</v>
      </c>
      <c r="H477" s="575" t="s">
        <v>4015</v>
      </c>
      <c r="I477" s="575" t="s">
        <v>4011</v>
      </c>
      <c r="J477" s="369" t="s">
        <v>4007</v>
      </c>
      <c r="K477" s="370">
        <v>1</v>
      </c>
      <c r="L477" s="370">
        <v>12</v>
      </c>
      <c r="M477" s="371">
        <v>96000</v>
      </c>
      <c r="N477" s="370">
        <v>1</v>
      </c>
      <c r="O477" s="370">
        <v>6</v>
      </c>
      <c r="P477" s="371">
        <v>48000</v>
      </c>
      <c r="Q477" s="370">
        <v>1</v>
      </c>
      <c r="R477" s="370">
        <v>12</v>
      </c>
    </row>
    <row r="478" spans="1:18" s="372" customFormat="1" ht="48" x14ac:dyDescent="0.2">
      <c r="A478" s="361" t="s">
        <v>3986</v>
      </c>
      <c r="B478" s="570" t="s">
        <v>3987</v>
      </c>
      <c r="C478" s="571" t="s">
        <v>158</v>
      </c>
      <c r="D478" s="572" t="s">
        <v>5326</v>
      </c>
      <c r="E478" s="573">
        <v>3000</v>
      </c>
      <c r="F478" s="574" t="s">
        <v>5327</v>
      </c>
      <c r="G478" s="575" t="s">
        <v>5328</v>
      </c>
      <c r="H478" s="575" t="s">
        <v>5329</v>
      </c>
      <c r="I478" s="575" t="s">
        <v>4011</v>
      </c>
      <c r="J478" s="369" t="s">
        <v>4007</v>
      </c>
      <c r="K478" s="370">
        <v>1</v>
      </c>
      <c r="L478" s="370">
        <v>12</v>
      </c>
      <c r="M478" s="371">
        <v>36000</v>
      </c>
      <c r="N478" s="370">
        <v>1</v>
      </c>
      <c r="O478" s="370">
        <v>6</v>
      </c>
      <c r="P478" s="371">
        <v>18000</v>
      </c>
      <c r="Q478" s="370">
        <v>1</v>
      </c>
      <c r="R478" s="370">
        <v>12</v>
      </c>
    </row>
    <row r="479" spans="1:18" s="372" customFormat="1" ht="24" x14ac:dyDescent="0.2">
      <c r="A479" s="361" t="s">
        <v>3986</v>
      </c>
      <c r="B479" s="570" t="s">
        <v>3987</v>
      </c>
      <c r="C479" s="571" t="s">
        <v>158</v>
      </c>
      <c r="D479" s="572" t="s">
        <v>5330</v>
      </c>
      <c r="E479" s="573">
        <v>6000</v>
      </c>
      <c r="F479" s="574" t="s">
        <v>5331</v>
      </c>
      <c r="G479" s="575" t="s">
        <v>5332</v>
      </c>
      <c r="H479" s="575" t="s">
        <v>4015</v>
      </c>
      <c r="I479" s="575" t="s">
        <v>4011</v>
      </c>
      <c r="J479" s="369" t="s">
        <v>4007</v>
      </c>
      <c r="K479" s="370">
        <v>1</v>
      </c>
      <c r="L479" s="370">
        <v>12</v>
      </c>
      <c r="M479" s="371">
        <v>72000</v>
      </c>
      <c r="N479" s="370">
        <v>1</v>
      </c>
      <c r="O479" s="370">
        <v>6</v>
      </c>
      <c r="P479" s="371">
        <v>36000</v>
      </c>
      <c r="Q479" s="370">
        <v>1</v>
      </c>
      <c r="R479" s="370">
        <v>12</v>
      </c>
    </row>
    <row r="480" spans="1:18" s="372" customFormat="1" ht="12" x14ac:dyDescent="0.2">
      <c r="A480" s="361" t="s">
        <v>3986</v>
      </c>
      <c r="B480" s="570" t="s">
        <v>3987</v>
      </c>
      <c r="C480" s="571" t="s">
        <v>158</v>
      </c>
      <c r="D480" s="572" t="s">
        <v>5333</v>
      </c>
      <c r="E480" s="573">
        <v>2500</v>
      </c>
      <c r="F480" s="574" t="s">
        <v>5334</v>
      </c>
      <c r="G480" s="575" t="s">
        <v>5335</v>
      </c>
      <c r="H480" s="577" t="s">
        <v>1664</v>
      </c>
      <c r="I480" s="575" t="s">
        <v>3995</v>
      </c>
      <c r="J480" s="369" t="s">
        <v>3996</v>
      </c>
      <c r="K480" s="370">
        <v>1</v>
      </c>
      <c r="L480" s="370">
        <v>12</v>
      </c>
      <c r="M480" s="371">
        <v>30000</v>
      </c>
      <c r="N480" s="370">
        <v>1</v>
      </c>
      <c r="O480" s="370">
        <v>6</v>
      </c>
      <c r="P480" s="371">
        <v>15000</v>
      </c>
      <c r="Q480" s="370">
        <v>1</v>
      </c>
      <c r="R480" s="370">
        <v>12</v>
      </c>
    </row>
    <row r="481" spans="1:18" s="372" customFormat="1" ht="36" x14ac:dyDescent="0.2">
      <c r="A481" s="361" t="s">
        <v>3986</v>
      </c>
      <c r="B481" s="570" t="s">
        <v>3987</v>
      </c>
      <c r="C481" s="571" t="s">
        <v>158</v>
      </c>
      <c r="D481" s="572" t="s">
        <v>4994</v>
      </c>
      <c r="E481" s="573">
        <v>4500</v>
      </c>
      <c r="F481" s="574" t="s">
        <v>5336</v>
      </c>
      <c r="G481" s="575" t="s">
        <v>5337</v>
      </c>
      <c r="H481" s="575" t="s">
        <v>4023</v>
      </c>
      <c r="I481" s="575" t="s">
        <v>4011</v>
      </c>
      <c r="J481" s="369" t="s">
        <v>4007</v>
      </c>
      <c r="K481" s="370">
        <v>1</v>
      </c>
      <c r="L481" s="370">
        <v>12</v>
      </c>
      <c r="M481" s="371">
        <v>54000</v>
      </c>
      <c r="N481" s="370">
        <v>1</v>
      </c>
      <c r="O481" s="370">
        <v>6</v>
      </c>
      <c r="P481" s="371">
        <v>27000</v>
      </c>
      <c r="Q481" s="370">
        <v>1</v>
      </c>
      <c r="R481" s="370">
        <v>12</v>
      </c>
    </row>
    <row r="482" spans="1:18" s="372" customFormat="1" ht="36" x14ac:dyDescent="0.2">
      <c r="A482" s="361" t="s">
        <v>3986</v>
      </c>
      <c r="B482" s="570" t="s">
        <v>3987</v>
      </c>
      <c r="C482" s="571" t="s">
        <v>158</v>
      </c>
      <c r="D482" s="572" t="s">
        <v>5338</v>
      </c>
      <c r="E482" s="573">
        <v>5500</v>
      </c>
      <c r="F482" s="574" t="s">
        <v>5339</v>
      </c>
      <c r="G482" s="575" t="s">
        <v>5340</v>
      </c>
      <c r="H482" s="575" t="s">
        <v>5341</v>
      </c>
      <c r="I482" s="575" t="s">
        <v>4011</v>
      </c>
      <c r="J482" s="369" t="s">
        <v>4007</v>
      </c>
      <c r="K482" s="370">
        <v>1</v>
      </c>
      <c r="L482" s="370">
        <v>12</v>
      </c>
      <c r="M482" s="371">
        <v>66000</v>
      </c>
      <c r="N482" s="370">
        <v>1</v>
      </c>
      <c r="O482" s="370">
        <v>6</v>
      </c>
      <c r="P482" s="371">
        <v>33000</v>
      </c>
      <c r="Q482" s="370">
        <v>1</v>
      </c>
      <c r="R482" s="370">
        <v>12</v>
      </c>
    </row>
    <row r="483" spans="1:18" s="372" customFormat="1" ht="36" x14ac:dyDescent="0.2">
      <c r="A483" s="361" t="s">
        <v>3986</v>
      </c>
      <c r="B483" s="570" t="s">
        <v>3987</v>
      </c>
      <c r="C483" s="571" t="s">
        <v>158</v>
      </c>
      <c r="D483" s="572" t="s">
        <v>5342</v>
      </c>
      <c r="E483" s="578">
        <v>7500</v>
      </c>
      <c r="F483" s="579" t="s">
        <v>5343</v>
      </c>
      <c r="G483" s="575" t="s">
        <v>5344</v>
      </c>
      <c r="H483" s="575" t="s">
        <v>4817</v>
      </c>
      <c r="I483" s="575" t="s">
        <v>4011</v>
      </c>
      <c r="J483" s="369" t="s">
        <v>4007</v>
      </c>
      <c r="K483" s="370">
        <v>1</v>
      </c>
      <c r="L483" s="370">
        <v>12</v>
      </c>
      <c r="M483" s="371">
        <v>90000</v>
      </c>
      <c r="N483" s="370">
        <v>1</v>
      </c>
      <c r="O483" s="370">
        <v>6</v>
      </c>
      <c r="P483" s="371">
        <v>45000</v>
      </c>
      <c r="Q483" s="370">
        <v>1</v>
      </c>
      <c r="R483" s="370">
        <v>12</v>
      </c>
    </row>
    <row r="484" spans="1:18" s="372" customFormat="1" ht="12" x14ac:dyDescent="0.2">
      <c r="A484" s="361" t="s">
        <v>3986</v>
      </c>
      <c r="B484" s="570" t="s">
        <v>3987</v>
      </c>
      <c r="C484" s="571" t="s">
        <v>158</v>
      </c>
      <c r="D484" s="572" t="s">
        <v>5345</v>
      </c>
      <c r="E484" s="573">
        <v>2500</v>
      </c>
      <c r="F484" s="574" t="s">
        <v>5346</v>
      </c>
      <c r="G484" s="575" t="s">
        <v>5347</v>
      </c>
      <c r="H484" s="575" t="s">
        <v>4404</v>
      </c>
      <c r="I484" s="575" t="s">
        <v>4033</v>
      </c>
      <c r="J484" s="369" t="s">
        <v>3991</v>
      </c>
      <c r="K484" s="370">
        <v>1</v>
      </c>
      <c r="L484" s="370">
        <v>12</v>
      </c>
      <c r="M484" s="371">
        <v>30000</v>
      </c>
      <c r="N484" s="370">
        <v>1</v>
      </c>
      <c r="O484" s="370">
        <v>6</v>
      </c>
      <c r="P484" s="371">
        <v>15000</v>
      </c>
      <c r="Q484" s="370">
        <v>1</v>
      </c>
      <c r="R484" s="370">
        <v>12</v>
      </c>
    </row>
    <row r="485" spans="1:18" s="372" customFormat="1" ht="48" x14ac:dyDescent="0.2">
      <c r="A485" s="361" t="s">
        <v>3986</v>
      </c>
      <c r="B485" s="570" t="s">
        <v>3987</v>
      </c>
      <c r="C485" s="571" t="s">
        <v>158</v>
      </c>
      <c r="D485" s="572" t="s">
        <v>5348</v>
      </c>
      <c r="E485" s="573">
        <v>5000</v>
      </c>
      <c r="F485" s="574" t="s">
        <v>5349</v>
      </c>
      <c r="G485" s="575" t="s">
        <v>5350</v>
      </c>
      <c r="H485" s="575" t="s">
        <v>5351</v>
      </c>
      <c r="I485" s="575" t="s">
        <v>4011</v>
      </c>
      <c r="J485" s="369" t="s">
        <v>4007</v>
      </c>
      <c r="K485" s="370">
        <v>1</v>
      </c>
      <c r="L485" s="370">
        <v>12</v>
      </c>
      <c r="M485" s="371">
        <v>60000</v>
      </c>
      <c r="N485" s="370">
        <v>1</v>
      </c>
      <c r="O485" s="370">
        <v>6</v>
      </c>
      <c r="P485" s="371">
        <v>30000</v>
      </c>
      <c r="Q485" s="370">
        <v>1</v>
      </c>
      <c r="R485" s="370">
        <v>12</v>
      </c>
    </row>
    <row r="486" spans="1:18" s="372" customFormat="1" ht="12" x14ac:dyDescent="0.2">
      <c r="A486" s="361" t="s">
        <v>3986</v>
      </c>
      <c r="B486" s="570" t="s">
        <v>3987</v>
      </c>
      <c r="C486" s="571" t="s">
        <v>158</v>
      </c>
      <c r="D486" s="572" t="s">
        <v>5352</v>
      </c>
      <c r="E486" s="573">
        <v>12000</v>
      </c>
      <c r="F486" s="574" t="s">
        <v>5353</v>
      </c>
      <c r="G486" s="575" t="s">
        <v>5354</v>
      </c>
      <c r="H486" s="575" t="s">
        <v>4015</v>
      </c>
      <c r="I486" s="575" t="s">
        <v>4011</v>
      </c>
      <c r="J486" s="369" t="s">
        <v>4007</v>
      </c>
      <c r="K486" s="370">
        <v>1</v>
      </c>
      <c r="L486" s="370">
        <v>12</v>
      </c>
      <c r="M486" s="371">
        <v>144000</v>
      </c>
      <c r="N486" s="370">
        <v>1</v>
      </c>
      <c r="O486" s="370">
        <v>6</v>
      </c>
      <c r="P486" s="371">
        <v>72000</v>
      </c>
      <c r="Q486" s="370">
        <v>1</v>
      </c>
      <c r="R486" s="370">
        <v>12</v>
      </c>
    </row>
    <row r="487" spans="1:18" s="372" customFormat="1" ht="12" x14ac:dyDescent="0.2">
      <c r="A487" s="361" t="s">
        <v>3986</v>
      </c>
      <c r="B487" s="570" t="s">
        <v>3987</v>
      </c>
      <c r="C487" s="571" t="s">
        <v>158</v>
      </c>
      <c r="D487" s="572" t="s">
        <v>4805</v>
      </c>
      <c r="E487" s="573">
        <v>3700</v>
      </c>
      <c r="F487" s="574" t="s">
        <v>5355</v>
      </c>
      <c r="G487" s="575" t="s">
        <v>5356</v>
      </c>
      <c r="H487" s="575" t="s">
        <v>4015</v>
      </c>
      <c r="I487" s="575" t="s">
        <v>4011</v>
      </c>
      <c r="J487" s="369" t="s">
        <v>4007</v>
      </c>
      <c r="K487" s="370">
        <v>1</v>
      </c>
      <c r="L487" s="370">
        <v>12</v>
      </c>
      <c r="M487" s="371">
        <v>44400</v>
      </c>
      <c r="N487" s="370">
        <v>1</v>
      </c>
      <c r="O487" s="370">
        <v>6</v>
      </c>
      <c r="P487" s="371">
        <v>22200</v>
      </c>
      <c r="Q487" s="370">
        <v>1</v>
      </c>
      <c r="R487" s="370">
        <v>12</v>
      </c>
    </row>
    <row r="488" spans="1:18" s="372" customFormat="1" ht="12" x14ac:dyDescent="0.2">
      <c r="A488" s="361" t="s">
        <v>3986</v>
      </c>
      <c r="B488" s="570" t="s">
        <v>3987</v>
      </c>
      <c r="C488" s="571" t="s">
        <v>158</v>
      </c>
      <c r="D488" s="572" t="s">
        <v>5028</v>
      </c>
      <c r="E488" s="573">
        <v>3700</v>
      </c>
      <c r="F488" s="574" t="s">
        <v>5357</v>
      </c>
      <c r="G488" s="575" t="s">
        <v>5358</v>
      </c>
      <c r="H488" s="575" t="s">
        <v>4015</v>
      </c>
      <c r="I488" s="575" t="s">
        <v>4011</v>
      </c>
      <c r="J488" s="369" t="s">
        <v>4007</v>
      </c>
      <c r="K488" s="534" t="s">
        <v>1664</v>
      </c>
      <c r="L488" s="534" t="s">
        <v>1664</v>
      </c>
      <c r="M488" s="535" t="s">
        <v>1664</v>
      </c>
      <c r="N488" s="534">
        <v>1</v>
      </c>
      <c r="O488" s="534">
        <v>1</v>
      </c>
      <c r="P488" s="371">
        <v>3700</v>
      </c>
      <c r="Q488" s="534">
        <v>1</v>
      </c>
      <c r="R488" s="534">
        <v>12</v>
      </c>
    </row>
    <row r="489" spans="1:18" s="372" customFormat="1" ht="36" x14ac:dyDescent="0.2">
      <c r="A489" s="361" t="s">
        <v>3986</v>
      </c>
      <c r="B489" s="570" t="s">
        <v>3987</v>
      </c>
      <c r="C489" s="571" t="s">
        <v>158</v>
      </c>
      <c r="D489" s="572" t="s">
        <v>5359</v>
      </c>
      <c r="E489" s="573">
        <v>4000</v>
      </c>
      <c r="F489" s="574" t="s">
        <v>5360</v>
      </c>
      <c r="G489" s="575" t="s">
        <v>5361</v>
      </c>
      <c r="H489" s="575" t="s">
        <v>5362</v>
      </c>
      <c r="I489" s="575" t="s">
        <v>4011</v>
      </c>
      <c r="J489" s="369" t="s">
        <v>4007</v>
      </c>
      <c r="K489" s="370">
        <v>1</v>
      </c>
      <c r="L489" s="370">
        <v>12</v>
      </c>
      <c r="M489" s="371">
        <v>48000</v>
      </c>
      <c r="N489" s="370">
        <v>1</v>
      </c>
      <c r="O489" s="370">
        <v>6</v>
      </c>
      <c r="P489" s="371">
        <v>24000</v>
      </c>
      <c r="Q489" s="370">
        <v>1</v>
      </c>
      <c r="R489" s="370">
        <v>12</v>
      </c>
    </row>
    <row r="490" spans="1:18" s="372" customFormat="1" ht="36" x14ac:dyDescent="0.2">
      <c r="A490" s="361" t="s">
        <v>3986</v>
      </c>
      <c r="B490" s="570" t="s">
        <v>3987</v>
      </c>
      <c r="C490" s="571" t="s">
        <v>158</v>
      </c>
      <c r="D490" s="572" t="s">
        <v>5363</v>
      </c>
      <c r="E490" s="573">
        <v>6500</v>
      </c>
      <c r="F490" s="574" t="s">
        <v>5364</v>
      </c>
      <c r="G490" s="575" t="s">
        <v>5365</v>
      </c>
      <c r="H490" s="575" t="s">
        <v>5366</v>
      </c>
      <c r="I490" s="575" t="s">
        <v>4011</v>
      </c>
      <c r="J490" s="369" t="s">
        <v>4007</v>
      </c>
      <c r="K490" s="370">
        <v>1</v>
      </c>
      <c r="L490" s="370">
        <v>12</v>
      </c>
      <c r="M490" s="371">
        <v>78000</v>
      </c>
      <c r="N490" s="370">
        <v>1</v>
      </c>
      <c r="O490" s="370">
        <v>6</v>
      </c>
      <c r="P490" s="371">
        <v>39000</v>
      </c>
      <c r="Q490" s="370">
        <v>1</v>
      </c>
      <c r="R490" s="370">
        <v>12</v>
      </c>
    </row>
    <row r="491" spans="1:18" s="372" customFormat="1" ht="24" x14ac:dyDescent="0.2">
      <c r="A491" s="361" t="s">
        <v>3986</v>
      </c>
      <c r="B491" s="570" t="s">
        <v>3987</v>
      </c>
      <c r="C491" s="571" t="s">
        <v>158</v>
      </c>
      <c r="D491" s="572" t="s">
        <v>4012</v>
      </c>
      <c r="E491" s="573">
        <v>8500</v>
      </c>
      <c r="F491" s="574" t="s">
        <v>5367</v>
      </c>
      <c r="G491" s="575" t="s">
        <v>5368</v>
      </c>
      <c r="H491" s="575" t="s">
        <v>4015</v>
      </c>
      <c r="I491" s="575" t="s">
        <v>4011</v>
      </c>
      <c r="J491" s="369" t="s">
        <v>4007</v>
      </c>
      <c r="K491" s="370">
        <v>1</v>
      </c>
      <c r="L491" s="370">
        <v>12</v>
      </c>
      <c r="M491" s="371">
        <v>102000</v>
      </c>
      <c r="N491" s="370">
        <v>1</v>
      </c>
      <c r="O491" s="370">
        <v>6</v>
      </c>
      <c r="P491" s="371">
        <v>51000</v>
      </c>
      <c r="Q491" s="370">
        <v>1</v>
      </c>
      <c r="R491" s="370">
        <v>12</v>
      </c>
    </row>
    <row r="492" spans="1:18" s="372" customFormat="1" ht="48" x14ac:dyDescent="0.2">
      <c r="A492" s="361" t="s">
        <v>3986</v>
      </c>
      <c r="B492" s="570" t="s">
        <v>3987</v>
      </c>
      <c r="C492" s="571" t="s">
        <v>158</v>
      </c>
      <c r="D492" s="572" t="s">
        <v>5369</v>
      </c>
      <c r="E492" s="573">
        <v>7000</v>
      </c>
      <c r="F492" s="574" t="s">
        <v>5370</v>
      </c>
      <c r="G492" s="575" t="s">
        <v>5371</v>
      </c>
      <c r="H492" s="575" t="s">
        <v>5372</v>
      </c>
      <c r="I492" s="580" t="s">
        <v>4028</v>
      </c>
      <c r="J492" s="369" t="s">
        <v>4007</v>
      </c>
      <c r="K492" s="370">
        <v>1</v>
      </c>
      <c r="L492" s="370">
        <v>12</v>
      </c>
      <c r="M492" s="371">
        <v>84000</v>
      </c>
      <c r="N492" s="370">
        <v>1</v>
      </c>
      <c r="O492" s="370">
        <v>6</v>
      </c>
      <c r="P492" s="371">
        <v>42000</v>
      </c>
      <c r="Q492" s="370">
        <v>1</v>
      </c>
      <c r="R492" s="370">
        <v>12</v>
      </c>
    </row>
    <row r="493" spans="1:18" s="372" customFormat="1" ht="24" x14ac:dyDescent="0.2">
      <c r="A493" s="361" t="s">
        <v>3986</v>
      </c>
      <c r="B493" s="570" t="s">
        <v>3987</v>
      </c>
      <c r="C493" s="571" t="s">
        <v>158</v>
      </c>
      <c r="D493" s="572" t="s">
        <v>4132</v>
      </c>
      <c r="E493" s="573">
        <v>3700</v>
      </c>
      <c r="F493" s="574" t="s">
        <v>5373</v>
      </c>
      <c r="G493" s="575" t="s">
        <v>5374</v>
      </c>
      <c r="H493" s="575" t="s">
        <v>4015</v>
      </c>
      <c r="I493" s="575" t="s">
        <v>4011</v>
      </c>
      <c r="J493" s="369" t="s">
        <v>4007</v>
      </c>
      <c r="K493" s="370">
        <v>1</v>
      </c>
      <c r="L493" s="370">
        <v>12</v>
      </c>
      <c r="M493" s="371">
        <v>44400</v>
      </c>
      <c r="N493" s="370">
        <v>1</v>
      </c>
      <c r="O493" s="370">
        <v>6</v>
      </c>
      <c r="P493" s="371">
        <v>22200</v>
      </c>
      <c r="Q493" s="370">
        <v>1</v>
      </c>
      <c r="R493" s="370">
        <v>12</v>
      </c>
    </row>
    <row r="494" spans="1:18" s="372" customFormat="1" ht="36" x14ac:dyDescent="0.2">
      <c r="A494" s="361" t="s">
        <v>3986</v>
      </c>
      <c r="B494" s="570" t="s">
        <v>3987</v>
      </c>
      <c r="C494" s="571" t="s">
        <v>158</v>
      </c>
      <c r="D494" s="572" t="s">
        <v>5375</v>
      </c>
      <c r="E494" s="573">
        <v>2500</v>
      </c>
      <c r="F494" s="574" t="s">
        <v>5376</v>
      </c>
      <c r="G494" s="575" t="s">
        <v>5377</v>
      </c>
      <c r="H494" s="575" t="s">
        <v>5378</v>
      </c>
      <c r="I494" s="575" t="s">
        <v>1664</v>
      </c>
      <c r="J494" s="369" t="s">
        <v>3991</v>
      </c>
      <c r="K494" s="370">
        <v>1</v>
      </c>
      <c r="L494" s="370">
        <v>12</v>
      </c>
      <c r="M494" s="371">
        <v>30000</v>
      </c>
      <c r="N494" s="370">
        <v>1</v>
      </c>
      <c r="O494" s="370">
        <v>6</v>
      </c>
      <c r="P494" s="371">
        <v>15000</v>
      </c>
      <c r="Q494" s="370">
        <v>1</v>
      </c>
      <c r="R494" s="370">
        <v>12</v>
      </c>
    </row>
    <row r="495" spans="1:18" s="372" customFormat="1" ht="48" x14ac:dyDescent="0.2">
      <c r="A495" s="361" t="s">
        <v>3986</v>
      </c>
      <c r="B495" s="570" t="s">
        <v>3987</v>
      </c>
      <c r="C495" s="571" t="s">
        <v>158</v>
      </c>
      <c r="D495" s="572" t="s">
        <v>3988</v>
      </c>
      <c r="E495" s="573">
        <v>3000</v>
      </c>
      <c r="F495" s="574" t="s">
        <v>5379</v>
      </c>
      <c r="G495" s="575" t="s">
        <v>5380</v>
      </c>
      <c r="H495" s="575" t="s">
        <v>5381</v>
      </c>
      <c r="I495" s="580" t="s">
        <v>4028</v>
      </c>
      <c r="J495" s="369" t="s">
        <v>4007</v>
      </c>
      <c r="K495" s="370">
        <v>1</v>
      </c>
      <c r="L495" s="370">
        <v>12</v>
      </c>
      <c r="M495" s="371">
        <v>36000</v>
      </c>
      <c r="N495" s="370">
        <v>1</v>
      </c>
      <c r="O495" s="370">
        <v>6</v>
      </c>
      <c r="P495" s="371">
        <v>18000</v>
      </c>
      <c r="Q495" s="370">
        <v>1</v>
      </c>
      <c r="R495" s="370">
        <v>12</v>
      </c>
    </row>
    <row r="496" spans="1:18" s="372" customFormat="1" ht="12" x14ac:dyDescent="0.2">
      <c r="A496" s="361" t="s">
        <v>3986</v>
      </c>
      <c r="B496" s="570" t="s">
        <v>3987</v>
      </c>
      <c r="C496" s="571" t="s">
        <v>158</v>
      </c>
      <c r="D496" s="572" t="s">
        <v>4690</v>
      </c>
      <c r="E496" s="573">
        <v>3700</v>
      </c>
      <c r="F496" s="574" t="s">
        <v>5382</v>
      </c>
      <c r="G496" s="575" t="s">
        <v>5383</v>
      </c>
      <c r="H496" s="575" t="s">
        <v>4102</v>
      </c>
      <c r="I496" s="575" t="s">
        <v>4011</v>
      </c>
      <c r="J496" s="369" t="s">
        <v>4007</v>
      </c>
      <c r="K496" s="370">
        <v>1</v>
      </c>
      <c r="L496" s="370">
        <v>12</v>
      </c>
      <c r="M496" s="371">
        <v>44400</v>
      </c>
      <c r="N496" s="370">
        <v>1</v>
      </c>
      <c r="O496" s="370">
        <v>6</v>
      </c>
      <c r="P496" s="371">
        <v>22200</v>
      </c>
      <c r="Q496" s="370">
        <v>1</v>
      </c>
      <c r="R496" s="370">
        <v>12</v>
      </c>
    </row>
    <row r="497" spans="1:18" s="372" customFormat="1" ht="24" x14ac:dyDescent="0.2">
      <c r="A497" s="361" t="s">
        <v>3986</v>
      </c>
      <c r="B497" s="570" t="s">
        <v>3987</v>
      </c>
      <c r="C497" s="571" t="s">
        <v>158</v>
      </c>
      <c r="D497" s="572" t="s">
        <v>5092</v>
      </c>
      <c r="E497" s="573">
        <v>7000</v>
      </c>
      <c r="F497" s="574" t="s">
        <v>5384</v>
      </c>
      <c r="G497" s="575" t="s">
        <v>5385</v>
      </c>
      <c r="H497" s="575" t="s">
        <v>4802</v>
      </c>
      <c r="I497" s="575" t="s">
        <v>4011</v>
      </c>
      <c r="J497" s="369" t="s">
        <v>4007</v>
      </c>
      <c r="K497" s="370">
        <v>1</v>
      </c>
      <c r="L497" s="370">
        <v>12</v>
      </c>
      <c r="M497" s="371">
        <v>84000</v>
      </c>
      <c r="N497" s="370">
        <v>1</v>
      </c>
      <c r="O497" s="370">
        <v>6</v>
      </c>
      <c r="P497" s="371">
        <v>42000</v>
      </c>
      <c r="Q497" s="370">
        <v>1</v>
      </c>
      <c r="R497" s="370">
        <v>12</v>
      </c>
    </row>
    <row r="498" spans="1:18" s="372" customFormat="1" ht="24" x14ac:dyDescent="0.2">
      <c r="A498" s="361" t="s">
        <v>3986</v>
      </c>
      <c r="B498" s="570" t="s">
        <v>3987</v>
      </c>
      <c r="C498" s="571" t="s">
        <v>158</v>
      </c>
      <c r="D498" s="572" t="s">
        <v>4389</v>
      </c>
      <c r="E498" s="573">
        <v>3500</v>
      </c>
      <c r="F498" s="574" t="s">
        <v>5386</v>
      </c>
      <c r="G498" s="575" t="s">
        <v>5387</v>
      </c>
      <c r="H498" s="575" t="s">
        <v>4864</v>
      </c>
      <c r="I498" s="580" t="s">
        <v>4028</v>
      </c>
      <c r="J498" s="369" t="s">
        <v>4007</v>
      </c>
      <c r="K498" s="370">
        <v>1</v>
      </c>
      <c r="L498" s="370">
        <v>12</v>
      </c>
      <c r="M498" s="371">
        <v>42000</v>
      </c>
      <c r="N498" s="370">
        <v>1</v>
      </c>
      <c r="O498" s="370">
        <v>6</v>
      </c>
      <c r="P498" s="371">
        <v>21000</v>
      </c>
      <c r="Q498" s="370">
        <v>1</v>
      </c>
      <c r="R498" s="370">
        <v>12</v>
      </c>
    </row>
    <row r="499" spans="1:18" s="372" customFormat="1" ht="24" x14ac:dyDescent="0.2">
      <c r="A499" s="361" t="s">
        <v>3986</v>
      </c>
      <c r="B499" s="570" t="s">
        <v>3987</v>
      </c>
      <c r="C499" s="571" t="s">
        <v>158</v>
      </c>
      <c r="D499" s="572" t="s">
        <v>5388</v>
      </c>
      <c r="E499" s="573">
        <v>5000</v>
      </c>
      <c r="F499" s="574" t="s">
        <v>5389</v>
      </c>
      <c r="G499" s="575" t="s">
        <v>5390</v>
      </c>
      <c r="H499" s="575" t="s">
        <v>5391</v>
      </c>
      <c r="I499" s="575" t="s">
        <v>4011</v>
      </c>
      <c r="J499" s="369" t="s">
        <v>4007</v>
      </c>
      <c r="K499" s="534">
        <v>1</v>
      </c>
      <c r="L499" s="534">
        <v>9</v>
      </c>
      <c r="M499" s="371">
        <v>45000</v>
      </c>
      <c r="N499" s="534">
        <v>1</v>
      </c>
      <c r="O499" s="534">
        <v>6</v>
      </c>
      <c r="P499" s="371">
        <v>30000</v>
      </c>
      <c r="Q499" s="534">
        <v>1</v>
      </c>
      <c r="R499" s="534">
        <v>12</v>
      </c>
    </row>
    <row r="500" spans="1:18" s="372" customFormat="1" ht="24" x14ac:dyDescent="0.2">
      <c r="A500" s="361" t="s">
        <v>3986</v>
      </c>
      <c r="B500" s="570" t="s">
        <v>3987</v>
      </c>
      <c r="C500" s="571" t="s">
        <v>158</v>
      </c>
      <c r="D500" s="572" t="s">
        <v>4435</v>
      </c>
      <c r="E500" s="578">
        <v>15600</v>
      </c>
      <c r="F500" s="579" t="s">
        <v>5392</v>
      </c>
      <c r="G500" s="581" t="s">
        <v>5393</v>
      </c>
      <c r="H500" s="575" t="s">
        <v>4584</v>
      </c>
      <c r="I500" s="575" t="s">
        <v>4011</v>
      </c>
      <c r="J500" s="369" t="s">
        <v>4007</v>
      </c>
      <c r="K500" s="370">
        <v>1</v>
      </c>
      <c r="L500" s="370">
        <v>12</v>
      </c>
      <c r="M500" s="371">
        <v>187200</v>
      </c>
      <c r="N500" s="370">
        <v>1</v>
      </c>
      <c r="O500" s="370">
        <v>6</v>
      </c>
      <c r="P500" s="371">
        <v>93600</v>
      </c>
      <c r="Q500" s="370">
        <v>1</v>
      </c>
      <c r="R500" s="370">
        <v>12</v>
      </c>
    </row>
    <row r="501" spans="1:18" s="372" customFormat="1" ht="12" x14ac:dyDescent="0.2">
      <c r="A501" s="361" t="s">
        <v>3986</v>
      </c>
      <c r="B501" s="570" t="s">
        <v>3987</v>
      </c>
      <c r="C501" s="571" t="s">
        <v>158</v>
      </c>
      <c r="D501" s="572" t="s">
        <v>4272</v>
      </c>
      <c r="E501" s="573">
        <v>2000</v>
      </c>
      <c r="F501" s="574" t="s">
        <v>5394</v>
      </c>
      <c r="G501" s="575" t="s">
        <v>5395</v>
      </c>
      <c r="H501" s="575" t="s">
        <v>1664</v>
      </c>
      <c r="I501" s="575" t="s">
        <v>3995</v>
      </c>
      <c r="J501" s="369" t="s">
        <v>3996</v>
      </c>
      <c r="K501" s="370">
        <v>1</v>
      </c>
      <c r="L501" s="370">
        <v>12</v>
      </c>
      <c r="M501" s="371">
        <v>24000</v>
      </c>
      <c r="N501" s="370">
        <v>1</v>
      </c>
      <c r="O501" s="370">
        <v>6</v>
      </c>
      <c r="P501" s="371">
        <v>12000</v>
      </c>
      <c r="Q501" s="370">
        <v>1</v>
      </c>
      <c r="R501" s="370">
        <v>12</v>
      </c>
    </row>
    <row r="502" spans="1:18" s="372" customFormat="1" ht="12" x14ac:dyDescent="0.2">
      <c r="A502" s="361" t="s">
        <v>3986</v>
      </c>
      <c r="B502" s="570" t="s">
        <v>3987</v>
      </c>
      <c r="C502" s="571" t="s">
        <v>158</v>
      </c>
      <c r="D502" s="572" t="s">
        <v>5388</v>
      </c>
      <c r="E502" s="573">
        <v>4750</v>
      </c>
      <c r="F502" s="574" t="s">
        <v>5396</v>
      </c>
      <c r="G502" s="575" t="s">
        <v>5397</v>
      </c>
      <c r="H502" s="575" t="s">
        <v>4015</v>
      </c>
      <c r="I502" s="575" t="s">
        <v>4011</v>
      </c>
      <c r="J502" s="369" t="s">
        <v>4007</v>
      </c>
      <c r="K502" s="370">
        <v>1</v>
      </c>
      <c r="L502" s="370">
        <v>12</v>
      </c>
      <c r="M502" s="371">
        <v>57000</v>
      </c>
      <c r="N502" s="370">
        <v>1</v>
      </c>
      <c r="O502" s="370">
        <v>6</v>
      </c>
      <c r="P502" s="371">
        <v>28500</v>
      </c>
      <c r="Q502" s="370">
        <v>1</v>
      </c>
      <c r="R502" s="370">
        <v>12</v>
      </c>
    </row>
    <row r="503" spans="1:18" s="372" customFormat="1" ht="24" x14ac:dyDescent="0.2">
      <c r="A503" s="361" t="s">
        <v>3986</v>
      </c>
      <c r="B503" s="570" t="s">
        <v>3987</v>
      </c>
      <c r="C503" s="571" t="s">
        <v>158</v>
      </c>
      <c r="D503" s="572" t="s">
        <v>4799</v>
      </c>
      <c r="E503" s="573">
        <v>3200</v>
      </c>
      <c r="F503" s="574" t="s">
        <v>5398</v>
      </c>
      <c r="G503" s="575" t="s">
        <v>5399</v>
      </c>
      <c r="H503" s="575" t="s">
        <v>4404</v>
      </c>
      <c r="I503" s="575" t="s">
        <v>4074</v>
      </c>
      <c r="J503" s="369" t="s">
        <v>3991</v>
      </c>
      <c r="K503" s="370">
        <v>1</v>
      </c>
      <c r="L503" s="370">
        <v>12</v>
      </c>
      <c r="M503" s="371">
        <v>38400</v>
      </c>
      <c r="N503" s="370">
        <v>1</v>
      </c>
      <c r="O503" s="370">
        <v>6</v>
      </c>
      <c r="P503" s="371">
        <v>19200</v>
      </c>
      <c r="Q503" s="370">
        <v>1</v>
      </c>
      <c r="R503" s="370">
        <v>12</v>
      </c>
    </row>
    <row r="504" spans="1:18" s="372" customFormat="1" ht="12" x14ac:dyDescent="0.2">
      <c r="A504" s="361" t="s">
        <v>3986</v>
      </c>
      <c r="B504" s="570" t="s">
        <v>3987</v>
      </c>
      <c r="C504" s="571" t="s">
        <v>158</v>
      </c>
      <c r="D504" s="572" t="s">
        <v>4108</v>
      </c>
      <c r="E504" s="573">
        <v>12000</v>
      </c>
      <c r="F504" s="574" t="s">
        <v>5400</v>
      </c>
      <c r="G504" s="575" t="s">
        <v>5401</v>
      </c>
      <c r="H504" s="575" t="s">
        <v>4015</v>
      </c>
      <c r="I504" s="575" t="s">
        <v>4011</v>
      </c>
      <c r="J504" s="369" t="s">
        <v>4007</v>
      </c>
      <c r="K504" s="370">
        <v>1</v>
      </c>
      <c r="L504" s="370">
        <v>12</v>
      </c>
      <c r="M504" s="371">
        <v>144000</v>
      </c>
      <c r="N504" s="370">
        <v>1</v>
      </c>
      <c r="O504" s="370">
        <v>6</v>
      </c>
      <c r="P504" s="371">
        <v>72000</v>
      </c>
      <c r="Q504" s="370">
        <v>1</v>
      </c>
      <c r="R504" s="370">
        <v>12</v>
      </c>
    </row>
    <row r="505" spans="1:18" s="372" customFormat="1" ht="24" x14ac:dyDescent="0.2">
      <c r="A505" s="361" t="s">
        <v>3986</v>
      </c>
      <c r="B505" s="570" t="s">
        <v>3987</v>
      </c>
      <c r="C505" s="571" t="s">
        <v>158</v>
      </c>
      <c r="D505" s="572" t="s">
        <v>5402</v>
      </c>
      <c r="E505" s="573">
        <v>3000</v>
      </c>
      <c r="F505" s="574" t="s">
        <v>5403</v>
      </c>
      <c r="G505" s="575" t="s">
        <v>5404</v>
      </c>
      <c r="H505" s="575" t="s">
        <v>1664</v>
      </c>
      <c r="I505" s="575" t="s">
        <v>1664</v>
      </c>
      <c r="J505" s="369" t="s">
        <v>4007</v>
      </c>
      <c r="K505" s="370">
        <v>1</v>
      </c>
      <c r="L505" s="370">
        <v>12</v>
      </c>
      <c r="M505" s="371">
        <v>36000</v>
      </c>
      <c r="N505" s="370">
        <v>1</v>
      </c>
      <c r="O505" s="370">
        <v>6</v>
      </c>
      <c r="P505" s="371">
        <v>18000</v>
      </c>
      <c r="Q505" s="370">
        <v>1</v>
      </c>
      <c r="R505" s="370">
        <v>12</v>
      </c>
    </row>
    <row r="506" spans="1:18" s="372" customFormat="1" ht="24" x14ac:dyDescent="0.2">
      <c r="A506" s="361" t="s">
        <v>3986</v>
      </c>
      <c r="B506" s="570" t="s">
        <v>3987</v>
      </c>
      <c r="C506" s="571" t="s">
        <v>158</v>
      </c>
      <c r="D506" s="572" t="s">
        <v>4389</v>
      </c>
      <c r="E506" s="573">
        <v>5000</v>
      </c>
      <c r="F506" s="574" t="s">
        <v>5405</v>
      </c>
      <c r="G506" s="575" t="s">
        <v>5406</v>
      </c>
      <c r="H506" s="575" t="s">
        <v>4019</v>
      </c>
      <c r="I506" s="575" t="s">
        <v>4011</v>
      </c>
      <c r="J506" s="369" t="s">
        <v>4007</v>
      </c>
      <c r="K506" s="370">
        <v>1</v>
      </c>
      <c r="L506" s="370">
        <v>12</v>
      </c>
      <c r="M506" s="371">
        <v>60000</v>
      </c>
      <c r="N506" s="370">
        <v>1</v>
      </c>
      <c r="O506" s="370">
        <v>6</v>
      </c>
      <c r="P506" s="371">
        <v>30000</v>
      </c>
      <c r="Q506" s="370">
        <v>1</v>
      </c>
      <c r="R506" s="370">
        <v>12</v>
      </c>
    </row>
    <row r="507" spans="1:18" s="372" customFormat="1" ht="12" x14ac:dyDescent="0.2">
      <c r="A507" s="361" t="s">
        <v>3986</v>
      </c>
      <c r="B507" s="570" t="s">
        <v>3987</v>
      </c>
      <c r="C507" s="571" t="s">
        <v>158</v>
      </c>
      <c r="D507" s="572" t="s">
        <v>4507</v>
      </c>
      <c r="E507" s="573">
        <v>3000</v>
      </c>
      <c r="F507" s="574" t="s">
        <v>5407</v>
      </c>
      <c r="G507" s="575" t="s">
        <v>5408</v>
      </c>
      <c r="H507" s="575" t="s">
        <v>4015</v>
      </c>
      <c r="I507" s="575" t="s">
        <v>4011</v>
      </c>
      <c r="J507" s="369" t="s">
        <v>4007</v>
      </c>
      <c r="K507" s="370">
        <v>1</v>
      </c>
      <c r="L507" s="370">
        <v>12</v>
      </c>
      <c r="M507" s="371">
        <v>36000</v>
      </c>
      <c r="N507" s="370">
        <v>1</v>
      </c>
      <c r="O507" s="370">
        <v>6</v>
      </c>
      <c r="P507" s="371">
        <v>18000</v>
      </c>
      <c r="Q507" s="370">
        <v>1</v>
      </c>
      <c r="R507" s="370">
        <v>12</v>
      </c>
    </row>
    <row r="508" spans="1:18" s="372" customFormat="1" ht="24" x14ac:dyDescent="0.2">
      <c r="A508" s="361" t="s">
        <v>3986</v>
      </c>
      <c r="B508" s="570" t="s">
        <v>3987</v>
      </c>
      <c r="C508" s="571" t="s">
        <v>158</v>
      </c>
      <c r="D508" s="572" t="s">
        <v>4363</v>
      </c>
      <c r="E508" s="573">
        <v>3500</v>
      </c>
      <c r="F508" s="574" t="s">
        <v>5409</v>
      </c>
      <c r="G508" s="575" t="s">
        <v>5410</v>
      </c>
      <c r="H508" s="575" t="s">
        <v>4067</v>
      </c>
      <c r="I508" s="575" t="s">
        <v>4964</v>
      </c>
      <c r="J508" s="369" t="s">
        <v>3991</v>
      </c>
      <c r="K508" s="370">
        <v>1</v>
      </c>
      <c r="L508" s="370">
        <v>12</v>
      </c>
      <c r="M508" s="371">
        <v>42000</v>
      </c>
      <c r="N508" s="370">
        <v>1</v>
      </c>
      <c r="O508" s="370">
        <v>6</v>
      </c>
      <c r="P508" s="371">
        <v>21000</v>
      </c>
      <c r="Q508" s="370">
        <v>1</v>
      </c>
      <c r="R508" s="370">
        <v>12</v>
      </c>
    </row>
    <row r="509" spans="1:18" s="372" customFormat="1" ht="24" x14ac:dyDescent="0.2">
      <c r="A509" s="361" t="s">
        <v>3986</v>
      </c>
      <c r="B509" s="570" t="s">
        <v>3987</v>
      </c>
      <c r="C509" s="571" t="s">
        <v>158</v>
      </c>
      <c r="D509" s="572" t="s">
        <v>5411</v>
      </c>
      <c r="E509" s="573">
        <v>6500</v>
      </c>
      <c r="F509" s="574" t="s">
        <v>5412</v>
      </c>
      <c r="G509" s="575" t="s">
        <v>5413</v>
      </c>
      <c r="H509" s="575" t="s">
        <v>4487</v>
      </c>
      <c r="I509" s="575" t="s">
        <v>4011</v>
      </c>
      <c r="J509" s="369" t="s">
        <v>4007</v>
      </c>
      <c r="K509" s="370">
        <v>1</v>
      </c>
      <c r="L509" s="370">
        <v>12</v>
      </c>
      <c r="M509" s="371">
        <v>78000</v>
      </c>
      <c r="N509" s="370">
        <v>1</v>
      </c>
      <c r="O509" s="370">
        <v>6</v>
      </c>
      <c r="P509" s="371">
        <v>39000</v>
      </c>
      <c r="Q509" s="370">
        <v>1</v>
      </c>
      <c r="R509" s="370">
        <v>12</v>
      </c>
    </row>
    <row r="510" spans="1:18" s="372" customFormat="1" ht="12" x14ac:dyDescent="0.2">
      <c r="A510" s="361" t="s">
        <v>3986</v>
      </c>
      <c r="B510" s="570" t="s">
        <v>3987</v>
      </c>
      <c r="C510" s="571" t="s">
        <v>158</v>
      </c>
      <c r="D510" s="572" t="s">
        <v>4075</v>
      </c>
      <c r="E510" s="573">
        <v>6000</v>
      </c>
      <c r="F510" s="574" t="s">
        <v>5414</v>
      </c>
      <c r="G510" s="581" t="s">
        <v>5415</v>
      </c>
      <c r="H510" s="575" t="s">
        <v>4015</v>
      </c>
      <c r="I510" s="575" t="s">
        <v>4011</v>
      </c>
      <c r="J510" s="369" t="s">
        <v>4007</v>
      </c>
      <c r="K510" s="370">
        <v>1</v>
      </c>
      <c r="L510" s="370">
        <v>12</v>
      </c>
      <c r="M510" s="371">
        <v>72000</v>
      </c>
      <c r="N510" s="370">
        <v>1</v>
      </c>
      <c r="O510" s="370">
        <v>6</v>
      </c>
      <c r="P510" s="371">
        <v>36000</v>
      </c>
      <c r="Q510" s="370">
        <v>1</v>
      </c>
      <c r="R510" s="370">
        <v>12</v>
      </c>
    </row>
    <row r="511" spans="1:18" s="372" customFormat="1" ht="24" x14ac:dyDescent="0.2">
      <c r="A511" s="361" t="s">
        <v>3986</v>
      </c>
      <c r="B511" s="570" t="s">
        <v>3987</v>
      </c>
      <c r="C511" s="571" t="s">
        <v>158</v>
      </c>
      <c r="D511" s="572" t="s">
        <v>4108</v>
      </c>
      <c r="E511" s="573">
        <v>15600</v>
      </c>
      <c r="F511" s="574" t="s">
        <v>5416</v>
      </c>
      <c r="G511" s="575" t="s">
        <v>5417</v>
      </c>
      <c r="H511" s="575" t="s">
        <v>5418</v>
      </c>
      <c r="I511" s="575" t="s">
        <v>4011</v>
      </c>
      <c r="J511" s="369" t="s">
        <v>4007</v>
      </c>
      <c r="K511" s="370">
        <v>1</v>
      </c>
      <c r="L511" s="370">
        <v>12</v>
      </c>
      <c r="M511" s="371">
        <v>187200</v>
      </c>
      <c r="N511" s="370">
        <v>1</v>
      </c>
      <c r="O511" s="370">
        <v>6</v>
      </c>
      <c r="P511" s="371">
        <v>93600</v>
      </c>
      <c r="Q511" s="370">
        <v>1</v>
      </c>
      <c r="R511" s="370">
        <v>12</v>
      </c>
    </row>
    <row r="512" spans="1:18" s="372" customFormat="1" ht="24" x14ac:dyDescent="0.2">
      <c r="A512" s="361" t="s">
        <v>3986</v>
      </c>
      <c r="B512" s="570" t="s">
        <v>3987</v>
      </c>
      <c r="C512" s="571" t="s">
        <v>158</v>
      </c>
      <c r="D512" s="572" t="s">
        <v>3988</v>
      </c>
      <c r="E512" s="573">
        <v>5500</v>
      </c>
      <c r="F512" s="574" t="s">
        <v>5419</v>
      </c>
      <c r="G512" s="575" t="s">
        <v>5420</v>
      </c>
      <c r="H512" s="575" t="s">
        <v>5421</v>
      </c>
      <c r="I512" s="575" t="s">
        <v>4922</v>
      </c>
      <c r="J512" s="369" t="s">
        <v>3991</v>
      </c>
      <c r="K512" s="370">
        <v>1</v>
      </c>
      <c r="L512" s="370">
        <v>12</v>
      </c>
      <c r="M512" s="371">
        <v>66000</v>
      </c>
      <c r="N512" s="370">
        <v>1</v>
      </c>
      <c r="O512" s="370">
        <v>6</v>
      </c>
      <c r="P512" s="371">
        <v>33000</v>
      </c>
      <c r="Q512" s="370">
        <v>1</v>
      </c>
      <c r="R512" s="370">
        <v>12</v>
      </c>
    </row>
    <row r="513" spans="1:18" s="372" customFormat="1" ht="12" x14ac:dyDescent="0.2">
      <c r="A513" s="361" t="s">
        <v>3986</v>
      </c>
      <c r="B513" s="570" t="s">
        <v>3987</v>
      </c>
      <c r="C513" s="571" t="s">
        <v>158</v>
      </c>
      <c r="D513" s="572" t="s">
        <v>4989</v>
      </c>
      <c r="E513" s="573">
        <v>2000</v>
      </c>
      <c r="F513" s="574" t="s">
        <v>5422</v>
      </c>
      <c r="G513" s="575" t="s">
        <v>5423</v>
      </c>
      <c r="H513" s="575" t="s">
        <v>4510</v>
      </c>
      <c r="I513" s="575" t="s">
        <v>4591</v>
      </c>
      <c r="J513" s="369" t="s">
        <v>3996</v>
      </c>
      <c r="K513" s="370">
        <v>1</v>
      </c>
      <c r="L513" s="370">
        <v>12</v>
      </c>
      <c r="M513" s="371">
        <v>24000</v>
      </c>
      <c r="N513" s="370">
        <v>1</v>
      </c>
      <c r="O513" s="370">
        <v>6</v>
      </c>
      <c r="P513" s="371">
        <v>12000</v>
      </c>
      <c r="Q513" s="370">
        <v>1</v>
      </c>
      <c r="R513" s="370">
        <v>12</v>
      </c>
    </row>
    <row r="514" spans="1:18" s="372" customFormat="1" ht="24" x14ac:dyDescent="0.2">
      <c r="A514" s="361" t="s">
        <v>3986</v>
      </c>
      <c r="B514" s="570" t="s">
        <v>3987</v>
      </c>
      <c r="C514" s="571" t="s">
        <v>158</v>
      </c>
      <c r="D514" s="572" t="s">
        <v>5424</v>
      </c>
      <c r="E514" s="573">
        <v>4000</v>
      </c>
      <c r="F514" s="574" t="s">
        <v>5425</v>
      </c>
      <c r="G514" s="575" t="s">
        <v>5426</v>
      </c>
      <c r="H514" s="575" t="s">
        <v>4154</v>
      </c>
      <c r="I514" s="575" t="s">
        <v>4011</v>
      </c>
      <c r="J514" s="369" t="s">
        <v>4007</v>
      </c>
      <c r="K514" s="370">
        <v>1</v>
      </c>
      <c r="L514" s="370">
        <v>12</v>
      </c>
      <c r="M514" s="371">
        <v>48000</v>
      </c>
      <c r="N514" s="370">
        <v>1</v>
      </c>
      <c r="O514" s="370">
        <v>6</v>
      </c>
      <c r="P514" s="371">
        <v>24000</v>
      </c>
      <c r="Q514" s="370">
        <v>1</v>
      </c>
      <c r="R514" s="370">
        <v>12</v>
      </c>
    </row>
    <row r="515" spans="1:18" s="372" customFormat="1" ht="24" x14ac:dyDescent="0.2">
      <c r="A515" s="361" t="s">
        <v>3986</v>
      </c>
      <c r="B515" s="570" t="s">
        <v>3987</v>
      </c>
      <c r="C515" s="571" t="s">
        <v>158</v>
      </c>
      <c r="D515" s="572" t="s">
        <v>5427</v>
      </c>
      <c r="E515" s="573">
        <v>4000</v>
      </c>
      <c r="F515" s="574" t="s">
        <v>5428</v>
      </c>
      <c r="G515" s="581" t="s">
        <v>5429</v>
      </c>
      <c r="H515" s="575" t="s">
        <v>4339</v>
      </c>
      <c r="I515" s="575" t="s">
        <v>4011</v>
      </c>
      <c r="J515" s="369" t="s">
        <v>4007</v>
      </c>
      <c r="K515" s="370">
        <v>1</v>
      </c>
      <c r="L515" s="370">
        <v>12</v>
      </c>
      <c r="M515" s="371">
        <v>48000</v>
      </c>
      <c r="N515" s="370">
        <v>1</v>
      </c>
      <c r="O515" s="370">
        <v>6</v>
      </c>
      <c r="P515" s="371">
        <v>24000</v>
      </c>
      <c r="Q515" s="370">
        <v>1</v>
      </c>
      <c r="R515" s="370">
        <v>12</v>
      </c>
    </row>
    <row r="516" spans="1:18" s="372" customFormat="1" ht="24" x14ac:dyDescent="0.2">
      <c r="A516" s="361" t="s">
        <v>3986</v>
      </c>
      <c r="B516" s="570" t="s">
        <v>3987</v>
      </c>
      <c r="C516" s="571" t="s">
        <v>158</v>
      </c>
      <c r="D516" s="572" t="s">
        <v>4581</v>
      </c>
      <c r="E516" s="573">
        <v>13000</v>
      </c>
      <c r="F516" s="574" t="s">
        <v>5430</v>
      </c>
      <c r="G516" s="581" t="s">
        <v>5431</v>
      </c>
      <c r="H516" s="575" t="s">
        <v>4095</v>
      </c>
      <c r="I516" s="575" t="s">
        <v>4011</v>
      </c>
      <c r="J516" s="369" t="s">
        <v>4007</v>
      </c>
      <c r="K516" s="534" t="s">
        <v>1664</v>
      </c>
      <c r="L516" s="534" t="s">
        <v>1664</v>
      </c>
      <c r="M516" s="535" t="s">
        <v>1664</v>
      </c>
      <c r="N516" s="534">
        <v>1</v>
      </c>
      <c r="O516" s="534">
        <v>2</v>
      </c>
      <c r="P516" s="371">
        <v>26000</v>
      </c>
      <c r="Q516" s="534">
        <v>1</v>
      </c>
      <c r="R516" s="534">
        <v>12</v>
      </c>
    </row>
    <row r="517" spans="1:18" s="372" customFormat="1" ht="48" x14ac:dyDescent="0.2">
      <c r="A517" s="361" t="s">
        <v>3986</v>
      </c>
      <c r="B517" s="570" t="s">
        <v>3987</v>
      </c>
      <c r="C517" s="571" t="s">
        <v>158</v>
      </c>
      <c r="D517" s="572" t="s">
        <v>5432</v>
      </c>
      <c r="E517" s="573">
        <v>4500</v>
      </c>
      <c r="F517" s="574" t="s">
        <v>5433</v>
      </c>
      <c r="G517" s="575" t="s">
        <v>5434</v>
      </c>
      <c r="H517" s="575" t="s">
        <v>5435</v>
      </c>
      <c r="I517" s="580" t="s">
        <v>4028</v>
      </c>
      <c r="J517" s="369" t="s">
        <v>4007</v>
      </c>
      <c r="K517" s="370">
        <v>1</v>
      </c>
      <c r="L517" s="370">
        <v>12</v>
      </c>
      <c r="M517" s="371">
        <v>54000</v>
      </c>
      <c r="N517" s="370">
        <v>1</v>
      </c>
      <c r="O517" s="370">
        <v>6</v>
      </c>
      <c r="P517" s="371">
        <v>27000</v>
      </c>
      <c r="Q517" s="370">
        <v>1</v>
      </c>
      <c r="R517" s="370">
        <v>12</v>
      </c>
    </row>
    <row r="518" spans="1:18" s="372" customFormat="1" ht="12" x14ac:dyDescent="0.2">
      <c r="A518" s="361" t="s">
        <v>3986</v>
      </c>
      <c r="B518" s="570" t="s">
        <v>3987</v>
      </c>
      <c r="C518" s="571" t="s">
        <v>158</v>
      </c>
      <c r="D518" s="572" t="s">
        <v>4367</v>
      </c>
      <c r="E518" s="573">
        <v>3700</v>
      </c>
      <c r="F518" s="574" t="s">
        <v>5436</v>
      </c>
      <c r="G518" s="575" t="s">
        <v>5437</v>
      </c>
      <c r="H518" s="575" t="s">
        <v>5438</v>
      </c>
      <c r="I518" s="575" t="s">
        <v>4011</v>
      </c>
      <c r="J518" s="369" t="s">
        <v>4007</v>
      </c>
      <c r="K518" s="370">
        <v>1</v>
      </c>
      <c r="L518" s="370">
        <v>12</v>
      </c>
      <c r="M518" s="371">
        <v>44400</v>
      </c>
      <c r="N518" s="370">
        <v>1</v>
      </c>
      <c r="O518" s="370">
        <v>6</v>
      </c>
      <c r="P518" s="371">
        <v>22200</v>
      </c>
      <c r="Q518" s="370">
        <v>1</v>
      </c>
      <c r="R518" s="370">
        <v>12</v>
      </c>
    </row>
    <row r="519" spans="1:18" s="372" customFormat="1" ht="24" x14ac:dyDescent="0.2">
      <c r="A519" s="361" t="s">
        <v>3986</v>
      </c>
      <c r="B519" s="570" t="s">
        <v>3987</v>
      </c>
      <c r="C519" s="571" t="s">
        <v>158</v>
      </c>
      <c r="D519" s="572" t="s">
        <v>5439</v>
      </c>
      <c r="E519" s="573">
        <v>11000</v>
      </c>
      <c r="F519" s="574" t="s">
        <v>5440</v>
      </c>
      <c r="G519" s="575" t="s">
        <v>5441</v>
      </c>
      <c r="H519" s="575" t="s">
        <v>4102</v>
      </c>
      <c r="I519" s="575" t="s">
        <v>4011</v>
      </c>
      <c r="J519" s="369" t="s">
        <v>4007</v>
      </c>
      <c r="K519" s="370">
        <v>1</v>
      </c>
      <c r="L519" s="370">
        <v>12</v>
      </c>
      <c r="M519" s="371">
        <v>132000</v>
      </c>
      <c r="N519" s="370">
        <v>1</v>
      </c>
      <c r="O519" s="370">
        <v>6</v>
      </c>
      <c r="P519" s="371">
        <v>66000</v>
      </c>
      <c r="Q519" s="370">
        <v>1</v>
      </c>
      <c r="R519" s="370">
        <v>12</v>
      </c>
    </row>
    <row r="520" spans="1:18" s="372" customFormat="1" ht="24" x14ac:dyDescent="0.2">
      <c r="A520" s="361" t="s">
        <v>3986</v>
      </c>
      <c r="B520" s="570" t="s">
        <v>3987</v>
      </c>
      <c r="C520" s="571" t="s">
        <v>158</v>
      </c>
      <c r="D520" s="572" t="s">
        <v>4367</v>
      </c>
      <c r="E520" s="573">
        <v>3700</v>
      </c>
      <c r="F520" s="574" t="s">
        <v>5442</v>
      </c>
      <c r="G520" s="575" t="s">
        <v>5443</v>
      </c>
      <c r="H520" s="575" t="s">
        <v>4015</v>
      </c>
      <c r="I520" s="575" t="s">
        <v>4011</v>
      </c>
      <c r="J520" s="369" t="s">
        <v>4007</v>
      </c>
      <c r="K520" s="370">
        <v>1</v>
      </c>
      <c r="L520" s="370">
        <v>12</v>
      </c>
      <c r="M520" s="371">
        <v>44400</v>
      </c>
      <c r="N520" s="370">
        <v>1</v>
      </c>
      <c r="O520" s="370">
        <v>6</v>
      </c>
      <c r="P520" s="371">
        <v>22200</v>
      </c>
      <c r="Q520" s="370">
        <v>1</v>
      </c>
      <c r="R520" s="370">
        <v>12</v>
      </c>
    </row>
    <row r="521" spans="1:18" s="372" customFormat="1" ht="24" x14ac:dyDescent="0.2">
      <c r="A521" s="361" t="s">
        <v>3986</v>
      </c>
      <c r="B521" s="570" t="s">
        <v>3987</v>
      </c>
      <c r="C521" s="571" t="s">
        <v>158</v>
      </c>
      <c r="D521" s="572" t="s">
        <v>4690</v>
      </c>
      <c r="E521" s="573">
        <v>3700</v>
      </c>
      <c r="F521" s="574" t="s">
        <v>5444</v>
      </c>
      <c r="G521" s="575" t="s">
        <v>5445</v>
      </c>
      <c r="H521" s="575" t="s">
        <v>4154</v>
      </c>
      <c r="I521" s="575" t="s">
        <v>4011</v>
      </c>
      <c r="J521" s="369" t="s">
        <v>4007</v>
      </c>
      <c r="K521" s="370">
        <v>1</v>
      </c>
      <c r="L521" s="370">
        <v>12</v>
      </c>
      <c r="M521" s="371">
        <v>44400</v>
      </c>
      <c r="N521" s="370">
        <v>1</v>
      </c>
      <c r="O521" s="370">
        <v>6</v>
      </c>
      <c r="P521" s="371">
        <v>22200</v>
      </c>
      <c r="Q521" s="370">
        <v>1</v>
      </c>
      <c r="R521" s="370">
        <v>12</v>
      </c>
    </row>
    <row r="522" spans="1:18" s="372" customFormat="1" ht="24" x14ac:dyDescent="0.2">
      <c r="A522" s="361" t="s">
        <v>3986</v>
      </c>
      <c r="B522" s="570" t="s">
        <v>3987</v>
      </c>
      <c r="C522" s="571" t="s">
        <v>158</v>
      </c>
      <c r="D522" s="572" t="s">
        <v>5148</v>
      </c>
      <c r="E522" s="573">
        <v>3000</v>
      </c>
      <c r="F522" s="574" t="s">
        <v>5446</v>
      </c>
      <c r="G522" s="575" t="s">
        <v>5447</v>
      </c>
      <c r="H522" s="575" t="s">
        <v>4067</v>
      </c>
      <c r="I522" s="575" t="s">
        <v>4074</v>
      </c>
      <c r="J522" s="369" t="s">
        <v>3991</v>
      </c>
      <c r="K522" s="370">
        <v>1</v>
      </c>
      <c r="L522" s="370">
        <v>12</v>
      </c>
      <c r="M522" s="371">
        <v>36000</v>
      </c>
      <c r="N522" s="370">
        <v>1</v>
      </c>
      <c r="O522" s="370">
        <v>6</v>
      </c>
      <c r="P522" s="371">
        <v>18000</v>
      </c>
      <c r="Q522" s="370">
        <v>1</v>
      </c>
      <c r="R522" s="370">
        <v>12</v>
      </c>
    </row>
    <row r="523" spans="1:18" s="372" customFormat="1" ht="36" x14ac:dyDescent="0.2">
      <c r="A523" s="361" t="s">
        <v>3986</v>
      </c>
      <c r="B523" s="570" t="s">
        <v>3987</v>
      </c>
      <c r="C523" s="571" t="s">
        <v>158</v>
      </c>
      <c r="D523" s="572" t="s">
        <v>4989</v>
      </c>
      <c r="E523" s="573">
        <v>2200</v>
      </c>
      <c r="F523" s="574" t="s">
        <v>5448</v>
      </c>
      <c r="G523" s="575" t="s">
        <v>5449</v>
      </c>
      <c r="H523" s="575" t="s">
        <v>4319</v>
      </c>
      <c r="I523" s="580" t="s">
        <v>4028</v>
      </c>
      <c r="J523" s="369" t="s">
        <v>4007</v>
      </c>
      <c r="K523" s="370">
        <v>1</v>
      </c>
      <c r="L523" s="370">
        <v>12</v>
      </c>
      <c r="M523" s="371">
        <v>26400</v>
      </c>
      <c r="N523" s="370">
        <v>1</v>
      </c>
      <c r="O523" s="370">
        <v>6</v>
      </c>
      <c r="P523" s="371">
        <v>13200</v>
      </c>
      <c r="Q523" s="370">
        <v>1</v>
      </c>
      <c r="R523" s="370">
        <v>12</v>
      </c>
    </row>
    <row r="524" spans="1:18" s="372" customFormat="1" ht="12" x14ac:dyDescent="0.2">
      <c r="A524" s="361" t="s">
        <v>3986</v>
      </c>
      <c r="B524" s="570" t="s">
        <v>3987</v>
      </c>
      <c r="C524" s="571" t="s">
        <v>158</v>
      </c>
      <c r="D524" s="572" t="s">
        <v>4108</v>
      </c>
      <c r="E524" s="573">
        <v>13000</v>
      </c>
      <c r="F524" s="574" t="s">
        <v>5450</v>
      </c>
      <c r="G524" s="575" t="s">
        <v>5451</v>
      </c>
      <c r="H524" s="575" t="s">
        <v>4438</v>
      </c>
      <c r="I524" s="575" t="s">
        <v>4011</v>
      </c>
      <c r="J524" s="369" t="s">
        <v>4007</v>
      </c>
      <c r="K524" s="370">
        <v>1</v>
      </c>
      <c r="L524" s="370">
        <v>12</v>
      </c>
      <c r="M524" s="371">
        <v>156000</v>
      </c>
      <c r="N524" s="370">
        <v>1</v>
      </c>
      <c r="O524" s="370">
        <v>6</v>
      </c>
      <c r="P524" s="371">
        <v>78000</v>
      </c>
      <c r="Q524" s="370">
        <v>1</v>
      </c>
      <c r="R524" s="370">
        <v>12</v>
      </c>
    </row>
    <row r="525" spans="1:18" s="372" customFormat="1" ht="24" x14ac:dyDescent="0.2">
      <c r="A525" s="361" t="s">
        <v>3986</v>
      </c>
      <c r="B525" s="570" t="s">
        <v>3987</v>
      </c>
      <c r="C525" s="571" t="s">
        <v>158</v>
      </c>
      <c r="D525" s="572" t="s">
        <v>4099</v>
      </c>
      <c r="E525" s="573">
        <v>2800</v>
      </c>
      <c r="F525" s="574" t="s">
        <v>5452</v>
      </c>
      <c r="G525" s="581" t="s">
        <v>5453</v>
      </c>
      <c r="H525" s="575" t="s">
        <v>5454</v>
      </c>
      <c r="I525" s="575" t="s">
        <v>1664</v>
      </c>
      <c r="J525" s="369" t="s">
        <v>3991</v>
      </c>
      <c r="K525" s="370">
        <v>1</v>
      </c>
      <c r="L525" s="370">
        <v>12</v>
      </c>
      <c r="M525" s="371">
        <v>33600</v>
      </c>
      <c r="N525" s="370">
        <v>1</v>
      </c>
      <c r="O525" s="370">
        <v>6</v>
      </c>
      <c r="P525" s="371">
        <v>16800</v>
      </c>
      <c r="Q525" s="370">
        <v>1</v>
      </c>
      <c r="R525" s="370">
        <v>12</v>
      </c>
    </row>
    <row r="526" spans="1:18" s="372" customFormat="1" ht="12" x14ac:dyDescent="0.2">
      <c r="A526" s="361" t="s">
        <v>3986</v>
      </c>
      <c r="B526" s="570" t="s">
        <v>3987</v>
      </c>
      <c r="C526" s="571" t="s">
        <v>158</v>
      </c>
      <c r="D526" s="572" t="s">
        <v>5455</v>
      </c>
      <c r="E526" s="573">
        <v>2000</v>
      </c>
      <c r="F526" s="574" t="s">
        <v>5456</v>
      </c>
      <c r="G526" s="575" t="s">
        <v>5457</v>
      </c>
      <c r="H526" s="575" t="s">
        <v>1664</v>
      </c>
      <c r="I526" s="575" t="s">
        <v>3995</v>
      </c>
      <c r="J526" s="369" t="s">
        <v>3996</v>
      </c>
      <c r="K526" s="370">
        <v>1</v>
      </c>
      <c r="L526" s="370">
        <v>12</v>
      </c>
      <c r="M526" s="371">
        <v>24000</v>
      </c>
      <c r="N526" s="370">
        <v>1</v>
      </c>
      <c r="O526" s="370">
        <v>6</v>
      </c>
      <c r="P526" s="371">
        <v>12000</v>
      </c>
      <c r="Q526" s="370">
        <v>1</v>
      </c>
      <c r="R526" s="370">
        <v>12</v>
      </c>
    </row>
    <row r="527" spans="1:18" s="372" customFormat="1" ht="24" x14ac:dyDescent="0.2">
      <c r="A527" s="361" t="s">
        <v>3986</v>
      </c>
      <c r="B527" s="570" t="s">
        <v>3987</v>
      </c>
      <c r="C527" s="571" t="s">
        <v>158</v>
      </c>
      <c r="D527" s="572" t="s">
        <v>5458</v>
      </c>
      <c r="E527" s="573">
        <v>6000</v>
      </c>
      <c r="F527" s="574" t="s">
        <v>5459</v>
      </c>
      <c r="G527" s="575" t="s">
        <v>5460</v>
      </c>
      <c r="H527" s="575" t="s">
        <v>4175</v>
      </c>
      <c r="I527" s="575" t="s">
        <v>4011</v>
      </c>
      <c r="J527" s="369" t="s">
        <v>4007</v>
      </c>
      <c r="K527" s="370">
        <v>1</v>
      </c>
      <c r="L527" s="370">
        <v>12</v>
      </c>
      <c r="M527" s="371">
        <v>72000</v>
      </c>
      <c r="N527" s="370">
        <v>1</v>
      </c>
      <c r="O527" s="370">
        <v>6</v>
      </c>
      <c r="P527" s="371">
        <v>36000</v>
      </c>
      <c r="Q527" s="370">
        <v>1</v>
      </c>
      <c r="R527" s="370">
        <v>12</v>
      </c>
    </row>
    <row r="528" spans="1:18" s="372" customFormat="1" ht="24" x14ac:dyDescent="0.2">
      <c r="A528" s="361" t="s">
        <v>3986</v>
      </c>
      <c r="B528" s="570" t="s">
        <v>3987</v>
      </c>
      <c r="C528" s="571" t="s">
        <v>158</v>
      </c>
      <c r="D528" s="572" t="s">
        <v>5461</v>
      </c>
      <c r="E528" s="573">
        <v>6500</v>
      </c>
      <c r="F528" s="574" t="s">
        <v>5462</v>
      </c>
      <c r="G528" s="575" t="s">
        <v>5463</v>
      </c>
      <c r="H528" s="575" t="s">
        <v>4015</v>
      </c>
      <c r="I528" s="575" t="s">
        <v>4011</v>
      </c>
      <c r="J528" s="369" t="s">
        <v>4007</v>
      </c>
      <c r="K528" s="370">
        <v>1</v>
      </c>
      <c r="L528" s="370">
        <v>12</v>
      </c>
      <c r="M528" s="371">
        <v>78000</v>
      </c>
      <c r="N528" s="370">
        <v>1</v>
      </c>
      <c r="O528" s="370">
        <v>6</v>
      </c>
      <c r="P528" s="371">
        <v>39000</v>
      </c>
      <c r="Q528" s="370">
        <v>1</v>
      </c>
      <c r="R528" s="370">
        <v>12</v>
      </c>
    </row>
    <row r="529" spans="1:18" s="372" customFormat="1" ht="24" x14ac:dyDescent="0.2">
      <c r="A529" s="361" t="s">
        <v>3986</v>
      </c>
      <c r="B529" s="570" t="s">
        <v>3987</v>
      </c>
      <c r="C529" s="571" t="s">
        <v>158</v>
      </c>
      <c r="D529" s="572" t="s">
        <v>4621</v>
      </c>
      <c r="E529" s="573">
        <v>4750</v>
      </c>
      <c r="F529" s="574" t="s">
        <v>5464</v>
      </c>
      <c r="G529" s="575" t="s">
        <v>5465</v>
      </c>
      <c r="H529" s="575" t="s">
        <v>4105</v>
      </c>
      <c r="I529" s="575" t="s">
        <v>4011</v>
      </c>
      <c r="J529" s="369" t="s">
        <v>4007</v>
      </c>
      <c r="K529" s="370">
        <v>1</v>
      </c>
      <c r="L529" s="370">
        <v>12</v>
      </c>
      <c r="M529" s="371">
        <v>57000</v>
      </c>
      <c r="N529" s="370">
        <v>1</v>
      </c>
      <c r="O529" s="370">
        <v>6</v>
      </c>
      <c r="P529" s="371">
        <v>28500</v>
      </c>
      <c r="Q529" s="370">
        <v>1</v>
      </c>
      <c r="R529" s="370">
        <v>12</v>
      </c>
    </row>
    <row r="530" spans="1:18" s="372" customFormat="1" ht="24" x14ac:dyDescent="0.2">
      <c r="A530" s="361" t="s">
        <v>3986</v>
      </c>
      <c r="B530" s="570" t="s">
        <v>3987</v>
      </c>
      <c r="C530" s="571" t="s">
        <v>158</v>
      </c>
      <c r="D530" s="572" t="s">
        <v>4306</v>
      </c>
      <c r="E530" s="573">
        <v>2500</v>
      </c>
      <c r="F530" s="574" t="s">
        <v>5466</v>
      </c>
      <c r="G530" s="575" t="s">
        <v>5467</v>
      </c>
      <c r="H530" s="575" t="s">
        <v>4067</v>
      </c>
      <c r="I530" s="575" t="s">
        <v>4309</v>
      </c>
      <c r="J530" s="369" t="s">
        <v>3991</v>
      </c>
      <c r="K530" s="370">
        <v>1</v>
      </c>
      <c r="L530" s="370">
        <v>12</v>
      </c>
      <c r="M530" s="371">
        <v>30000</v>
      </c>
      <c r="N530" s="370">
        <v>1</v>
      </c>
      <c r="O530" s="370">
        <v>6</v>
      </c>
      <c r="P530" s="371">
        <v>15000</v>
      </c>
      <c r="Q530" s="370">
        <v>1</v>
      </c>
      <c r="R530" s="370">
        <v>12</v>
      </c>
    </row>
    <row r="531" spans="1:18" s="372" customFormat="1" ht="12" x14ac:dyDescent="0.2">
      <c r="A531" s="361" t="s">
        <v>3986</v>
      </c>
      <c r="B531" s="570" t="s">
        <v>3987</v>
      </c>
      <c r="C531" s="571" t="s">
        <v>158</v>
      </c>
      <c r="D531" s="572" t="s">
        <v>5468</v>
      </c>
      <c r="E531" s="573">
        <v>6500</v>
      </c>
      <c r="F531" s="574" t="s">
        <v>5469</v>
      </c>
      <c r="G531" s="575" t="s">
        <v>5470</v>
      </c>
      <c r="H531" s="575" t="s">
        <v>4154</v>
      </c>
      <c r="I531" s="575" t="s">
        <v>4011</v>
      </c>
      <c r="J531" s="369" t="s">
        <v>4007</v>
      </c>
      <c r="K531" s="370">
        <v>1</v>
      </c>
      <c r="L531" s="370">
        <v>12</v>
      </c>
      <c r="M531" s="371">
        <v>78000</v>
      </c>
      <c r="N531" s="370">
        <v>1</v>
      </c>
      <c r="O531" s="370">
        <v>6</v>
      </c>
      <c r="P531" s="371">
        <v>39000</v>
      </c>
      <c r="Q531" s="370">
        <v>1</v>
      </c>
      <c r="R531" s="370">
        <v>12</v>
      </c>
    </row>
    <row r="532" spans="1:18" s="372" customFormat="1" ht="24" x14ac:dyDescent="0.2">
      <c r="A532" s="361" t="s">
        <v>3986</v>
      </c>
      <c r="B532" s="570" t="s">
        <v>3987</v>
      </c>
      <c r="C532" s="571" t="s">
        <v>158</v>
      </c>
      <c r="D532" s="572" t="s">
        <v>4596</v>
      </c>
      <c r="E532" s="573">
        <v>3500</v>
      </c>
      <c r="F532" s="574" t="s">
        <v>5471</v>
      </c>
      <c r="G532" s="575" t="s">
        <v>5472</v>
      </c>
      <c r="H532" s="575" t="s">
        <v>4105</v>
      </c>
      <c r="I532" s="575" t="s">
        <v>4011</v>
      </c>
      <c r="J532" s="369" t="s">
        <v>4007</v>
      </c>
      <c r="K532" s="370">
        <v>1</v>
      </c>
      <c r="L532" s="370">
        <v>12</v>
      </c>
      <c r="M532" s="371">
        <v>42000</v>
      </c>
      <c r="N532" s="370">
        <v>1</v>
      </c>
      <c r="O532" s="370">
        <v>6</v>
      </c>
      <c r="P532" s="371">
        <v>21000</v>
      </c>
      <c r="Q532" s="370">
        <v>1</v>
      </c>
      <c r="R532" s="370">
        <v>12</v>
      </c>
    </row>
    <row r="533" spans="1:18" s="372" customFormat="1" ht="24" x14ac:dyDescent="0.2">
      <c r="A533" s="361" t="s">
        <v>3986</v>
      </c>
      <c r="B533" s="570" t="s">
        <v>3987</v>
      </c>
      <c r="C533" s="571" t="s">
        <v>158</v>
      </c>
      <c r="D533" s="572" t="s">
        <v>4117</v>
      </c>
      <c r="E533" s="573">
        <v>11000</v>
      </c>
      <c r="F533" s="574" t="s">
        <v>5473</v>
      </c>
      <c r="G533" s="575" t="s">
        <v>5474</v>
      </c>
      <c r="H533" s="575" t="s">
        <v>4354</v>
      </c>
      <c r="I533" s="575" t="s">
        <v>4011</v>
      </c>
      <c r="J533" s="369" t="s">
        <v>4007</v>
      </c>
      <c r="K533" s="370">
        <v>1</v>
      </c>
      <c r="L533" s="370">
        <v>12</v>
      </c>
      <c r="M533" s="371">
        <v>132000</v>
      </c>
      <c r="N533" s="370">
        <v>1</v>
      </c>
      <c r="O533" s="370">
        <v>6</v>
      </c>
      <c r="P533" s="371">
        <v>66000</v>
      </c>
      <c r="Q533" s="370">
        <v>1</v>
      </c>
      <c r="R533" s="370">
        <v>12</v>
      </c>
    </row>
    <row r="534" spans="1:18" s="372" customFormat="1" ht="36" x14ac:dyDescent="0.2">
      <c r="A534" s="361" t="s">
        <v>3986</v>
      </c>
      <c r="B534" s="570" t="s">
        <v>3987</v>
      </c>
      <c r="C534" s="571" t="s">
        <v>158</v>
      </c>
      <c r="D534" s="572" t="s">
        <v>5475</v>
      </c>
      <c r="E534" s="573">
        <v>5000</v>
      </c>
      <c r="F534" s="574" t="s">
        <v>5476</v>
      </c>
      <c r="G534" s="575" t="s">
        <v>5477</v>
      </c>
      <c r="H534" s="575" t="s">
        <v>5478</v>
      </c>
      <c r="I534" s="580" t="s">
        <v>4028</v>
      </c>
      <c r="J534" s="369" t="s">
        <v>4007</v>
      </c>
      <c r="K534" s="370">
        <v>1</v>
      </c>
      <c r="L534" s="370">
        <v>12</v>
      </c>
      <c r="M534" s="371">
        <v>60000</v>
      </c>
      <c r="N534" s="370">
        <v>1</v>
      </c>
      <c r="O534" s="370">
        <v>6</v>
      </c>
      <c r="P534" s="371">
        <v>30000</v>
      </c>
      <c r="Q534" s="370">
        <v>1</v>
      </c>
      <c r="R534" s="370">
        <v>12</v>
      </c>
    </row>
    <row r="535" spans="1:18" s="372" customFormat="1" ht="24" x14ac:dyDescent="0.2">
      <c r="A535" s="361" t="s">
        <v>3986</v>
      </c>
      <c r="B535" s="570" t="s">
        <v>3987</v>
      </c>
      <c r="C535" s="571" t="s">
        <v>158</v>
      </c>
      <c r="D535" s="572" t="s">
        <v>5479</v>
      </c>
      <c r="E535" s="573">
        <v>8000</v>
      </c>
      <c r="F535" s="574" t="s">
        <v>5480</v>
      </c>
      <c r="G535" s="575" t="s">
        <v>5481</v>
      </c>
      <c r="H535" s="575" t="s">
        <v>5482</v>
      </c>
      <c r="I535" s="575" t="s">
        <v>4011</v>
      </c>
      <c r="J535" s="369" t="s">
        <v>4007</v>
      </c>
      <c r="K535" s="370">
        <v>1</v>
      </c>
      <c r="L535" s="370">
        <v>12</v>
      </c>
      <c r="M535" s="371">
        <v>96000</v>
      </c>
      <c r="N535" s="370">
        <v>1</v>
      </c>
      <c r="O535" s="370">
        <v>6</v>
      </c>
      <c r="P535" s="371">
        <v>48000</v>
      </c>
      <c r="Q535" s="370">
        <v>1</v>
      </c>
      <c r="R535" s="370">
        <v>12</v>
      </c>
    </row>
    <row r="536" spans="1:18" s="372" customFormat="1" ht="24" x14ac:dyDescent="0.2">
      <c r="A536" s="361" t="s">
        <v>3986</v>
      </c>
      <c r="B536" s="570" t="s">
        <v>3987</v>
      </c>
      <c r="C536" s="571" t="s">
        <v>158</v>
      </c>
      <c r="D536" s="572" t="s">
        <v>5483</v>
      </c>
      <c r="E536" s="573">
        <v>2450</v>
      </c>
      <c r="F536" s="574" t="s">
        <v>5484</v>
      </c>
      <c r="G536" s="575" t="s">
        <v>5485</v>
      </c>
      <c r="H536" s="575" t="s">
        <v>4291</v>
      </c>
      <c r="I536" s="580" t="s">
        <v>4028</v>
      </c>
      <c r="J536" s="369" t="s">
        <v>4007</v>
      </c>
      <c r="K536" s="370">
        <v>1</v>
      </c>
      <c r="L536" s="370">
        <v>12</v>
      </c>
      <c r="M536" s="371">
        <v>29400</v>
      </c>
      <c r="N536" s="370">
        <v>1</v>
      </c>
      <c r="O536" s="370">
        <v>6</v>
      </c>
      <c r="P536" s="371">
        <v>14700</v>
      </c>
      <c r="Q536" s="370">
        <v>1</v>
      </c>
      <c r="R536" s="370">
        <v>12</v>
      </c>
    </row>
    <row r="537" spans="1:18" s="372" customFormat="1" ht="36" x14ac:dyDescent="0.2">
      <c r="A537" s="361" t="s">
        <v>3986</v>
      </c>
      <c r="B537" s="570" t="s">
        <v>3987</v>
      </c>
      <c r="C537" s="571" t="s">
        <v>158</v>
      </c>
      <c r="D537" s="572" t="s">
        <v>5486</v>
      </c>
      <c r="E537" s="573">
        <v>2500</v>
      </c>
      <c r="F537" s="574" t="s">
        <v>5487</v>
      </c>
      <c r="G537" s="575" t="s">
        <v>5488</v>
      </c>
      <c r="H537" s="575" t="s">
        <v>5489</v>
      </c>
      <c r="I537" s="575" t="s">
        <v>4033</v>
      </c>
      <c r="J537" s="369" t="s">
        <v>3991</v>
      </c>
      <c r="K537" s="370">
        <v>1</v>
      </c>
      <c r="L537" s="370">
        <v>12</v>
      </c>
      <c r="M537" s="371">
        <v>30000</v>
      </c>
      <c r="N537" s="370">
        <v>1</v>
      </c>
      <c r="O537" s="370">
        <v>6</v>
      </c>
      <c r="P537" s="371">
        <v>15000</v>
      </c>
      <c r="Q537" s="370">
        <v>1</v>
      </c>
      <c r="R537" s="370">
        <v>12</v>
      </c>
    </row>
    <row r="538" spans="1:18" s="372" customFormat="1" ht="24" x14ac:dyDescent="0.2">
      <c r="A538" s="361" t="s">
        <v>3986</v>
      </c>
      <c r="B538" s="570" t="s">
        <v>3987</v>
      </c>
      <c r="C538" s="571" t="s">
        <v>158</v>
      </c>
      <c r="D538" s="572" t="s">
        <v>5490</v>
      </c>
      <c r="E538" s="573">
        <v>6000</v>
      </c>
      <c r="F538" s="574" t="s">
        <v>5491</v>
      </c>
      <c r="G538" s="581" t="s">
        <v>5492</v>
      </c>
      <c r="H538" s="575" t="s">
        <v>4539</v>
      </c>
      <c r="I538" s="575" t="s">
        <v>4011</v>
      </c>
      <c r="J538" s="369" t="s">
        <v>4007</v>
      </c>
      <c r="K538" s="370">
        <v>1</v>
      </c>
      <c r="L538" s="370">
        <v>12</v>
      </c>
      <c r="M538" s="371">
        <v>72000</v>
      </c>
      <c r="N538" s="370">
        <v>1</v>
      </c>
      <c r="O538" s="370">
        <v>6</v>
      </c>
      <c r="P538" s="371">
        <v>36000</v>
      </c>
      <c r="Q538" s="370">
        <v>1</v>
      </c>
      <c r="R538" s="370">
        <v>12</v>
      </c>
    </row>
    <row r="539" spans="1:18" s="372" customFormat="1" ht="24" x14ac:dyDescent="0.2">
      <c r="A539" s="361" t="s">
        <v>3986</v>
      </c>
      <c r="B539" s="570" t="s">
        <v>3987</v>
      </c>
      <c r="C539" s="571" t="s">
        <v>158</v>
      </c>
      <c r="D539" s="572" t="s">
        <v>5493</v>
      </c>
      <c r="E539" s="573">
        <v>2400</v>
      </c>
      <c r="F539" s="574" t="s">
        <v>5494</v>
      </c>
      <c r="G539" s="575" t="s">
        <v>5495</v>
      </c>
      <c r="H539" s="575" t="s">
        <v>1664</v>
      </c>
      <c r="I539" s="575" t="s">
        <v>3995</v>
      </c>
      <c r="J539" s="369" t="s">
        <v>3996</v>
      </c>
      <c r="K539" s="370">
        <v>1</v>
      </c>
      <c r="L539" s="370">
        <v>12</v>
      </c>
      <c r="M539" s="371">
        <v>28800</v>
      </c>
      <c r="N539" s="370">
        <v>1</v>
      </c>
      <c r="O539" s="370">
        <v>6</v>
      </c>
      <c r="P539" s="371">
        <v>14400</v>
      </c>
      <c r="Q539" s="370">
        <v>1</v>
      </c>
      <c r="R539" s="370">
        <v>12</v>
      </c>
    </row>
    <row r="540" spans="1:18" s="372" customFormat="1" ht="24" x14ac:dyDescent="0.2">
      <c r="A540" s="361" t="s">
        <v>3986</v>
      </c>
      <c r="B540" s="570" t="s">
        <v>3987</v>
      </c>
      <c r="C540" s="571" t="s">
        <v>158</v>
      </c>
      <c r="D540" s="572" t="s">
        <v>4038</v>
      </c>
      <c r="E540" s="573">
        <v>4000</v>
      </c>
      <c r="F540" s="574" t="s">
        <v>5496</v>
      </c>
      <c r="G540" s="575" t="s">
        <v>5497</v>
      </c>
      <c r="H540" s="575" t="s">
        <v>4488</v>
      </c>
      <c r="I540" s="575" t="s">
        <v>4011</v>
      </c>
      <c r="J540" s="369" t="s">
        <v>4007</v>
      </c>
      <c r="K540" s="370">
        <v>1</v>
      </c>
      <c r="L540" s="370">
        <v>12</v>
      </c>
      <c r="M540" s="371">
        <v>48000</v>
      </c>
      <c r="N540" s="370">
        <v>1</v>
      </c>
      <c r="O540" s="370">
        <v>6</v>
      </c>
      <c r="P540" s="371">
        <v>24000</v>
      </c>
      <c r="Q540" s="370">
        <v>1</v>
      </c>
      <c r="R540" s="370">
        <v>12</v>
      </c>
    </row>
    <row r="541" spans="1:18" s="372" customFormat="1" ht="24" x14ac:dyDescent="0.2">
      <c r="A541" s="361" t="s">
        <v>3986</v>
      </c>
      <c r="B541" s="570" t="s">
        <v>3987</v>
      </c>
      <c r="C541" s="571" t="s">
        <v>158</v>
      </c>
      <c r="D541" s="572" t="s">
        <v>5498</v>
      </c>
      <c r="E541" s="573">
        <v>4500</v>
      </c>
      <c r="F541" s="574" t="s">
        <v>5499</v>
      </c>
      <c r="G541" s="575" t="s">
        <v>5500</v>
      </c>
      <c r="H541" s="575" t="s">
        <v>4102</v>
      </c>
      <c r="I541" s="575" t="s">
        <v>4011</v>
      </c>
      <c r="J541" s="369" t="s">
        <v>4007</v>
      </c>
      <c r="K541" s="534">
        <v>1</v>
      </c>
      <c r="L541" s="534">
        <v>2</v>
      </c>
      <c r="M541" s="371">
        <v>9000</v>
      </c>
      <c r="N541" s="534">
        <v>1</v>
      </c>
      <c r="O541" s="534">
        <v>6</v>
      </c>
      <c r="P541" s="371">
        <v>27000</v>
      </c>
      <c r="Q541" s="534">
        <v>1</v>
      </c>
      <c r="R541" s="534">
        <v>12</v>
      </c>
    </row>
    <row r="542" spans="1:18" s="372" customFormat="1" ht="24" x14ac:dyDescent="0.2">
      <c r="A542" s="361" t="s">
        <v>3986</v>
      </c>
      <c r="B542" s="570" t="s">
        <v>3987</v>
      </c>
      <c r="C542" s="571" t="s">
        <v>158</v>
      </c>
      <c r="D542" s="572" t="s">
        <v>5501</v>
      </c>
      <c r="E542" s="573">
        <v>15600</v>
      </c>
      <c r="F542" s="574" t="s">
        <v>5502</v>
      </c>
      <c r="G542" s="575" t="s">
        <v>5503</v>
      </c>
      <c r="H542" s="575" t="s">
        <v>5504</v>
      </c>
      <c r="I542" s="575" t="s">
        <v>4011</v>
      </c>
      <c r="J542" s="369" t="s">
        <v>4007</v>
      </c>
      <c r="K542" s="534">
        <v>1</v>
      </c>
      <c r="L542" s="534">
        <v>10</v>
      </c>
      <c r="M542" s="371">
        <v>156000</v>
      </c>
      <c r="N542" s="534">
        <v>1</v>
      </c>
      <c r="O542" s="534">
        <v>6</v>
      </c>
      <c r="P542" s="371">
        <v>93600</v>
      </c>
      <c r="Q542" s="534">
        <v>1</v>
      </c>
      <c r="R542" s="534">
        <v>12</v>
      </c>
    </row>
    <row r="543" spans="1:18" s="372" customFormat="1" ht="12" x14ac:dyDescent="0.2">
      <c r="A543" s="361" t="s">
        <v>3986</v>
      </c>
      <c r="B543" s="570" t="s">
        <v>3987</v>
      </c>
      <c r="C543" s="571" t="s">
        <v>158</v>
      </c>
      <c r="D543" s="572" t="s">
        <v>4272</v>
      </c>
      <c r="E543" s="573">
        <v>3200</v>
      </c>
      <c r="F543" s="574" t="s">
        <v>5505</v>
      </c>
      <c r="G543" s="575" t="s">
        <v>5506</v>
      </c>
      <c r="H543" s="575" t="s">
        <v>1664</v>
      </c>
      <c r="I543" s="575" t="s">
        <v>3995</v>
      </c>
      <c r="J543" s="369" t="s">
        <v>3996</v>
      </c>
      <c r="K543" s="370">
        <v>1</v>
      </c>
      <c r="L543" s="370">
        <v>12</v>
      </c>
      <c r="M543" s="371">
        <v>38400</v>
      </c>
      <c r="N543" s="370">
        <v>1</v>
      </c>
      <c r="O543" s="370">
        <v>6</v>
      </c>
      <c r="P543" s="371">
        <v>19200</v>
      </c>
      <c r="Q543" s="370">
        <v>1</v>
      </c>
      <c r="R543" s="370">
        <v>12</v>
      </c>
    </row>
    <row r="544" spans="1:18" s="372" customFormat="1" ht="36" x14ac:dyDescent="0.2">
      <c r="A544" s="361" t="s">
        <v>3986</v>
      </c>
      <c r="B544" s="570" t="s">
        <v>3987</v>
      </c>
      <c r="C544" s="571" t="s">
        <v>158</v>
      </c>
      <c r="D544" s="572" t="s">
        <v>3997</v>
      </c>
      <c r="E544" s="573">
        <v>2000</v>
      </c>
      <c r="F544" s="574" t="s">
        <v>5507</v>
      </c>
      <c r="G544" s="575" t="s">
        <v>5508</v>
      </c>
      <c r="H544" s="575" t="s">
        <v>5509</v>
      </c>
      <c r="I544" s="575" t="s">
        <v>4064</v>
      </c>
      <c r="J544" s="369" t="s">
        <v>3996</v>
      </c>
      <c r="K544" s="370">
        <v>1</v>
      </c>
      <c r="L544" s="370">
        <v>12</v>
      </c>
      <c r="M544" s="371">
        <v>24000</v>
      </c>
      <c r="N544" s="370">
        <v>1</v>
      </c>
      <c r="O544" s="370">
        <v>6</v>
      </c>
      <c r="P544" s="371">
        <v>12000</v>
      </c>
      <c r="Q544" s="370">
        <v>1</v>
      </c>
      <c r="R544" s="370">
        <v>12</v>
      </c>
    </row>
    <row r="545" spans="1:18" s="372" customFormat="1" ht="12" x14ac:dyDescent="0.2">
      <c r="A545" s="361" t="s">
        <v>3986</v>
      </c>
      <c r="B545" s="570" t="s">
        <v>3987</v>
      </c>
      <c r="C545" s="571" t="s">
        <v>158</v>
      </c>
      <c r="D545" s="572" t="s">
        <v>4015</v>
      </c>
      <c r="E545" s="573">
        <v>8000</v>
      </c>
      <c r="F545" s="574" t="s">
        <v>5510</v>
      </c>
      <c r="G545" s="575" t="s">
        <v>5511</v>
      </c>
      <c r="H545" s="575" t="s">
        <v>4015</v>
      </c>
      <c r="I545" s="575" t="s">
        <v>4011</v>
      </c>
      <c r="J545" s="369" t="s">
        <v>4007</v>
      </c>
      <c r="K545" s="370">
        <v>1</v>
      </c>
      <c r="L545" s="370">
        <v>12</v>
      </c>
      <c r="M545" s="371">
        <v>96000</v>
      </c>
      <c r="N545" s="370">
        <v>1</v>
      </c>
      <c r="O545" s="370">
        <v>6</v>
      </c>
      <c r="P545" s="371">
        <v>48000</v>
      </c>
      <c r="Q545" s="370">
        <v>1</v>
      </c>
      <c r="R545" s="370">
        <v>12</v>
      </c>
    </row>
    <row r="546" spans="1:18" s="372" customFormat="1" ht="36" x14ac:dyDescent="0.2">
      <c r="A546" s="361" t="s">
        <v>3986</v>
      </c>
      <c r="B546" s="570" t="s">
        <v>3987</v>
      </c>
      <c r="C546" s="571" t="s">
        <v>158</v>
      </c>
      <c r="D546" s="572" t="s">
        <v>5512</v>
      </c>
      <c r="E546" s="573">
        <v>10000</v>
      </c>
      <c r="F546" s="574" t="s">
        <v>5513</v>
      </c>
      <c r="G546" s="575" t="s">
        <v>5514</v>
      </c>
      <c r="H546" s="575" t="s">
        <v>5515</v>
      </c>
      <c r="I546" s="575" t="s">
        <v>4011</v>
      </c>
      <c r="J546" s="369" t="s">
        <v>4007</v>
      </c>
      <c r="K546" s="370">
        <v>1</v>
      </c>
      <c r="L546" s="370">
        <v>12</v>
      </c>
      <c r="M546" s="371">
        <v>120000</v>
      </c>
      <c r="N546" s="370">
        <v>1</v>
      </c>
      <c r="O546" s="370">
        <v>6</v>
      </c>
      <c r="P546" s="371">
        <v>60000</v>
      </c>
      <c r="Q546" s="370">
        <v>1</v>
      </c>
      <c r="R546" s="370">
        <v>12</v>
      </c>
    </row>
    <row r="547" spans="1:18" s="372" customFormat="1" ht="24" x14ac:dyDescent="0.2">
      <c r="A547" s="361" t="s">
        <v>3986</v>
      </c>
      <c r="B547" s="570" t="s">
        <v>3987</v>
      </c>
      <c r="C547" s="571" t="s">
        <v>158</v>
      </c>
      <c r="D547" s="572" t="s">
        <v>5516</v>
      </c>
      <c r="E547" s="573">
        <v>4000</v>
      </c>
      <c r="F547" s="574" t="s">
        <v>5517</v>
      </c>
      <c r="G547" s="575" t="s">
        <v>5518</v>
      </c>
      <c r="H547" s="575" t="s">
        <v>5519</v>
      </c>
      <c r="I547" s="575" t="s">
        <v>4011</v>
      </c>
      <c r="J547" s="369" t="s">
        <v>4007</v>
      </c>
      <c r="K547" s="534">
        <v>1</v>
      </c>
      <c r="L547" s="534">
        <v>8</v>
      </c>
      <c r="M547" s="371">
        <v>32000</v>
      </c>
      <c r="N547" s="534">
        <v>1</v>
      </c>
      <c r="O547" s="534">
        <v>6</v>
      </c>
      <c r="P547" s="371">
        <v>24000</v>
      </c>
      <c r="Q547" s="534">
        <v>1</v>
      </c>
      <c r="R547" s="534">
        <v>12</v>
      </c>
    </row>
    <row r="548" spans="1:18" s="372" customFormat="1" ht="12" x14ac:dyDescent="0.2">
      <c r="A548" s="361" t="s">
        <v>3986</v>
      </c>
      <c r="B548" s="570" t="s">
        <v>3987</v>
      </c>
      <c r="C548" s="571" t="s">
        <v>158</v>
      </c>
      <c r="D548" s="572" t="s">
        <v>4599</v>
      </c>
      <c r="E548" s="578">
        <v>5500</v>
      </c>
      <c r="F548" s="579" t="s">
        <v>5520</v>
      </c>
      <c r="G548" s="575" t="s">
        <v>5521</v>
      </c>
      <c r="H548" s="575" t="s">
        <v>4102</v>
      </c>
      <c r="I548" s="575" t="s">
        <v>4011</v>
      </c>
      <c r="J548" s="369" t="s">
        <v>4007</v>
      </c>
      <c r="K548" s="534">
        <v>1</v>
      </c>
      <c r="L548" s="534">
        <v>8</v>
      </c>
      <c r="M548" s="371">
        <v>44000</v>
      </c>
      <c r="N548" s="534">
        <v>1</v>
      </c>
      <c r="O548" s="534">
        <v>6</v>
      </c>
      <c r="P548" s="371">
        <v>33000</v>
      </c>
      <c r="Q548" s="534">
        <v>1</v>
      </c>
      <c r="R548" s="534">
        <v>12</v>
      </c>
    </row>
    <row r="549" spans="1:18" s="372" customFormat="1" ht="24" x14ac:dyDescent="0.2">
      <c r="A549" s="361" t="s">
        <v>3986</v>
      </c>
      <c r="B549" s="570" t="s">
        <v>3987</v>
      </c>
      <c r="C549" s="571" t="s">
        <v>158</v>
      </c>
      <c r="D549" s="572" t="s">
        <v>4389</v>
      </c>
      <c r="E549" s="573">
        <v>5000</v>
      </c>
      <c r="F549" s="574" t="s">
        <v>5522</v>
      </c>
      <c r="G549" s="575" t="s">
        <v>5523</v>
      </c>
      <c r="H549" s="575" t="s">
        <v>4404</v>
      </c>
      <c r="I549" s="575" t="s">
        <v>4074</v>
      </c>
      <c r="J549" s="369" t="s">
        <v>3991</v>
      </c>
      <c r="K549" s="370">
        <v>1</v>
      </c>
      <c r="L549" s="370">
        <v>12</v>
      </c>
      <c r="M549" s="371">
        <v>60000</v>
      </c>
      <c r="N549" s="370">
        <v>1</v>
      </c>
      <c r="O549" s="370">
        <v>6</v>
      </c>
      <c r="P549" s="371">
        <v>30000</v>
      </c>
      <c r="Q549" s="370">
        <v>1</v>
      </c>
      <c r="R549" s="370">
        <v>12</v>
      </c>
    </row>
    <row r="550" spans="1:18" s="372" customFormat="1" ht="12" x14ac:dyDescent="0.2">
      <c r="A550" s="361" t="s">
        <v>3986</v>
      </c>
      <c r="B550" s="570" t="s">
        <v>3987</v>
      </c>
      <c r="C550" s="571" t="s">
        <v>158</v>
      </c>
      <c r="D550" s="572" t="s">
        <v>4000</v>
      </c>
      <c r="E550" s="573">
        <v>2500</v>
      </c>
      <c r="F550" s="574" t="s">
        <v>5524</v>
      </c>
      <c r="G550" s="575" t="s">
        <v>5525</v>
      </c>
      <c r="H550" s="575" t="s">
        <v>1664</v>
      </c>
      <c r="I550" s="575" t="s">
        <v>3995</v>
      </c>
      <c r="J550" s="369" t="s">
        <v>3996</v>
      </c>
      <c r="K550" s="370">
        <v>1</v>
      </c>
      <c r="L550" s="370">
        <v>12</v>
      </c>
      <c r="M550" s="371">
        <v>30000</v>
      </c>
      <c r="N550" s="370">
        <v>1</v>
      </c>
      <c r="O550" s="370">
        <v>6</v>
      </c>
      <c r="P550" s="371">
        <v>15000</v>
      </c>
      <c r="Q550" s="370">
        <v>1</v>
      </c>
      <c r="R550" s="370">
        <v>12</v>
      </c>
    </row>
    <row r="551" spans="1:18" s="372" customFormat="1" ht="36" x14ac:dyDescent="0.2">
      <c r="A551" s="361" t="s">
        <v>3986</v>
      </c>
      <c r="B551" s="570" t="s">
        <v>3987</v>
      </c>
      <c r="C551" s="571" t="s">
        <v>158</v>
      </c>
      <c r="D551" s="572" t="s">
        <v>5526</v>
      </c>
      <c r="E551" s="573">
        <v>5000</v>
      </c>
      <c r="F551" s="574" t="s">
        <v>5527</v>
      </c>
      <c r="G551" s="575" t="s">
        <v>5528</v>
      </c>
      <c r="H551" s="575" t="s">
        <v>5292</v>
      </c>
      <c r="I551" s="575" t="s">
        <v>4011</v>
      </c>
      <c r="J551" s="369" t="s">
        <v>4007</v>
      </c>
      <c r="K551" s="370">
        <v>1</v>
      </c>
      <c r="L551" s="370">
        <v>12</v>
      </c>
      <c r="M551" s="371">
        <v>60000</v>
      </c>
      <c r="N551" s="370">
        <v>1</v>
      </c>
      <c r="O551" s="370">
        <v>6</v>
      </c>
      <c r="P551" s="371">
        <v>30000</v>
      </c>
      <c r="Q551" s="370">
        <v>1</v>
      </c>
      <c r="R551" s="370">
        <v>12</v>
      </c>
    </row>
    <row r="552" spans="1:18" s="372" customFormat="1" ht="24" x14ac:dyDescent="0.2">
      <c r="A552" s="361" t="s">
        <v>3986</v>
      </c>
      <c r="B552" s="570" t="s">
        <v>3987</v>
      </c>
      <c r="C552" s="571" t="s">
        <v>158</v>
      </c>
      <c r="D552" s="572" t="s">
        <v>3997</v>
      </c>
      <c r="E552" s="573">
        <v>1500</v>
      </c>
      <c r="F552" s="574" t="s">
        <v>5529</v>
      </c>
      <c r="G552" s="575" t="s">
        <v>5530</v>
      </c>
      <c r="H552" s="575" t="s">
        <v>1664</v>
      </c>
      <c r="I552" s="575" t="s">
        <v>3995</v>
      </c>
      <c r="J552" s="369" t="s">
        <v>3996</v>
      </c>
      <c r="K552" s="370">
        <v>1</v>
      </c>
      <c r="L552" s="370">
        <v>12</v>
      </c>
      <c r="M552" s="371">
        <v>18000</v>
      </c>
      <c r="N552" s="370">
        <v>1</v>
      </c>
      <c r="O552" s="370">
        <v>6</v>
      </c>
      <c r="P552" s="371">
        <v>9000</v>
      </c>
      <c r="Q552" s="370">
        <v>1</v>
      </c>
      <c r="R552" s="370">
        <v>12</v>
      </c>
    </row>
    <row r="553" spans="1:18" s="372" customFormat="1" ht="24" x14ac:dyDescent="0.2">
      <c r="A553" s="361" t="s">
        <v>3986</v>
      </c>
      <c r="B553" s="570" t="s">
        <v>3987</v>
      </c>
      <c r="C553" s="571" t="s">
        <v>158</v>
      </c>
      <c r="D553" s="572" t="s">
        <v>5531</v>
      </c>
      <c r="E553" s="573">
        <v>3500</v>
      </c>
      <c r="F553" s="574" t="s">
        <v>5532</v>
      </c>
      <c r="G553" s="575" t="s">
        <v>5533</v>
      </c>
      <c r="H553" s="575" t="s">
        <v>5534</v>
      </c>
      <c r="I553" s="575" t="s">
        <v>4064</v>
      </c>
      <c r="J553" s="369" t="s">
        <v>3991</v>
      </c>
      <c r="K553" s="370">
        <v>1</v>
      </c>
      <c r="L553" s="370">
        <v>12</v>
      </c>
      <c r="M553" s="371">
        <v>42000</v>
      </c>
      <c r="N553" s="370">
        <v>1</v>
      </c>
      <c r="O553" s="370">
        <v>6</v>
      </c>
      <c r="P553" s="371">
        <v>21000</v>
      </c>
      <c r="Q553" s="370">
        <v>1</v>
      </c>
      <c r="R553" s="370">
        <v>12</v>
      </c>
    </row>
    <row r="554" spans="1:18" s="372" customFormat="1" ht="24" x14ac:dyDescent="0.2">
      <c r="A554" s="361" t="s">
        <v>3986</v>
      </c>
      <c r="B554" s="570" t="s">
        <v>3987</v>
      </c>
      <c r="C554" s="571" t="s">
        <v>158</v>
      </c>
      <c r="D554" s="572" t="s">
        <v>5535</v>
      </c>
      <c r="E554" s="573">
        <v>8000</v>
      </c>
      <c r="F554" s="574" t="s">
        <v>5536</v>
      </c>
      <c r="G554" s="575" t="s">
        <v>5537</v>
      </c>
      <c r="H554" s="575" t="s">
        <v>4019</v>
      </c>
      <c r="I554" s="575" t="s">
        <v>4011</v>
      </c>
      <c r="J554" s="369" t="s">
        <v>4007</v>
      </c>
      <c r="K554" s="370">
        <v>1</v>
      </c>
      <c r="L554" s="370">
        <v>12</v>
      </c>
      <c r="M554" s="371">
        <v>96000</v>
      </c>
      <c r="N554" s="370">
        <v>1</v>
      </c>
      <c r="O554" s="370">
        <v>6</v>
      </c>
      <c r="P554" s="371">
        <v>48000</v>
      </c>
      <c r="Q554" s="370">
        <v>1</v>
      </c>
      <c r="R554" s="370">
        <v>12</v>
      </c>
    </row>
    <row r="555" spans="1:18" s="372" customFormat="1" ht="24" x14ac:dyDescent="0.2">
      <c r="A555" s="361" t="s">
        <v>3986</v>
      </c>
      <c r="B555" s="570" t="s">
        <v>3987</v>
      </c>
      <c r="C555" s="571" t="s">
        <v>158</v>
      </c>
      <c r="D555" s="572" t="s">
        <v>5538</v>
      </c>
      <c r="E555" s="578">
        <v>7000</v>
      </c>
      <c r="F555" s="579" t="s">
        <v>5539</v>
      </c>
      <c r="G555" s="575" t="s">
        <v>5540</v>
      </c>
      <c r="H555" s="575" t="s">
        <v>4015</v>
      </c>
      <c r="I555" s="575" t="s">
        <v>4011</v>
      </c>
      <c r="J555" s="369" t="s">
        <v>4007</v>
      </c>
      <c r="K555" s="534">
        <v>1</v>
      </c>
      <c r="L555" s="534">
        <v>8</v>
      </c>
      <c r="M555" s="371">
        <v>56000</v>
      </c>
      <c r="N555" s="534">
        <v>1</v>
      </c>
      <c r="O555" s="534">
        <v>6</v>
      </c>
      <c r="P555" s="371">
        <v>42000</v>
      </c>
      <c r="Q555" s="534">
        <v>1</v>
      </c>
      <c r="R555" s="534">
        <v>12</v>
      </c>
    </row>
    <row r="556" spans="1:18" s="372" customFormat="1" ht="12" x14ac:dyDescent="0.2">
      <c r="A556" s="361" t="s">
        <v>3986</v>
      </c>
      <c r="B556" s="570" t="s">
        <v>3987</v>
      </c>
      <c r="C556" s="571" t="s">
        <v>158</v>
      </c>
      <c r="D556" s="572" t="s">
        <v>5541</v>
      </c>
      <c r="E556" s="573">
        <v>15600</v>
      </c>
      <c r="F556" s="574" t="s">
        <v>5542</v>
      </c>
      <c r="G556" s="575" t="s">
        <v>5543</v>
      </c>
      <c r="H556" s="575" t="s">
        <v>4015</v>
      </c>
      <c r="I556" s="575" t="s">
        <v>4011</v>
      </c>
      <c r="J556" s="369" t="s">
        <v>4007</v>
      </c>
      <c r="K556" s="370">
        <v>1</v>
      </c>
      <c r="L556" s="370">
        <v>12</v>
      </c>
      <c r="M556" s="371">
        <v>187200</v>
      </c>
      <c r="N556" s="370">
        <v>1</v>
      </c>
      <c r="O556" s="370">
        <v>6</v>
      </c>
      <c r="P556" s="371">
        <v>93600</v>
      </c>
      <c r="Q556" s="370">
        <v>1</v>
      </c>
      <c r="R556" s="370">
        <v>12</v>
      </c>
    </row>
    <row r="557" spans="1:18" s="372" customFormat="1" ht="24" x14ac:dyDescent="0.2">
      <c r="A557" s="361" t="s">
        <v>3986</v>
      </c>
      <c r="B557" s="570" t="s">
        <v>3987</v>
      </c>
      <c r="C557" s="571" t="s">
        <v>158</v>
      </c>
      <c r="D557" s="572" t="s">
        <v>5544</v>
      </c>
      <c r="E557" s="573">
        <v>15600</v>
      </c>
      <c r="F557" s="574" t="s">
        <v>5545</v>
      </c>
      <c r="G557" s="575" t="s">
        <v>5546</v>
      </c>
      <c r="H557" s="575" t="s">
        <v>5547</v>
      </c>
      <c r="I557" s="575" t="s">
        <v>4011</v>
      </c>
      <c r="J557" s="369" t="s">
        <v>4007</v>
      </c>
      <c r="K557" s="534" t="s">
        <v>1664</v>
      </c>
      <c r="L557" s="534" t="s">
        <v>1664</v>
      </c>
      <c r="M557" s="535" t="s">
        <v>1664</v>
      </c>
      <c r="N557" s="534">
        <v>1</v>
      </c>
      <c r="O557" s="534">
        <v>3</v>
      </c>
      <c r="P557" s="371">
        <v>46800</v>
      </c>
      <c r="Q557" s="534">
        <v>1</v>
      </c>
      <c r="R557" s="534">
        <v>12</v>
      </c>
    </row>
    <row r="558" spans="1:18" s="372" customFormat="1" ht="24" x14ac:dyDescent="0.2">
      <c r="A558" s="361" t="s">
        <v>3986</v>
      </c>
      <c r="B558" s="570" t="s">
        <v>3987</v>
      </c>
      <c r="C558" s="571" t="s">
        <v>158</v>
      </c>
      <c r="D558" s="572" t="s">
        <v>4000</v>
      </c>
      <c r="E558" s="573">
        <v>2500</v>
      </c>
      <c r="F558" s="574" t="s">
        <v>5548</v>
      </c>
      <c r="G558" s="575" t="s">
        <v>5549</v>
      </c>
      <c r="H558" s="575" t="s">
        <v>1664</v>
      </c>
      <c r="I558" s="575" t="s">
        <v>3995</v>
      </c>
      <c r="J558" s="369" t="s">
        <v>3996</v>
      </c>
      <c r="K558" s="370">
        <v>1</v>
      </c>
      <c r="L558" s="370">
        <v>12</v>
      </c>
      <c r="M558" s="371">
        <v>30000</v>
      </c>
      <c r="N558" s="370">
        <v>1</v>
      </c>
      <c r="O558" s="370">
        <v>6</v>
      </c>
      <c r="P558" s="371">
        <v>15000</v>
      </c>
      <c r="Q558" s="370">
        <v>1</v>
      </c>
      <c r="R558" s="370">
        <v>12</v>
      </c>
    </row>
    <row r="559" spans="1:18" s="372" customFormat="1" ht="36" x14ac:dyDescent="0.2">
      <c r="A559" s="361" t="s">
        <v>3986</v>
      </c>
      <c r="B559" s="570" t="s">
        <v>3987</v>
      </c>
      <c r="C559" s="571" t="s">
        <v>158</v>
      </c>
      <c r="D559" s="572" t="s">
        <v>5550</v>
      </c>
      <c r="E559" s="573">
        <v>9000</v>
      </c>
      <c r="F559" s="574" t="s">
        <v>5551</v>
      </c>
      <c r="G559" s="575" t="s">
        <v>5552</v>
      </c>
      <c r="H559" s="575" t="s">
        <v>4102</v>
      </c>
      <c r="I559" s="575" t="s">
        <v>4011</v>
      </c>
      <c r="J559" s="369" t="s">
        <v>4007</v>
      </c>
      <c r="K559" s="370">
        <v>1</v>
      </c>
      <c r="L559" s="370">
        <v>12</v>
      </c>
      <c r="M559" s="371">
        <v>108000</v>
      </c>
      <c r="N559" s="370">
        <v>1</v>
      </c>
      <c r="O559" s="370">
        <v>6</v>
      </c>
      <c r="P559" s="371">
        <v>54000</v>
      </c>
      <c r="Q559" s="370">
        <v>1</v>
      </c>
      <c r="R559" s="370">
        <v>12</v>
      </c>
    </row>
    <row r="560" spans="1:18" s="372" customFormat="1" ht="24" x14ac:dyDescent="0.2">
      <c r="A560" s="361" t="s">
        <v>3986</v>
      </c>
      <c r="B560" s="570" t="s">
        <v>3987</v>
      </c>
      <c r="C560" s="571" t="s">
        <v>158</v>
      </c>
      <c r="D560" s="572" t="s">
        <v>5553</v>
      </c>
      <c r="E560" s="578">
        <v>7000</v>
      </c>
      <c r="F560" s="579" t="s">
        <v>5554</v>
      </c>
      <c r="G560" s="575" t="s">
        <v>5555</v>
      </c>
      <c r="H560" s="575" t="s">
        <v>5556</v>
      </c>
      <c r="I560" s="580" t="s">
        <v>4028</v>
      </c>
      <c r="J560" s="369" t="s">
        <v>4007</v>
      </c>
      <c r="K560" s="370">
        <v>1</v>
      </c>
      <c r="L560" s="370">
        <v>12</v>
      </c>
      <c r="M560" s="371">
        <v>84000</v>
      </c>
      <c r="N560" s="370">
        <v>1</v>
      </c>
      <c r="O560" s="370">
        <v>6</v>
      </c>
      <c r="P560" s="371">
        <v>42000</v>
      </c>
      <c r="Q560" s="370">
        <v>1</v>
      </c>
      <c r="R560" s="370">
        <v>12</v>
      </c>
    </row>
    <row r="561" spans="1:18" s="372" customFormat="1" ht="24" x14ac:dyDescent="0.2">
      <c r="A561" s="361" t="s">
        <v>3986</v>
      </c>
      <c r="B561" s="570" t="s">
        <v>3987</v>
      </c>
      <c r="C561" s="571" t="s">
        <v>158</v>
      </c>
      <c r="D561" s="572" t="s">
        <v>4363</v>
      </c>
      <c r="E561" s="573">
        <v>3000</v>
      </c>
      <c r="F561" s="574" t="s">
        <v>5557</v>
      </c>
      <c r="G561" s="575" t="s">
        <v>5558</v>
      </c>
      <c r="H561" s="575" t="s">
        <v>4067</v>
      </c>
      <c r="I561" s="575" t="s">
        <v>4033</v>
      </c>
      <c r="J561" s="369" t="s">
        <v>3991</v>
      </c>
      <c r="K561" s="370">
        <v>1</v>
      </c>
      <c r="L561" s="370">
        <v>12</v>
      </c>
      <c r="M561" s="371">
        <v>36000</v>
      </c>
      <c r="N561" s="370">
        <v>1</v>
      </c>
      <c r="O561" s="370">
        <v>6</v>
      </c>
      <c r="P561" s="371">
        <v>18000</v>
      </c>
      <c r="Q561" s="370">
        <v>1</v>
      </c>
      <c r="R561" s="370">
        <v>12</v>
      </c>
    </row>
    <row r="562" spans="1:18" s="372" customFormat="1" ht="24" x14ac:dyDescent="0.2">
      <c r="A562" s="361" t="s">
        <v>3986</v>
      </c>
      <c r="B562" s="570" t="s">
        <v>3987</v>
      </c>
      <c r="C562" s="571" t="s">
        <v>158</v>
      </c>
      <c r="D562" s="572" t="s">
        <v>4354</v>
      </c>
      <c r="E562" s="573">
        <v>5000</v>
      </c>
      <c r="F562" s="574" t="s">
        <v>5559</v>
      </c>
      <c r="G562" s="575" t="s">
        <v>5560</v>
      </c>
      <c r="H562" s="575" t="s">
        <v>4354</v>
      </c>
      <c r="I562" s="575" t="s">
        <v>4011</v>
      </c>
      <c r="J562" s="369" t="s">
        <v>4007</v>
      </c>
      <c r="K562" s="370">
        <v>1</v>
      </c>
      <c r="L562" s="370">
        <v>12</v>
      </c>
      <c r="M562" s="371">
        <v>60000</v>
      </c>
      <c r="N562" s="370">
        <v>1</v>
      </c>
      <c r="O562" s="370">
        <v>6</v>
      </c>
      <c r="P562" s="371">
        <v>30000</v>
      </c>
      <c r="Q562" s="370">
        <v>1</v>
      </c>
      <c r="R562" s="370">
        <v>12</v>
      </c>
    </row>
    <row r="563" spans="1:18" s="372" customFormat="1" ht="24" x14ac:dyDescent="0.2">
      <c r="A563" s="361" t="s">
        <v>3986</v>
      </c>
      <c r="B563" s="570" t="s">
        <v>3987</v>
      </c>
      <c r="C563" s="571" t="s">
        <v>158</v>
      </c>
      <c r="D563" s="572" t="s">
        <v>5561</v>
      </c>
      <c r="E563" s="578">
        <v>6500</v>
      </c>
      <c r="F563" s="579" t="s">
        <v>5562</v>
      </c>
      <c r="G563" s="575" t="s">
        <v>5563</v>
      </c>
      <c r="H563" s="575" t="s">
        <v>5564</v>
      </c>
      <c r="I563" s="580" t="s">
        <v>4028</v>
      </c>
      <c r="J563" s="369" t="s">
        <v>4007</v>
      </c>
      <c r="K563" s="534">
        <v>1</v>
      </c>
      <c r="L563" s="534">
        <v>8</v>
      </c>
      <c r="M563" s="371">
        <v>52000</v>
      </c>
      <c r="N563" s="534">
        <v>1</v>
      </c>
      <c r="O563" s="534">
        <v>6</v>
      </c>
      <c r="P563" s="371">
        <v>39000</v>
      </c>
      <c r="Q563" s="534">
        <v>1</v>
      </c>
      <c r="R563" s="534">
        <v>12</v>
      </c>
    </row>
    <row r="564" spans="1:18" s="372" customFormat="1" ht="24" x14ac:dyDescent="0.2">
      <c r="A564" s="361" t="s">
        <v>3986</v>
      </c>
      <c r="B564" s="570" t="s">
        <v>3987</v>
      </c>
      <c r="C564" s="571" t="s">
        <v>158</v>
      </c>
      <c r="D564" s="572" t="s">
        <v>4370</v>
      </c>
      <c r="E564" s="573">
        <v>13000</v>
      </c>
      <c r="F564" s="574" t="s">
        <v>5565</v>
      </c>
      <c r="G564" s="575" t="s">
        <v>5566</v>
      </c>
      <c r="H564" s="575" t="s">
        <v>4015</v>
      </c>
      <c r="I564" s="575" t="s">
        <v>4011</v>
      </c>
      <c r="J564" s="369" t="s">
        <v>4007</v>
      </c>
      <c r="K564" s="370">
        <v>1</v>
      </c>
      <c r="L564" s="370">
        <v>12</v>
      </c>
      <c r="M564" s="371">
        <v>156000</v>
      </c>
      <c r="N564" s="370">
        <v>1</v>
      </c>
      <c r="O564" s="370">
        <v>6</v>
      </c>
      <c r="P564" s="371">
        <v>78000</v>
      </c>
      <c r="Q564" s="370">
        <v>1</v>
      </c>
      <c r="R564" s="370">
        <v>12</v>
      </c>
    </row>
    <row r="565" spans="1:18" s="372" customFormat="1" ht="24" x14ac:dyDescent="0.2">
      <c r="A565" s="361" t="s">
        <v>3986</v>
      </c>
      <c r="B565" s="570" t="s">
        <v>3987</v>
      </c>
      <c r="C565" s="571" t="s">
        <v>158</v>
      </c>
      <c r="D565" s="572" t="s">
        <v>4828</v>
      </c>
      <c r="E565" s="573">
        <v>9000</v>
      </c>
      <c r="F565" s="574" t="s">
        <v>5567</v>
      </c>
      <c r="G565" s="575" t="s">
        <v>5568</v>
      </c>
      <c r="H565" s="575" t="s">
        <v>4740</v>
      </c>
      <c r="I565" s="575" t="s">
        <v>4011</v>
      </c>
      <c r="J565" s="369" t="s">
        <v>4007</v>
      </c>
      <c r="K565" s="370">
        <v>1</v>
      </c>
      <c r="L565" s="370">
        <v>12</v>
      </c>
      <c r="M565" s="371">
        <v>108000</v>
      </c>
      <c r="N565" s="370">
        <v>1</v>
      </c>
      <c r="O565" s="370">
        <v>6</v>
      </c>
      <c r="P565" s="371">
        <v>54000</v>
      </c>
      <c r="Q565" s="370">
        <v>1</v>
      </c>
      <c r="R565" s="370">
        <v>12</v>
      </c>
    </row>
    <row r="566" spans="1:18" s="372" customFormat="1" ht="36" x14ac:dyDescent="0.2">
      <c r="A566" s="361" t="s">
        <v>3986</v>
      </c>
      <c r="B566" s="570" t="s">
        <v>3987</v>
      </c>
      <c r="C566" s="571" t="s">
        <v>158</v>
      </c>
      <c r="D566" s="572" t="s">
        <v>5569</v>
      </c>
      <c r="E566" s="573">
        <v>8000</v>
      </c>
      <c r="F566" s="574" t="s">
        <v>5570</v>
      </c>
      <c r="G566" s="575" t="s">
        <v>5571</v>
      </c>
      <c r="H566" s="575" t="s">
        <v>4587</v>
      </c>
      <c r="I566" s="580" t="s">
        <v>4028</v>
      </c>
      <c r="J566" s="369" t="s">
        <v>4007</v>
      </c>
      <c r="K566" s="370">
        <v>1</v>
      </c>
      <c r="L566" s="370">
        <v>12</v>
      </c>
      <c r="M566" s="371">
        <v>96000</v>
      </c>
      <c r="N566" s="370">
        <v>1</v>
      </c>
      <c r="O566" s="370">
        <v>6</v>
      </c>
      <c r="P566" s="371">
        <v>48000</v>
      </c>
      <c r="Q566" s="370">
        <v>1</v>
      </c>
      <c r="R566" s="370">
        <v>12</v>
      </c>
    </row>
    <row r="567" spans="1:18" s="372" customFormat="1" ht="12" x14ac:dyDescent="0.2">
      <c r="A567" s="361" t="s">
        <v>3986</v>
      </c>
      <c r="B567" s="570" t="s">
        <v>3987</v>
      </c>
      <c r="C567" s="571" t="s">
        <v>158</v>
      </c>
      <c r="D567" s="572" t="s">
        <v>4280</v>
      </c>
      <c r="E567" s="573">
        <v>4000</v>
      </c>
      <c r="F567" s="574" t="s">
        <v>5572</v>
      </c>
      <c r="G567" s="575" t="s">
        <v>5573</v>
      </c>
      <c r="H567" s="575" t="s">
        <v>4015</v>
      </c>
      <c r="I567" s="575" t="s">
        <v>4011</v>
      </c>
      <c r="J567" s="369" t="s">
        <v>4007</v>
      </c>
      <c r="K567" s="370">
        <v>1</v>
      </c>
      <c r="L567" s="370">
        <v>12</v>
      </c>
      <c r="M567" s="371">
        <v>48000</v>
      </c>
      <c r="N567" s="370">
        <v>1</v>
      </c>
      <c r="O567" s="370">
        <v>6</v>
      </c>
      <c r="P567" s="371">
        <v>24000</v>
      </c>
      <c r="Q567" s="370">
        <v>1</v>
      </c>
      <c r="R567" s="370">
        <v>12</v>
      </c>
    </row>
    <row r="568" spans="1:18" s="372" customFormat="1" ht="24" x14ac:dyDescent="0.2">
      <c r="A568" s="361" t="s">
        <v>3986</v>
      </c>
      <c r="B568" s="570" t="s">
        <v>3987</v>
      </c>
      <c r="C568" s="571" t="s">
        <v>158</v>
      </c>
      <c r="D568" s="572" t="s">
        <v>4367</v>
      </c>
      <c r="E568" s="573">
        <v>3700</v>
      </c>
      <c r="F568" s="574" t="s">
        <v>5574</v>
      </c>
      <c r="G568" s="575" t="s">
        <v>5575</v>
      </c>
      <c r="H568" s="575" t="s">
        <v>4006</v>
      </c>
      <c r="I568" s="575" t="s">
        <v>4011</v>
      </c>
      <c r="J568" s="369" t="s">
        <v>4007</v>
      </c>
      <c r="K568" s="370">
        <v>1</v>
      </c>
      <c r="L568" s="370">
        <v>12</v>
      </c>
      <c r="M568" s="371">
        <v>44400</v>
      </c>
      <c r="N568" s="370">
        <v>1</v>
      </c>
      <c r="O568" s="370">
        <v>6</v>
      </c>
      <c r="P568" s="371">
        <v>22200</v>
      </c>
      <c r="Q568" s="370">
        <v>1</v>
      </c>
      <c r="R568" s="370">
        <v>12</v>
      </c>
    </row>
    <row r="569" spans="1:18" s="372" customFormat="1" ht="24" x14ac:dyDescent="0.2">
      <c r="A569" s="361" t="s">
        <v>3986</v>
      </c>
      <c r="B569" s="570" t="s">
        <v>3987</v>
      </c>
      <c r="C569" s="571" t="s">
        <v>158</v>
      </c>
      <c r="D569" s="572" t="s">
        <v>5576</v>
      </c>
      <c r="E569" s="573">
        <v>2500</v>
      </c>
      <c r="F569" s="574" t="s">
        <v>5577</v>
      </c>
      <c r="G569" s="575" t="s">
        <v>5578</v>
      </c>
      <c r="H569" s="575" t="s">
        <v>1664</v>
      </c>
      <c r="I569" s="575" t="s">
        <v>3995</v>
      </c>
      <c r="J569" s="369" t="s">
        <v>3996</v>
      </c>
      <c r="K569" s="370">
        <v>1</v>
      </c>
      <c r="L569" s="370">
        <v>12</v>
      </c>
      <c r="M569" s="371">
        <v>30000</v>
      </c>
      <c r="N569" s="370">
        <v>1</v>
      </c>
      <c r="O569" s="370">
        <v>6</v>
      </c>
      <c r="P569" s="371">
        <v>15000</v>
      </c>
      <c r="Q569" s="370">
        <v>1</v>
      </c>
      <c r="R569" s="370">
        <v>12</v>
      </c>
    </row>
    <row r="570" spans="1:18" s="372" customFormat="1" ht="36" x14ac:dyDescent="0.2">
      <c r="A570" s="361" t="s">
        <v>3986</v>
      </c>
      <c r="B570" s="570" t="s">
        <v>3987</v>
      </c>
      <c r="C570" s="571" t="s">
        <v>158</v>
      </c>
      <c r="D570" s="572" t="s">
        <v>5579</v>
      </c>
      <c r="E570" s="573">
        <v>3000</v>
      </c>
      <c r="F570" s="574" t="s">
        <v>5580</v>
      </c>
      <c r="G570" s="575" t="s">
        <v>5581</v>
      </c>
      <c r="H570" s="575" t="s">
        <v>4102</v>
      </c>
      <c r="I570" s="575" t="s">
        <v>4011</v>
      </c>
      <c r="J570" s="369" t="s">
        <v>4007</v>
      </c>
      <c r="K570" s="370">
        <v>1</v>
      </c>
      <c r="L570" s="370">
        <v>12</v>
      </c>
      <c r="M570" s="371">
        <v>36000</v>
      </c>
      <c r="N570" s="370">
        <v>1</v>
      </c>
      <c r="O570" s="370">
        <v>6</v>
      </c>
      <c r="P570" s="371">
        <v>18000</v>
      </c>
      <c r="Q570" s="370">
        <v>1</v>
      </c>
      <c r="R570" s="370">
        <v>12</v>
      </c>
    </row>
    <row r="571" spans="1:18" s="372" customFormat="1" ht="24" x14ac:dyDescent="0.2">
      <c r="A571" s="361" t="s">
        <v>3986</v>
      </c>
      <c r="B571" s="570" t="s">
        <v>3987</v>
      </c>
      <c r="C571" s="571" t="s">
        <v>158</v>
      </c>
      <c r="D571" s="572" t="s">
        <v>4363</v>
      </c>
      <c r="E571" s="573">
        <v>2500</v>
      </c>
      <c r="F571" s="574" t="s">
        <v>5582</v>
      </c>
      <c r="G571" s="575" t="s">
        <v>5583</v>
      </c>
      <c r="H571" s="575" t="s">
        <v>4067</v>
      </c>
      <c r="I571" s="575" t="s">
        <v>4074</v>
      </c>
      <c r="J571" s="369" t="s">
        <v>3991</v>
      </c>
      <c r="K571" s="370">
        <v>1</v>
      </c>
      <c r="L571" s="370">
        <v>12</v>
      </c>
      <c r="M571" s="371">
        <v>30000</v>
      </c>
      <c r="N571" s="370">
        <v>1</v>
      </c>
      <c r="O571" s="370">
        <v>6</v>
      </c>
      <c r="P571" s="371">
        <v>15000</v>
      </c>
      <c r="Q571" s="370">
        <v>1</v>
      </c>
      <c r="R571" s="370">
        <v>12</v>
      </c>
    </row>
    <row r="572" spans="1:18" s="372" customFormat="1" ht="24" x14ac:dyDescent="0.2">
      <c r="A572" s="361" t="s">
        <v>3986</v>
      </c>
      <c r="B572" s="570" t="s">
        <v>3987</v>
      </c>
      <c r="C572" s="571" t="s">
        <v>158</v>
      </c>
      <c r="D572" s="572" t="s">
        <v>5584</v>
      </c>
      <c r="E572" s="573">
        <v>8000</v>
      </c>
      <c r="F572" s="574" t="s">
        <v>5585</v>
      </c>
      <c r="G572" s="575" t="s">
        <v>5586</v>
      </c>
      <c r="H572" s="575" t="s">
        <v>4796</v>
      </c>
      <c r="I572" s="575" t="s">
        <v>4011</v>
      </c>
      <c r="J572" s="369" t="s">
        <v>4007</v>
      </c>
      <c r="K572" s="370">
        <v>1</v>
      </c>
      <c r="L572" s="370">
        <v>12</v>
      </c>
      <c r="M572" s="371">
        <v>96000</v>
      </c>
      <c r="N572" s="370">
        <v>1</v>
      </c>
      <c r="O572" s="370">
        <v>6</v>
      </c>
      <c r="P572" s="371">
        <v>48000</v>
      </c>
      <c r="Q572" s="370">
        <v>1</v>
      </c>
      <c r="R572" s="370">
        <v>12</v>
      </c>
    </row>
    <row r="573" spans="1:18" s="372" customFormat="1" ht="36" x14ac:dyDescent="0.2">
      <c r="A573" s="361" t="s">
        <v>3986</v>
      </c>
      <c r="B573" s="570" t="s">
        <v>3987</v>
      </c>
      <c r="C573" s="571" t="s">
        <v>158</v>
      </c>
      <c r="D573" s="572" t="s">
        <v>5587</v>
      </c>
      <c r="E573" s="573">
        <v>5000</v>
      </c>
      <c r="F573" s="574" t="s">
        <v>5588</v>
      </c>
      <c r="G573" s="575" t="s">
        <v>5589</v>
      </c>
      <c r="H573" s="575" t="s">
        <v>4023</v>
      </c>
      <c r="I573" s="575" t="s">
        <v>4011</v>
      </c>
      <c r="J573" s="369" t="s">
        <v>4007</v>
      </c>
      <c r="K573" s="370">
        <v>1</v>
      </c>
      <c r="L573" s="370">
        <v>12</v>
      </c>
      <c r="M573" s="371">
        <v>60000</v>
      </c>
      <c r="N573" s="370">
        <v>1</v>
      </c>
      <c r="O573" s="370">
        <v>6</v>
      </c>
      <c r="P573" s="371">
        <v>30000</v>
      </c>
      <c r="Q573" s="370">
        <v>1</v>
      </c>
      <c r="R573" s="370">
        <v>12</v>
      </c>
    </row>
    <row r="574" spans="1:18" s="372" customFormat="1" ht="24" x14ac:dyDescent="0.2">
      <c r="A574" s="361" t="s">
        <v>3986</v>
      </c>
      <c r="B574" s="570" t="s">
        <v>3987</v>
      </c>
      <c r="C574" s="571" t="s">
        <v>158</v>
      </c>
      <c r="D574" s="572" t="s">
        <v>4592</v>
      </c>
      <c r="E574" s="573">
        <v>3000</v>
      </c>
      <c r="F574" s="574" t="s">
        <v>5590</v>
      </c>
      <c r="G574" s="575" t="s">
        <v>5591</v>
      </c>
      <c r="H574" s="575" t="s">
        <v>5592</v>
      </c>
      <c r="I574" s="575" t="s">
        <v>4033</v>
      </c>
      <c r="J574" s="369" t="s">
        <v>3991</v>
      </c>
      <c r="K574" s="370">
        <v>1</v>
      </c>
      <c r="L574" s="370">
        <v>12</v>
      </c>
      <c r="M574" s="371">
        <v>36000</v>
      </c>
      <c r="N574" s="370">
        <v>1</v>
      </c>
      <c r="O574" s="370">
        <v>6</v>
      </c>
      <c r="P574" s="371">
        <v>18000</v>
      </c>
      <c r="Q574" s="370">
        <v>1</v>
      </c>
      <c r="R574" s="370">
        <v>12</v>
      </c>
    </row>
    <row r="575" spans="1:18" s="372" customFormat="1" ht="24" x14ac:dyDescent="0.2">
      <c r="A575" s="361" t="s">
        <v>3986</v>
      </c>
      <c r="B575" s="570" t="s">
        <v>3987</v>
      </c>
      <c r="C575" s="571" t="s">
        <v>158</v>
      </c>
      <c r="D575" s="572" t="s">
        <v>4280</v>
      </c>
      <c r="E575" s="573">
        <v>7000</v>
      </c>
      <c r="F575" s="574" t="s">
        <v>5593</v>
      </c>
      <c r="G575" s="575" t="s">
        <v>5594</v>
      </c>
      <c r="H575" s="575" t="s">
        <v>4015</v>
      </c>
      <c r="I575" s="575" t="s">
        <v>4011</v>
      </c>
      <c r="J575" s="369" t="s">
        <v>4007</v>
      </c>
      <c r="K575" s="370">
        <v>1</v>
      </c>
      <c r="L575" s="370">
        <v>12</v>
      </c>
      <c r="M575" s="371">
        <v>84000</v>
      </c>
      <c r="N575" s="370">
        <v>1</v>
      </c>
      <c r="O575" s="370">
        <v>6</v>
      </c>
      <c r="P575" s="371">
        <v>42000</v>
      </c>
      <c r="Q575" s="370">
        <v>1</v>
      </c>
      <c r="R575" s="370">
        <v>12</v>
      </c>
    </row>
    <row r="576" spans="1:18" s="372" customFormat="1" ht="24" x14ac:dyDescent="0.2">
      <c r="A576" s="361" t="s">
        <v>3986</v>
      </c>
      <c r="B576" s="570" t="s">
        <v>3987</v>
      </c>
      <c r="C576" s="571" t="s">
        <v>158</v>
      </c>
      <c r="D576" s="572" t="s">
        <v>4306</v>
      </c>
      <c r="E576" s="573">
        <v>2500</v>
      </c>
      <c r="F576" s="574" t="s">
        <v>5595</v>
      </c>
      <c r="G576" s="575" t="s">
        <v>5596</v>
      </c>
      <c r="H576" s="575" t="s">
        <v>4067</v>
      </c>
      <c r="I576" s="575" t="s">
        <v>4309</v>
      </c>
      <c r="J576" s="369" t="s">
        <v>3991</v>
      </c>
      <c r="K576" s="370">
        <v>1</v>
      </c>
      <c r="L576" s="370">
        <v>12</v>
      </c>
      <c r="M576" s="371">
        <v>30000</v>
      </c>
      <c r="N576" s="370">
        <v>1</v>
      </c>
      <c r="O576" s="370">
        <v>6</v>
      </c>
      <c r="P576" s="371">
        <v>15000</v>
      </c>
      <c r="Q576" s="370">
        <v>1</v>
      </c>
      <c r="R576" s="370">
        <v>12</v>
      </c>
    </row>
    <row r="577" spans="1:18" s="372" customFormat="1" ht="24" x14ac:dyDescent="0.2">
      <c r="A577" s="361" t="s">
        <v>3986</v>
      </c>
      <c r="B577" s="570" t="s">
        <v>3987</v>
      </c>
      <c r="C577" s="571" t="s">
        <v>158</v>
      </c>
      <c r="D577" s="572" t="s">
        <v>5597</v>
      </c>
      <c r="E577" s="573">
        <v>3000</v>
      </c>
      <c r="F577" s="574" t="s">
        <v>5598</v>
      </c>
      <c r="G577" s="575" t="s">
        <v>5599</v>
      </c>
      <c r="H577" s="575" t="s">
        <v>4032</v>
      </c>
      <c r="I577" s="575" t="s">
        <v>4033</v>
      </c>
      <c r="J577" s="369" t="s">
        <v>3991</v>
      </c>
      <c r="K577" s="370">
        <v>1</v>
      </c>
      <c r="L577" s="370">
        <v>12</v>
      </c>
      <c r="M577" s="371">
        <v>36000</v>
      </c>
      <c r="N577" s="370">
        <v>1</v>
      </c>
      <c r="O577" s="370">
        <v>6</v>
      </c>
      <c r="P577" s="371">
        <v>18000</v>
      </c>
      <c r="Q577" s="370">
        <v>1</v>
      </c>
      <c r="R577" s="370">
        <v>12</v>
      </c>
    </row>
    <row r="578" spans="1:18" s="372" customFormat="1" ht="12" x14ac:dyDescent="0.2">
      <c r="A578" s="361" t="s">
        <v>3986</v>
      </c>
      <c r="B578" s="570" t="s">
        <v>3987</v>
      </c>
      <c r="C578" s="571" t="s">
        <v>158</v>
      </c>
      <c r="D578" s="572" t="s">
        <v>4015</v>
      </c>
      <c r="E578" s="573">
        <v>7000</v>
      </c>
      <c r="F578" s="574" t="s">
        <v>5600</v>
      </c>
      <c r="G578" s="575" t="s">
        <v>5601</v>
      </c>
      <c r="H578" s="575" t="s">
        <v>4015</v>
      </c>
      <c r="I578" s="575" t="s">
        <v>4011</v>
      </c>
      <c r="J578" s="369" t="s">
        <v>4007</v>
      </c>
      <c r="K578" s="370">
        <v>1</v>
      </c>
      <c r="L578" s="370">
        <v>12</v>
      </c>
      <c r="M578" s="371">
        <v>84000</v>
      </c>
      <c r="N578" s="370">
        <v>1</v>
      </c>
      <c r="O578" s="370">
        <v>6</v>
      </c>
      <c r="P578" s="371">
        <v>42000</v>
      </c>
      <c r="Q578" s="370">
        <v>1</v>
      </c>
      <c r="R578" s="370">
        <v>12</v>
      </c>
    </row>
    <row r="579" spans="1:18" s="372" customFormat="1" ht="24" x14ac:dyDescent="0.2">
      <c r="A579" s="361" t="s">
        <v>3986</v>
      </c>
      <c r="B579" s="570" t="s">
        <v>3987</v>
      </c>
      <c r="C579" s="571" t="s">
        <v>158</v>
      </c>
      <c r="D579" s="572" t="s">
        <v>4280</v>
      </c>
      <c r="E579" s="573">
        <v>4500</v>
      </c>
      <c r="F579" s="574" t="s">
        <v>5602</v>
      </c>
      <c r="G579" s="575" t="s">
        <v>5603</v>
      </c>
      <c r="H579" s="575" t="s">
        <v>4105</v>
      </c>
      <c r="I579" s="575" t="s">
        <v>4011</v>
      </c>
      <c r="J579" s="369" t="s">
        <v>4007</v>
      </c>
      <c r="K579" s="534">
        <v>1</v>
      </c>
      <c r="L579" s="534">
        <v>3</v>
      </c>
      <c r="M579" s="371">
        <v>13500</v>
      </c>
      <c r="N579" s="534">
        <v>1</v>
      </c>
      <c r="O579" s="534">
        <v>6</v>
      </c>
      <c r="P579" s="371">
        <v>27000</v>
      </c>
      <c r="Q579" s="534">
        <v>1</v>
      </c>
      <c r="R579" s="534">
        <v>12</v>
      </c>
    </row>
    <row r="580" spans="1:18" s="372" customFormat="1" ht="12" x14ac:dyDescent="0.2">
      <c r="A580" s="361" t="s">
        <v>3986</v>
      </c>
      <c r="B580" s="570" t="s">
        <v>3987</v>
      </c>
      <c r="C580" s="571" t="s">
        <v>158</v>
      </c>
      <c r="D580" s="572" t="s">
        <v>5604</v>
      </c>
      <c r="E580" s="573">
        <v>6000</v>
      </c>
      <c r="F580" s="574" t="s">
        <v>5605</v>
      </c>
      <c r="G580" s="575" t="s">
        <v>5606</v>
      </c>
      <c r="H580" s="575" t="s">
        <v>4154</v>
      </c>
      <c r="I580" s="575" t="s">
        <v>4011</v>
      </c>
      <c r="J580" s="369" t="s">
        <v>4007</v>
      </c>
      <c r="K580" s="370">
        <v>1</v>
      </c>
      <c r="L580" s="370">
        <v>12</v>
      </c>
      <c r="M580" s="371">
        <v>72000</v>
      </c>
      <c r="N580" s="370">
        <v>1</v>
      </c>
      <c r="O580" s="370">
        <v>6</v>
      </c>
      <c r="P580" s="371">
        <v>36000</v>
      </c>
      <c r="Q580" s="370">
        <v>1</v>
      </c>
      <c r="R580" s="370">
        <v>12</v>
      </c>
    </row>
    <row r="581" spans="1:18" s="372" customFormat="1" ht="24" x14ac:dyDescent="0.2">
      <c r="A581" s="361" t="s">
        <v>3986</v>
      </c>
      <c r="B581" s="570" t="s">
        <v>3987</v>
      </c>
      <c r="C581" s="571" t="s">
        <v>158</v>
      </c>
      <c r="D581" s="572" t="s">
        <v>5607</v>
      </c>
      <c r="E581" s="573">
        <v>4500</v>
      </c>
      <c r="F581" s="574" t="s">
        <v>5608</v>
      </c>
      <c r="G581" s="575" t="s">
        <v>5609</v>
      </c>
      <c r="H581" s="575" t="s">
        <v>4015</v>
      </c>
      <c r="I581" s="575" t="s">
        <v>4011</v>
      </c>
      <c r="J581" s="369" t="s">
        <v>4007</v>
      </c>
      <c r="K581" s="370">
        <v>1</v>
      </c>
      <c r="L581" s="370">
        <v>12</v>
      </c>
      <c r="M581" s="371">
        <v>54000</v>
      </c>
      <c r="N581" s="370">
        <v>1</v>
      </c>
      <c r="O581" s="370">
        <v>6</v>
      </c>
      <c r="P581" s="371">
        <v>27000</v>
      </c>
      <c r="Q581" s="370">
        <v>1</v>
      </c>
      <c r="R581" s="370">
        <v>12</v>
      </c>
    </row>
    <row r="582" spans="1:18" s="372" customFormat="1" ht="12" x14ac:dyDescent="0.2">
      <c r="A582" s="361" t="s">
        <v>3986</v>
      </c>
      <c r="B582" s="570" t="s">
        <v>3987</v>
      </c>
      <c r="C582" s="571" t="s">
        <v>158</v>
      </c>
      <c r="D582" s="572" t="s">
        <v>4272</v>
      </c>
      <c r="E582" s="573">
        <v>3200</v>
      </c>
      <c r="F582" s="574" t="s">
        <v>5610</v>
      </c>
      <c r="G582" s="575" t="s">
        <v>5611</v>
      </c>
      <c r="H582" s="575" t="s">
        <v>1664</v>
      </c>
      <c r="I582" s="575" t="s">
        <v>3995</v>
      </c>
      <c r="J582" s="369" t="s">
        <v>3996</v>
      </c>
      <c r="K582" s="370">
        <v>1</v>
      </c>
      <c r="L582" s="370">
        <v>12</v>
      </c>
      <c r="M582" s="371">
        <v>38400</v>
      </c>
      <c r="N582" s="370">
        <v>1</v>
      </c>
      <c r="O582" s="370">
        <v>6</v>
      </c>
      <c r="P582" s="371">
        <v>19200</v>
      </c>
      <c r="Q582" s="370">
        <v>1</v>
      </c>
      <c r="R582" s="370">
        <v>12</v>
      </c>
    </row>
    <row r="583" spans="1:18" s="372" customFormat="1" ht="24" x14ac:dyDescent="0.2">
      <c r="A583" s="361" t="s">
        <v>3986</v>
      </c>
      <c r="B583" s="570" t="s">
        <v>3987</v>
      </c>
      <c r="C583" s="571" t="s">
        <v>158</v>
      </c>
      <c r="D583" s="572" t="s">
        <v>4507</v>
      </c>
      <c r="E583" s="573">
        <v>4000</v>
      </c>
      <c r="F583" s="574" t="s">
        <v>5612</v>
      </c>
      <c r="G583" s="575" t="s">
        <v>5613</v>
      </c>
      <c r="H583" s="575" t="s">
        <v>4015</v>
      </c>
      <c r="I583" s="575" t="s">
        <v>4011</v>
      </c>
      <c r="J583" s="369" t="s">
        <v>4007</v>
      </c>
      <c r="K583" s="370">
        <v>1</v>
      </c>
      <c r="L583" s="370">
        <v>12</v>
      </c>
      <c r="M583" s="371">
        <v>48000</v>
      </c>
      <c r="N583" s="370">
        <v>1</v>
      </c>
      <c r="O583" s="370">
        <v>6</v>
      </c>
      <c r="P583" s="371">
        <v>24000</v>
      </c>
      <c r="Q583" s="370">
        <v>1</v>
      </c>
      <c r="R583" s="370">
        <v>12</v>
      </c>
    </row>
    <row r="584" spans="1:18" s="372" customFormat="1" ht="24" x14ac:dyDescent="0.2">
      <c r="A584" s="361" t="s">
        <v>3986</v>
      </c>
      <c r="B584" s="570" t="s">
        <v>3987</v>
      </c>
      <c r="C584" s="571" t="s">
        <v>158</v>
      </c>
      <c r="D584" s="572" t="s">
        <v>5614</v>
      </c>
      <c r="E584" s="573">
        <v>9000</v>
      </c>
      <c r="F584" s="574" t="s">
        <v>5615</v>
      </c>
      <c r="G584" s="575" t="s">
        <v>5616</v>
      </c>
      <c r="H584" s="575" t="s">
        <v>4105</v>
      </c>
      <c r="I584" s="575" t="s">
        <v>4011</v>
      </c>
      <c r="J584" s="369" t="s">
        <v>4007</v>
      </c>
      <c r="K584" s="534">
        <v>1</v>
      </c>
      <c r="L584" s="534">
        <v>3</v>
      </c>
      <c r="M584" s="371">
        <v>27000</v>
      </c>
      <c r="N584" s="534">
        <v>1</v>
      </c>
      <c r="O584" s="534">
        <v>6</v>
      </c>
      <c r="P584" s="371">
        <v>54000</v>
      </c>
      <c r="Q584" s="534">
        <v>1</v>
      </c>
      <c r="R584" s="534">
        <v>12</v>
      </c>
    </row>
    <row r="585" spans="1:18" s="372" customFormat="1" ht="24" x14ac:dyDescent="0.2">
      <c r="A585" s="361" t="s">
        <v>3986</v>
      </c>
      <c r="B585" s="570" t="s">
        <v>3987</v>
      </c>
      <c r="C585" s="571" t="s">
        <v>158</v>
      </c>
      <c r="D585" s="572" t="s">
        <v>5617</v>
      </c>
      <c r="E585" s="573">
        <v>4500</v>
      </c>
      <c r="F585" s="574" t="s">
        <v>5618</v>
      </c>
      <c r="G585" s="575" t="s">
        <v>5619</v>
      </c>
      <c r="H585" s="575" t="s">
        <v>5620</v>
      </c>
      <c r="I585" s="575" t="s">
        <v>4309</v>
      </c>
      <c r="J585" s="369" t="s">
        <v>3991</v>
      </c>
      <c r="K585" s="370">
        <v>1</v>
      </c>
      <c r="L585" s="370">
        <v>12</v>
      </c>
      <c r="M585" s="371">
        <v>54000</v>
      </c>
      <c r="N585" s="370">
        <v>1</v>
      </c>
      <c r="O585" s="370">
        <v>6</v>
      </c>
      <c r="P585" s="371">
        <v>27000</v>
      </c>
      <c r="Q585" s="370">
        <v>1</v>
      </c>
      <c r="R585" s="370">
        <v>12</v>
      </c>
    </row>
    <row r="586" spans="1:18" s="372" customFormat="1" ht="36" x14ac:dyDescent="0.2">
      <c r="A586" s="361" t="s">
        <v>3986</v>
      </c>
      <c r="B586" s="570" t="s">
        <v>3987</v>
      </c>
      <c r="C586" s="571" t="s">
        <v>158</v>
      </c>
      <c r="D586" s="572" t="s">
        <v>5621</v>
      </c>
      <c r="E586" s="573">
        <v>7000</v>
      </c>
      <c r="F586" s="574" t="s">
        <v>5622</v>
      </c>
      <c r="G586" s="575" t="s">
        <v>5623</v>
      </c>
      <c r="H586" s="575" t="s">
        <v>4120</v>
      </c>
      <c r="I586" s="575" t="s">
        <v>4011</v>
      </c>
      <c r="J586" s="369" t="s">
        <v>4007</v>
      </c>
      <c r="K586" s="370">
        <v>1</v>
      </c>
      <c r="L586" s="370">
        <v>12</v>
      </c>
      <c r="M586" s="371">
        <v>84000</v>
      </c>
      <c r="N586" s="370">
        <v>1</v>
      </c>
      <c r="O586" s="370">
        <v>6</v>
      </c>
      <c r="P586" s="371">
        <v>42000</v>
      </c>
      <c r="Q586" s="370">
        <v>1</v>
      </c>
      <c r="R586" s="370">
        <v>12</v>
      </c>
    </row>
    <row r="587" spans="1:18" s="372" customFormat="1" ht="12" x14ac:dyDescent="0.2">
      <c r="A587" s="361" t="s">
        <v>3986</v>
      </c>
      <c r="B587" s="570" t="s">
        <v>3987</v>
      </c>
      <c r="C587" s="571" t="s">
        <v>158</v>
      </c>
      <c r="D587" s="572" t="s">
        <v>4722</v>
      </c>
      <c r="E587" s="573">
        <v>3700</v>
      </c>
      <c r="F587" s="574" t="s">
        <v>5624</v>
      </c>
      <c r="G587" s="575" t="s">
        <v>5625</v>
      </c>
      <c r="H587" s="575" t="s">
        <v>4154</v>
      </c>
      <c r="I587" s="575" t="s">
        <v>4011</v>
      </c>
      <c r="J587" s="369" t="s">
        <v>4007</v>
      </c>
      <c r="K587" s="370">
        <v>1</v>
      </c>
      <c r="L587" s="370">
        <v>12</v>
      </c>
      <c r="M587" s="371">
        <v>44400</v>
      </c>
      <c r="N587" s="370">
        <v>1</v>
      </c>
      <c r="O587" s="370">
        <v>6</v>
      </c>
      <c r="P587" s="371">
        <v>22200</v>
      </c>
      <c r="Q587" s="370">
        <v>1</v>
      </c>
      <c r="R587" s="370">
        <v>12</v>
      </c>
    </row>
    <row r="588" spans="1:18" s="372" customFormat="1" ht="24" x14ac:dyDescent="0.2">
      <c r="A588" s="361" t="s">
        <v>3986</v>
      </c>
      <c r="B588" s="570" t="s">
        <v>3987</v>
      </c>
      <c r="C588" s="571" t="s">
        <v>158</v>
      </c>
      <c r="D588" s="572" t="s">
        <v>5626</v>
      </c>
      <c r="E588" s="573">
        <v>2000</v>
      </c>
      <c r="F588" s="574" t="s">
        <v>5627</v>
      </c>
      <c r="G588" s="575" t="s">
        <v>5628</v>
      </c>
      <c r="H588" s="575" t="s">
        <v>4543</v>
      </c>
      <c r="I588" s="575" t="s">
        <v>4011</v>
      </c>
      <c r="J588" s="369" t="s">
        <v>4007</v>
      </c>
      <c r="K588" s="370">
        <v>1</v>
      </c>
      <c r="L588" s="370">
        <v>12</v>
      </c>
      <c r="M588" s="371">
        <v>24000</v>
      </c>
      <c r="N588" s="370">
        <v>1</v>
      </c>
      <c r="O588" s="370">
        <v>6</v>
      </c>
      <c r="P588" s="371">
        <v>12000</v>
      </c>
      <c r="Q588" s="370">
        <v>1</v>
      </c>
      <c r="R588" s="370">
        <v>12</v>
      </c>
    </row>
    <row r="589" spans="1:18" s="372" customFormat="1" ht="24" x14ac:dyDescent="0.2">
      <c r="A589" s="361" t="s">
        <v>3986</v>
      </c>
      <c r="B589" s="570" t="s">
        <v>3987</v>
      </c>
      <c r="C589" s="571" t="s">
        <v>158</v>
      </c>
      <c r="D589" s="572" t="s">
        <v>4280</v>
      </c>
      <c r="E589" s="578">
        <v>3500</v>
      </c>
      <c r="F589" s="574" t="s">
        <v>5629</v>
      </c>
      <c r="G589" s="575" t="s">
        <v>5630</v>
      </c>
      <c r="H589" s="575" t="s">
        <v>4015</v>
      </c>
      <c r="I589" s="575" t="s">
        <v>4011</v>
      </c>
      <c r="J589" s="369" t="s">
        <v>4007</v>
      </c>
      <c r="K589" s="534">
        <v>1</v>
      </c>
      <c r="L589" s="534">
        <v>8</v>
      </c>
      <c r="M589" s="371">
        <v>28000</v>
      </c>
      <c r="N589" s="534">
        <v>1</v>
      </c>
      <c r="O589" s="534">
        <v>6</v>
      </c>
      <c r="P589" s="371">
        <v>21000</v>
      </c>
      <c r="Q589" s="534">
        <v>1</v>
      </c>
      <c r="R589" s="534">
        <v>12</v>
      </c>
    </row>
    <row r="590" spans="1:18" s="372" customFormat="1" ht="24" x14ac:dyDescent="0.2">
      <c r="A590" s="361" t="s">
        <v>3986</v>
      </c>
      <c r="B590" s="570" t="s">
        <v>3987</v>
      </c>
      <c r="C590" s="571" t="s">
        <v>158</v>
      </c>
      <c r="D590" s="572" t="s">
        <v>4280</v>
      </c>
      <c r="E590" s="573">
        <v>4500</v>
      </c>
      <c r="F590" s="574" t="s">
        <v>5631</v>
      </c>
      <c r="G590" s="575" t="s">
        <v>5632</v>
      </c>
      <c r="H590" s="575" t="s">
        <v>4015</v>
      </c>
      <c r="I590" s="575" t="s">
        <v>4011</v>
      </c>
      <c r="J590" s="369" t="s">
        <v>4007</v>
      </c>
      <c r="K590" s="370">
        <v>1</v>
      </c>
      <c r="L590" s="370">
        <v>12</v>
      </c>
      <c r="M590" s="371">
        <v>54000</v>
      </c>
      <c r="N590" s="370">
        <v>1</v>
      </c>
      <c r="O590" s="370">
        <v>6</v>
      </c>
      <c r="P590" s="371">
        <v>27000</v>
      </c>
      <c r="Q590" s="370">
        <v>1</v>
      </c>
      <c r="R590" s="370">
        <v>12</v>
      </c>
    </row>
    <row r="591" spans="1:18" s="372" customFormat="1" ht="12" x14ac:dyDescent="0.2">
      <c r="A591" s="361" t="s">
        <v>3986</v>
      </c>
      <c r="B591" s="570" t="s">
        <v>3987</v>
      </c>
      <c r="C591" s="571" t="s">
        <v>158</v>
      </c>
      <c r="D591" s="572" t="s">
        <v>4343</v>
      </c>
      <c r="E591" s="573">
        <v>15600</v>
      </c>
      <c r="F591" s="579" t="s">
        <v>5633</v>
      </c>
      <c r="G591" s="581" t="s">
        <v>5634</v>
      </c>
      <c r="H591" s="575" t="s">
        <v>4015</v>
      </c>
      <c r="I591" s="575" t="s">
        <v>4011</v>
      </c>
      <c r="J591" s="369" t="s">
        <v>4007</v>
      </c>
      <c r="K591" s="370">
        <v>1</v>
      </c>
      <c r="L591" s="370">
        <v>12</v>
      </c>
      <c r="M591" s="371">
        <v>187200</v>
      </c>
      <c r="N591" s="370">
        <v>1</v>
      </c>
      <c r="O591" s="370">
        <v>6</v>
      </c>
      <c r="P591" s="371">
        <v>93600</v>
      </c>
      <c r="Q591" s="370">
        <v>1</v>
      </c>
      <c r="R591" s="370">
        <v>12</v>
      </c>
    </row>
    <row r="592" spans="1:18" s="372" customFormat="1" ht="24" x14ac:dyDescent="0.2">
      <c r="A592" s="361" t="s">
        <v>3986</v>
      </c>
      <c r="B592" s="570" t="s">
        <v>3987</v>
      </c>
      <c r="C592" s="571" t="s">
        <v>158</v>
      </c>
      <c r="D592" s="572" t="s">
        <v>5635</v>
      </c>
      <c r="E592" s="573">
        <v>4000</v>
      </c>
      <c r="F592" s="574" t="s">
        <v>5636</v>
      </c>
      <c r="G592" s="575" t="s">
        <v>5637</v>
      </c>
      <c r="H592" s="575" t="s">
        <v>4015</v>
      </c>
      <c r="I592" s="575" t="s">
        <v>4011</v>
      </c>
      <c r="J592" s="369" t="s">
        <v>4007</v>
      </c>
      <c r="K592" s="370">
        <v>1</v>
      </c>
      <c r="L592" s="370">
        <v>12</v>
      </c>
      <c r="M592" s="371">
        <v>48000</v>
      </c>
      <c r="N592" s="370">
        <v>1</v>
      </c>
      <c r="O592" s="370">
        <v>6</v>
      </c>
      <c r="P592" s="371">
        <v>24000</v>
      </c>
      <c r="Q592" s="370">
        <v>1</v>
      </c>
      <c r="R592" s="370">
        <v>12</v>
      </c>
    </row>
    <row r="593" spans="1:18" s="372" customFormat="1" ht="12" x14ac:dyDescent="0.2">
      <c r="A593" s="361" t="s">
        <v>3986</v>
      </c>
      <c r="B593" s="570" t="s">
        <v>3987</v>
      </c>
      <c r="C593" s="571" t="s">
        <v>158</v>
      </c>
      <c r="D593" s="572" t="s">
        <v>4000</v>
      </c>
      <c r="E593" s="573">
        <v>2500</v>
      </c>
      <c r="F593" s="574" t="s">
        <v>5638</v>
      </c>
      <c r="G593" s="581" t="s">
        <v>5639</v>
      </c>
      <c r="H593" s="575" t="s">
        <v>1664</v>
      </c>
      <c r="I593" s="575" t="s">
        <v>3995</v>
      </c>
      <c r="J593" s="369" t="s">
        <v>3996</v>
      </c>
      <c r="K593" s="370">
        <v>1</v>
      </c>
      <c r="L593" s="370">
        <v>12</v>
      </c>
      <c r="M593" s="371">
        <v>30000</v>
      </c>
      <c r="N593" s="370">
        <v>1</v>
      </c>
      <c r="O593" s="370">
        <v>6</v>
      </c>
      <c r="P593" s="371">
        <v>15000</v>
      </c>
      <c r="Q593" s="370">
        <v>1</v>
      </c>
      <c r="R593" s="370">
        <v>12</v>
      </c>
    </row>
    <row r="594" spans="1:18" s="372" customFormat="1" ht="24" x14ac:dyDescent="0.2">
      <c r="A594" s="361" t="s">
        <v>3986</v>
      </c>
      <c r="B594" s="570" t="s">
        <v>3987</v>
      </c>
      <c r="C594" s="571" t="s">
        <v>158</v>
      </c>
      <c r="D594" s="572" t="s">
        <v>5640</v>
      </c>
      <c r="E594" s="573">
        <v>2200</v>
      </c>
      <c r="F594" s="574" t="s">
        <v>5641</v>
      </c>
      <c r="G594" s="575" t="s">
        <v>5642</v>
      </c>
      <c r="H594" s="575" t="s">
        <v>1664</v>
      </c>
      <c r="I594" s="575" t="s">
        <v>1664</v>
      </c>
      <c r="J594" s="369" t="s">
        <v>3991</v>
      </c>
      <c r="K594" s="370">
        <v>1</v>
      </c>
      <c r="L594" s="370">
        <v>12</v>
      </c>
      <c r="M594" s="371">
        <v>26400</v>
      </c>
      <c r="N594" s="370">
        <v>1</v>
      </c>
      <c r="O594" s="370">
        <v>6</v>
      </c>
      <c r="P594" s="371">
        <v>13200</v>
      </c>
      <c r="Q594" s="370">
        <v>1</v>
      </c>
      <c r="R594" s="370">
        <v>12</v>
      </c>
    </row>
    <row r="595" spans="1:18" s="372" customFormat="1" ht="36" x14ac:dyDescent="0.2">
      <c r="A595" s="361" t="s">
        <v>3986</v>
      </c>
      <c r="B595" s="570" t="s">
        <v>3987</v>
      </c>
      <c r="C595" s="571" t="s">
        <v>158</v>
      </c>
      <c r="D595" s="572" t="s">
        <v>4592</v>
      </c>
      <c r="E595" s="573">
        <v>4500</v>
      </c>
      <c r="F595" s="574" t="s">
        <v>5643</v>
      </c>
      <c r="G595" s="575" t="s">
        <v>5644</v>
      </c>
      <c r="H595" s="575" t="s">
        <v>4587</v>
      </c>
      <c r="I595" s="580" t="s">
        <v>4028</v>
      </c>
      <c r="J595" s="369" t="s">
        <v>4007</v>
      </c>
      <c r="K595" s="370">
        <v>1</v>
      </c>
      <c r="L595" s="370">
        <v>12</v>
      </c>
      <c r="M595" s="371">
        <v>54000</v>
      </c>
      <c r="N595" s="370">
        <v>1</v>
      </c>
      <c r="O595" s="370">
        <v>6</v>
      </c>
      <c r="P595" s="371">
        <v>27000</v>
      </c>
      <c r="Q595" s="370">
        <v>1</v>
      </c>
      <c r="R595" s="370">
        <v>12</v>
      </c>
    </row>
    <row r="596" spans="1:18" s="372" customFormat="1" ht="24" x14ac:dyDescent="0.2">
      <c r="A596" s="361" t="s">
        <v>3986</v>
      </c>
      <c r="B596" s="570" t="s">
        <v>3987</v>
      </c>
      <c r="C596" s="571" t="s">
        <v>158</v>
      </c>
      <c r="D596" s="572" t="s">
        <v>5490</v>
      </c>
      <c r="E596" s="578">
        <v>6000</v>
      </c>
      <c r="F596" s="579" t="s">
        <v>5645</v>
      </c>
      <c r="G596" s="575" t="s">
        <v>5646</v>
      </c>
      <c r="H596" s="575" t="s">
        <v>4154</v>
      </c>
      <c r="I596" s="575" t="s">
        <v>4011</v>
      </c>
      <c r="J596" s="369" t="s">
        <v>4007</v>
      </c>
      <c r="K596" s="534">
        <v>1</v>
      </c>
      <c r="L596" s="534">
        <v>8</v>
      </c>
      <c r="M596" s="371">
        <v>48000</v>
      </c>
      <c r="N596" s="534">
        <v>1</v>
      </c>
      <c r="O596" s="534">
        <v>6</v>
      </c>
      <c r="P596" s="371">
        <v>36000</v>
      </c>
      <c r="Q596" s="534">
        <v>1</v>
      </c>
      <c r="R596" s="534">
        <v>12</v>
      </c>
    </row>
    <row r="597" spans="1:18" s="372" customFormat="1" ht="24" x14ac:dyDescent="0.2">
      <c r="A597" s="361" t="s">
        <v>3986</v>
      </c>
      <c r="B597" s="570" t="s">
        <v>3987</v>
      </c>
      <c r="C597" s="571" t="s">
        <v>158</v>
      </c>
      <c r="D597" s="572" t="s">
        <v>4599</v>
      </c>
      <c r="E597" s="573">
        <v>4000</v>
      </c>
      <c r="F597" s="574" t="s">
        <v>5647</v>
      </c>
      <c r="G597" s="575" t="s">
        <v>5648</v>
      </c>
      <c r="H597" s="575" t="s">
        <v>4006</v>
      </c>
      <c r="I597" s="575" t="s">
        <v>4011</v>
      </c>
      <c r="J597" s="369" t="s">
        <v>4007</v>
      </c>
      <c r="K597" s="370">
        <v>1</v>
      </c>
      <c r="L597" s="370">
        <v>12</v>
      </c>
      <c r="M597" s="371">
        <v>48000</v>
      </c>
      <c r="N597" s="370">
        <v>1</v>
      </c>
      <c r="O597" s="370">
        <v>6</v>
      </c>
      <c r="P597" s="371">
        <v>24000</v>
      </c>
      <c r="Q597" s="370">
        <v>1</v>
      </c>
      <c r="R597" s="370">
        <v>12</v>
      </c>
    </row>
    <row r="598" spans="1:18" s="372" customFormat="1" ht="24" x14ac:dyDescent="0.2">
      <c r="A598" s="361" t="s">
        <v>3986</v>
      </c>
      <c r="B598" s="570" t="s">
        <v>3987</v>
      </c>
      <c r="C598" s="571" t="s">
        <v>158</v>
      </c>
      <c r="D598" s="572" t="s">
        <v>4105</v>
      </c>
      <c r="E598" s="578">
        <v>4500</v>
      </c>
      <c r="F598" s="579" t="s">
        <v>5649</v>
      </c>
      <c r="G598" s="575" t="s">
        <v>5650</v>
      </c>
      <c r="H598" s="575" t="s">
        <v>4015</v>
      </c>
      <c r="I598" s="575" t="s">
        <v>4011</v>
      </c>
      <c r="J598" s="369" t="s">
        <v>4007</v>
      </c>
      <c r="K598" s="534">
        <v>1</v>
      </c>
      <c r="L598" s="534">
        <v>8</v>
      </c>
      <c r="M598" s="371">
        <v>36000</v>
      </c>
      <c r="N598" s="534">
        <v>1</v>
      </c>
      <c r="O598" s="534">
        <v>6</v>
      </c>
      <c r="P598" s="371">
        <v>27000</v>
      </c>
      <c r="Q598" s="534">
        <v>1</v>
      </c>
      <c r="R598" s="534">
        <v>12</v>
      </c>
    </row>
    <row r="599" spans="1:18" s="372" customFormat="1" ht="24" x14ac:dyDescent="0.2">
      <c r="A599" s="361" t="s">
        <v>3986</v>
      </c>
      <c r="B599" s="570" t="s">
        <v>3987</v>
      </c>
      <c r="C599" s="571" t="s">
        <v>158</v>
      </c>
      <c r="D599" s="572" t="s">
        <v>4015</v>
      </c>
      <c r="E599" s="573">
        <v>4500</v>
      </c>
      <c r="F599" s="574" t="s">
        <v>5651</v>
      </c>
      <c r="G599" s="575" t="s">
        <v>5652</v>
      </c>
      <c r="H599" s="575" t="s">
        <v>4015</v>
      </c>
      <c r="I599" s="575" t="s">
        <v>4011</v>
      </c>
      <c r="J599" s="369" t="s">
        <v>4007</v>
      </c>
      <c r="K599" s="534">
        <v>1</v>
      </c>
      <c r="L599" s="534">
        <v>12</v>
      </c>
      <c r="M599" s="371">
        <v>54000</v>
      </c>
      <c r="N599" s="534">
        <v>1</v>
      </c>
      <c r="O599" s="534">
        <v>6</v>
      </c>
      <c r="P599" s="371">
        <v>27000</v>
      </c>
      <c r="Q599" s="534">
        <v>1</v>
      </c>
      <c r="R599" s="534">
        <v>12</v>
      </c>
    </row>
    <row r="600" spans="1:18" s="372" customFormat="1" ht="24" x14ac:dyDescent="0.2">
      <c r="A600" s="361" t="s">
        <v>3986</v>
      </c>
      <c r="B600" s="570" t="s">
        <v>3987</v>
      </c>
      <c r="C600" s="571" t="s">
        <v>158</v>
      </c>
      <c r="D600" s="572" t="s">
        <v>4038</v>
      </c>
      <c r="E600" s="573">
        <v>4000</v>
      </c>
      <c r="F600" s="574" t="s">
        <v>5653</v>
      </c>
      <c r="G600" s="575" t="s">
        <v>5654</v>
      </c>
      <c r="H600" s="575" t="s">
        <v>4023</v>
      </c>
      <c r="I600" s="575" t="s">
        <v>4011</v>
      </c>
      <c r="J600" s="369" t="s">
        <v>4007</v>
      </c>
      <c r="K600" s="370">
        <v>1</v>
      </c>
      <c r="L600" s="370">
        <v>12</v>
      </c>
      <c r="M600" s="371">
        <v>48000</v>
      </c>
      <c r="N600" s="370">
        <v>1</v>
      </c>
      <c r="O600" s="370">
        <v>6</v>
      </c>
      <c r="P600" s="371">
        <v>24000</v>
      </c>
      <c r="Q600" s="370">
        <v>1</v>
      </c>
      <c r="R600" s="370">
        <v>12</v>
      </c>
    </row>
    <row r="601" spans="1:18" s="372" customFormat="1" ht="24" x14ac:dyDescent="0.2">
      <c r="A601" s="361" t="s">
        <v>3986</v>
      </c>
      <c r="B601" s="570" t="s">
        <v>3987</v>
      </c>
      <c r="C601" s="571" t="s">
        <v>158</v>
      </c>
      <c r="D601" s="572" t="s">
        <v>5655</v>
      </c>
      <c r="E601" s="573">
        <v>15000</v>
      </c>
      <c r="F601" s="574" t="s">
        <v>5656</v>
      </c>
      <c r="G601" s="575" t="s">
        <v>5657</v>
      </c>
      <c r="H601" s="575" t="s">
        <v>4510</v>
      </c>
      <c r="I601" s="580" t="s">
        <v>4028</v>
      </c>
      <c r="J601" s="369" t="s">
        <v>4007</v>
      </c>
      <c r="K601" s="370">
        <v>1</v>
      </c>
      <c r="L601" s="370">
        <v>12</v>
      </c>
      <c r="M601" s="371">
        <v>180000</v>
      </c>
      <c r="N601" s="370">
        <v>1</v>
      </c>
      <c r="O601" s="370">
        <v>6</v>
      </c>
      <c r="P601" s="371">
        <v>90000</v>
      </c>
      <c r="Q601" s="370">
        <v>1</v>
      </c>
      <c r="R601" s="370">
        <v>12</v>
      </c>
    </row>
    <row r="602" spans="1:18" s="372" customFormat="1" ht="24" x14ac:dyDescent="0.2">
      <c r="A602" s="361" t="s">
        <v>3986</v>
      </c>
      <c r="B602" s="570" t="s">
        <v>3987</v>
      </c>
      <c r="C602" s="571" t="s">
        <v>158</v>
      </c>
      <c r="D602" s="572" t="s">
        <v>4086</v>
      </c>
      <c r="E602" s="573">
        <v>2500</v>
      </c>
      <c r="F602" s="574" t="s">
        <v>5658</v>
      </c>
      <c r="G602" s="575" t="s">
        <v>5659</v>
      </c>
      <c r="H602" s="575" t="s">
        <v>4015</v>
      </c>
      <c r="I602" s="575" t="s">
        <v>4011</v>
      </c>
      <c r="J602" s="369" t="s">
        <v>4007</v>
      </c>
      <c r="K602" s="370">
        <v>1</v>
      </c>
      <c r="L602" s="370">
        <v>12</v>
      </c>
      <c r="M602" s="371">
        <v>30000</v>
      </c>
      <c r="N602" s="370">
        <v>1</v>
      </c>
      <c r="O602" s="370">
        <v>6</v>
      </c>
      <c r="P602" s="371">
        <v>15000</v>
      </c>
      <c r="Q602" s="370">
        <v>1</v>
      </c>
      <c r="R602" s="370">
        <v>12</v>
      </c>
    </row>
    <row r="603" spans="1:18" s="372" customFormat="1" ht="24" x14ac:dyDescent="0.2">
      <c r="A603" s="361" t="s">
        <v>3986</v>
      </c>
      <c r="B603" s="570" t="s">
        <v>3987</v>
      </c>
      <c r="C603" s="571" t="s">
        <v>158</v>
      </c>
      <c r="D603" s="572" t="s">
        <v>4540</v>
      </c>
      <c r="E603" s="573">
        <v>14000</v>
      </c>
      <c r="F603" s="574" t="s">
        <v>5660</v>
      </c>
      <c r="G603" s="575" t="s">
        <v>5661</v>
      </c>
      <c r="H603" s="575" t="s">
        <v>4584</v>
      </c>
      <c r="I603" s="575" t="s">
        <v>4011</v>
      </c>
      <c r="J603" s="369" t="s">
        <v>4007</v>
      </c>
      <c r="K603" s="370">
        <v>1</v>
      </c>
      <c r="L603" s="370">
        <v>12</v>
      </c>
      <c r="M603" s="371">
        <v>168000</v>
      </c>
      <c r="N603" s="370">
        <v>1</v>
      </c>
      <c r="O603" s="370">
        <v>6</v>
      </c>
      <c r="P603" s="371">
        <v>84000</v>
      </c>
      <c r="Q603" s="370">
        <v>1</v>
      </c>
      <c r="R603" s="370">
        <v>12</v>
      </c>
    </row>
    <row r="604" spans="1:18" s="372" customFormat="1" ht="24" x14ac:dyDescent="0.2">
      <c r="A604" s="361" t="s">
        <v>3986</v>
      </c>
      <c r="B604" s="570" t="s">
        <v>3987</v>
      </c>
      <c r="C604" s="571" t="s">
        <v>158</v>
      </c>
      <c r="D604" s="572" t="s">
        <v>5662</v>
      </c>
      <c r="E604" s="573">
        <v>6000</v>
      </c>
      <c r="F604" s="574" t="s">
        <v>5663</v>
      </c>
      <c r="G604" s="575" t="s">
        <v>5664</v>
      </c>
      <c r="H604" s="575" t="s">
        <v>5665</v>
      </c>
      <c r="I604" s="575" t="s">
        <v>4011</v>
      </c>
      <c r="J604" s="369" t="s">
        <v>4007</v>
      </c>
      <c r="K604" s="370">
        <v>1</v>
      </c>
      <c r="L604" s="370">
        <v>12</v>
      </c>
      <c r="M604" s="371">
        <v>72000</v>
      </c>
      <c r="N604" s="370">
        <v>1</v>
      </c>
      <c r="O604" s="370">
        <v>6</v>
      </c>
      <c r="P604" s="371">
        <v>36000</v>
      </c>
      <c r="Q604" s="370">
        <v>1</v>
      </c>
      <c r="R604" s="370">
        <v>12</v>
      </c>
    </row>
    <row r="605" spans="1:18" s="372" customFormat="1" ht="24" x14ac:dyDescent="0.2">
      <c r="A605" s="361" t="s">
        <v>3986</v>
      </c>
      <c r="B605" s="570" t="s">
        <v>3987</v>
      </c>
      <c r="C605" s="571" t="s">
        <v>158</v>
      </c>
      <c r="D605" s="572" t="s">
        <v>5666</v>
      </c>
      <c r="E605" s="573">
        <v>3500</v>
      </c>
      <c r="F605" s="574" t="s">
        <v>5667</v>
      </c>
      <c r="G605" s="575" t="s">
        <v>5668</v>
      </c>
      <c r="H605" s="575" t="s">
        <v>1664</v>
      </c>
      <c r="I605" s="575" t="s">
        <v>3995</v>
      </c>
      <c r="J605" s="369" t="s">
        <v>3996</v>
      </c>
      <c r="K605" s="370">
        <v>1</v>
      </c>
      <c r="L605" s="370">
        <v>12</v>
      </c>
      <c r="M605" s="371">
        <v>42000</v>
      </c>
      <c r="N605" s="370">
        <v>1</v>
      </c>
      <c r="O605" s="370">
        <v>6</v>
      </c>
      <c r="P605" s="371">
        <v>21000</v>
      </c>
      <c r="Q605" s="370">
        <v>1</v>
      </c>
      <c r="R605" s="370">
        <v>12</v>
      </c>
    </row>
    <row r="606" spans="1:18" s="372" customFormat="1" ht="24" x14ac:dyDescent="0.2">
      <c r="A606" s="361" t="s">
        <v>3986</v>
      </c>
      <c r="B606" s="570" t="s">
        <v>3987</v>
      </c>
      <c r="C606" s="571" t="s">
        <v>158</v>
      </c>
      <c r="D606" s="572" t="s">
        <v>4012</v>
      </c>
      <c r="E606" s="573">
        <v>3700</v>
      </c>
      <c r="F606" s="574" t="s">
        <v>5669</v>
      </c>
      <c r="G606" s="575" t="s">
        <v>5670</v>
      </c>
      <c r="H606" s="575" t="s">
        <v>4015</v>
      </c>
      <c r="I606" s="575" t="s">
        <v>4011</v>
      </c>
      <c r="J606" s="369" t="s">
        <v>4007</v>
      </c>
      <c r="K606" s="370">
        <v>1</v>
      </c>
      <c r="L606" s="370">
        <v>12</v>
      </c>
      <c r="M606" s="371">
        <v>44400</v>
      </c>
      <c r="N606" s="370">
        <v>1</v>
      </c>
      <c r="O606" s="370">
        <v>6</v>
      </c>
      <c r="P606" s="371">
        <v>22200</v>
      </c>
      <c r="Q606" s="370">
        <v>1</v>
      </c>
      <c r="R606" s="370">
        <v>12</v>
      </c>
    </row>
    <row r="607" spans="1:18" s="372" customFormat="1" ht="24" x14ac:dyDescent="0.2">
      <c r="A607" s="361" t="s">
        <v>3986</v>
      </c>
      <c r="B607" s="570" t="s">
        <v>3987</v>
      </c>
      <c r="C607" s="571" t="s">
        <v>158</v>
      </c>
      <c r="D607" s="572" t="s">
        <v>5671</v>
      </c>
      <c r="E607" s="573">
        <v>2350</v>
      </c>
      <c r="F607" s="574" t="s">
        <v>5672</v>
      </c>
      <c r="G607" s="575" t="s">
        <v>5673</v>
      </c>
      <c r="H607" s="575" t="s">
        <v>4032</v>
      </c>
      <c r="I607" s="575" t="s">
        <v>4033</v>
      </c>
      <c r="J607" s="369" t="s">
        <v>3991</v>
      </c>
      <c r="K607" s="370">
        <v>1</v>
      </c>
      <c r="L607" s="370">
        <v>12</v>
      </c>
      <c r="M607" s="371">
        <v>28200</v>
      </c>
      <c r="N607" s="370">
        <v>1</v>
      </c>
      <c r="O607" s="370">
        <v>6</v>
      </c>
      <c r="P607" s="371">
        <v>14100</v>
      </c>
      <c r="Q607" s="370">
        <v>1</v>
      </c>
      <c r="R607" s="370">
        <v>12</v>
      </c>
    </row>
    <row r="608" spans="1:18" s="372" customFormat="1" ht="24" x14ac:dyDescent="0.2">
      <c r="A608" s="361" t="s">
        <v>3986</v>
      </c>
      <c r="B608" s="570" t="s">
        <v>3987</v>
      </c>
      <c r="C608" s="571" t="s">
        <v>158</v>
      </c>
      <c r="D608" s="572" t="s">
        <v>5674</v>
      </c>
      <c r="E608" s="573">
        <v>3400</v>
      </c>
      <c r="F608" s="574" t="s">
        <v>5675</v>
      </c>
      <c r="G608" s="575" t="s">
        <v>5676</v>
      </c>
      <c r="H608" s="575" t="s">
        <v>4023</v>
      </c>
      <c r="I608" s="575" t="s">
        <v>4011</v>
      </c>
      <c r="J608" s="369" t="s">
        <v>4007</v>
      </c>
      <c r="K608" s="370">
        <v>1</v>
      </c>
      <c r="L608" s="370">
        <v>12</v>
      </c>
      <c r="M608" s="371">
        <v>40800</v>
      </c>
      <c r="N608" s="370">
        <v>1</v>
      </c>
      <c r="O608" s="370">
        <v>6</v>
      </c>
      <c r="P608" s="371">
        <v>20400</v>
      </c>
      <c r="Q608" s="370">
        <v>1</v>
      </c>
      <c r="R608" s="370">
        <v>12</v>
      </c>
    </row>
    <row r="609" spans="1:18" s="372" customFormat="1" ht="12" x14ac:dyDescent="0.2">
      <c r="A609" s="361" t="s">
        <v>3986</v>
      </c>
      <c r="B609" s="570" t="s">
        <v>3987</v>
      </c>
      <c r="C609" s="571" t="s">
        <v>158</v>
      </c>
      <c r="D609" s="572" t="s">
        <v>4105</v>
      </c>
      <c r="E609" s="573">
        <v>8000</v>
      </c>
      <c r="F609" s="574" t="s">
        <v>5677</v>
      </c>
      <c r="G609" s="575" t="s">
        <v>5678</v>
      </c>
      <c r="H609" s="575" t="s">
        <v>4015</v>
      </c>
      <c r="I609" s="575" t="s">
        <v>4011</v>
      </c>
      <c r="J609" s="369" t="s">
        <v>4007</v>
      </c>
      <c r="K609" s="370">
        <v>1</v>
      </c>
      <c r="L609" s="370">
        <v>12</v>
      </c>
      <c r="M609" s="371">
        <v>96000</v>
      </c>
      <c r="N609" s="370">
        <v>1</v>
      </c>
      <c r="O609" s="370">
        <v>6</v>
      </c>
      <c r="P609" s="371">
        <v>48000</v>
      </c>
      <c r="Q609" s="370">
        <v>1</v>
      </c>
      <c r="R609" s="370">
        <v>12</v>
      </c>
    </row>
    <row r="610" spans="1:18" s="372" customFormat="1" ht="12" x14ac:dyDescent="0.2">
      <c r="A610" s="361" t="s">
        <v>3986</v>
      </c>
      <c r="B610" s="570" t="s">
        <v>3987</v>
      </c>
      <c r="C610" s="571" t="s">
        <v>158</v>
      </c>
      <c r="D610" s="572" t="s">
        <v>4223</v>
      </c>
      <c r="E610" s="573">
        <v>3500</v>
      </c>
      <c r="F610" s="574" t="s">
        <v>5679</v>
      </c>
      <c r="G610" s="575" t="s">
        <v>5680</v>
      </c>
      <c r="H610" s="575" t="s">
        <v>4015</v>
      </c>
      <c r="I610" s="575" t="s">
        <v>4011</v>
      </c>
      <c r="J610" s="369" t="s">
        <v>4007</v>
      </c>
      <c r="K610" s="370">
        <v>1</v>
      </c>
      <c r="L610" s="370">
        <v>12</v>
      </c>
      <c r="M610" s="371">
        <v>42000</v>
      </c>
      <c r="N610" s="370">
        <v>1</v>
      </c>
      <c r="O610" s="370">
        <v>6</v>
      </c>
      <c r="P610" s="371">
        <v>21000</v>
      </c>
      <c r="Q610" s="370">
        <v>1</v>
      </c>
      <c r="R610" s="370">
        <v>12</v>
      </c>
    </row>
    <row r="611" spans="1:18" s="372" customFormat="1" ht="24" x14ac:dyDescent="0.2">
      <c r="A611" s="361" t="s">
        <v>3986</v>
      </c>
      <c r="B611" s="570" t="s">
        <v>3987</v>
      </c>
      <c r="C611" s="571" t="s">
        <v>158</v>
      </c>
      <c r="D611" s="572" t="s">
        <v>4108</v>
      </c>
      <c r="E611" s="578">
        <v>12000</v>
      </c>
      <c r="F611" s="574" t="s">
        <v>5681</v>
      </c>
      <c r="G611" s="575" t="s">
        <v>5682</v>
      </c>
      <c r="H611" s="575" t="s">
        <v>4015</v>
      </c>
      <c r="I611" s="575" t="s">
        <v>4011</v>
      </c>
      <c r="J611" s="369" t="s">
        <v>4007</v>
      </c>
      <c r="K611" s="534">
        <v>1</v>
      </c>
      <c r="L611" s="534">
        <v>8</v>
      </c>
      <c r="M611" s="371">
        <v>96000</v>
      </c>
      <c r="N611" s="534">
        <v>1</v>
      </c>
      <c r="O611" s="534">
        <v>6</v>
      </c>
      <c r="P611" s="371">
        <v>72000</v>
      </c>
      <c r="Q611" s="534">
        <v>1</v>
      </c>
      <c r="R611" s="534">
        <v>12</v>
      </c>
    </row>
    <row r="612" spans="1:18" s="372" customFormat="1" ht="24" x14ac:dyDescent="0.2">
      <c r="A612" s="361" t="s">
        <v>3986</v>
      </c>
      <c r="B612" s="570" t="s">
        <v>3987</v>
      </c>
      <c r="C612" s="571" t="s">
        <v>158</v>
      </c>
      <c r="D612" s="572" t="s">
        <v>4472</v>
      </c>
      <c r="E612" s="582">
        <v>3700</v>
      </c>
      <c r="F612" s="574" t="s">
        <v>5683</v>
      </c>
      <c r="G612" s="575" t="s">
        <v>5684</v>
      </c>
      <c r="H612" s="575" t="s">
        <v>4015</v>
      </c>
      <c r="I612" s="575" t="s">
        <v>4011</v>
      </c>
      <c r="J612" s="369" t="s">
        <v>4007</v>
      </c>
      <c r="K612" s="370">
        <v>1</v>
      </c>
      <c r="L612" s="370">
        <v>12</v>
      </c>
      <c r="M612" s="371">
        <v>44400</v>
      </c>
      <c r="N612" s="370">
        <v>1</v>
      </c>
      <c r="O612" s="370">
        <v>6</v>
      </c>
      <c r="P612" s="371">
        <v>22200</v>
      </c>
      <c r="Q612" s="370">
        <v>1</v>
      </c>
      <c r="R612" s="370">
        <v>12</v>
      </c>
    </row>
    <row r="613" spans="1:18" s="372" customFormat="1" ht="12" x14ac:dyDescent="0.2">
      <c r="A613" s="361" t="s">
        <v>3986</v>
      </c>
      <c r="B613" s="570" t="s">
        <v>3987</v>
      </c>
      <c r="C613" s="571" t="s">
        <v>158</v>
      </c>
      <c r="D613" s="572" t="s">
        <v>5685</v>
      </c>
      <c r="E613" s="583">
        <v>5000</v>
      </c>
      <c r="F613" s="574" t="s">
        <v>5686</v>
      </c>
      <c r="G613" s="575" t="s">
        <v>5687</v>
      </c>
      <c r="H613" s="575" t="s">
        <v>4015</v>
      </c>
      <c r="I613" s="575" t="s">
        <v>4011</v>
      </c>
      <c r="J613" s="369" t="s">
        <v>4007</v>
      </c>
      <c r="K613" s="370">
        <v>1</v>
      </c>
      <c r="L613" s="370">
        <v>12</v>
      </c>
      <c r="M613" s="371">
        <v>60000</v>
      </c>
      <c r="N613" s="370">
        <v>1</v>
      </c>
      <c r="O613" s="370">
        <v>6</v>
      </c>
      <c r="P613" s="371">
        <v>30000</v>
      </c>
      <c r="Q613" s="370">
        <v>1</v>
      </c>
      <c r="R613" s="370">
        <v>12</v>
      </c>
    </row>
    <row r="614" spans="1:18" s="372" customFormat="1" ht="12" x14ac:dyDescent="0.2">
      <c r="A614" s="361" t="s">
        <v>3986</v>
      </c>
      <c r="B614" s="570" t="s">
        <v>3987</v>
      </c>
      <c r="C614" s="571" t="s">
        <v>158</v>
      </c>
      <c r="D614" s="572" t="s">
        <v>4621</v>
      </c>
      <c r="E614" s="573">
        <v>4750</v>
      </c>
      <c r="F614" s="574" t="s">
        <v>5688</v>
      </c>
      <c r="G614" s="575" t="s">
        <v>5689</v>
      </c>
      <c r="H614" s="575" t="s">
        <v>4015</v>
      </c>
      <c r="I614" s="575" t="s">
        <v>4011</v>
      </c>
      <c r="J614" s="369" t="s">
        <v>4007</v>
      </c>
      <c r="K614" s="370">
        <v>1</v>
      </c>
      <c r="L614" s="370">
        <v>12</v>
      </c>
      <c r="M614" s="371">
        <v>57000</v>
      </c>
      <c r="N614" s="370">
        <v>1</v>
      </c>
      <c r="O614" s="370">
        <v>6</v>
      </c>
      <c r="P614" s="371">
        <v>28500</v>
      </c>
      <c r="Q614" s="370">
        <v>1</v>
      </c>
      <c r="R614" s="370">
        <v>12</v>
      </c>
    </row>
    <row r="615" spans="1:18" s="372" customFormat="1" ht="36" x14ac:dyDescent="0.2">
      <c r="A615" s="361" t="s">
        <v>3986</v>
      </c>
      <c r="B615" s="570" t="s">
        <v>3987</v>
      </c>
      <c r="C615" s="571" t="s">
        <v>158</v>
      </c>
      <c r="D615" s="572" t="s">
        <v>4272</v>
      </c>
      <c r="E615" s="573">
        <v>2000</v>
      </c>
      <c r="F615" s="574" t="s">
        <v>5690</v>
      </c>
      <c r="G615" s="575" t="s">
        <v>5691</v>
      </c>
      <c r="H615" s="575" t="s">
        <v>5692</v>
      </c>
      <c r="I615" s="575" t="s">
        <v>4591</v>
      </c>
      <c r="J615" s="369" t="s">
        <v>3991</v>
      </c>
      <c r="K615" s="370">
        <v>1</v>
      </c>
      <c r="L615" s="370">
        <v>12</v>
      </c>
      <c r="M615" s="371">
        <v>24000</v>
      </c>
      <c r="N615" s="370">
        <v>1</v>
      </c>
      <c r="O615" s="370">
        <v>6</v>
      </c>
      <c r="P615" s="371">
        <v>12000</v>
      </c>
      <c r="Q615" s="370">
        <v>1</v>
      </c>
      <c r="R615" s="370">
        <v>12</v>
      </c>
    </row>
    <row r="616" spans="1:18" s="372" customFormat="1" ht="24" x14ac:dyDescent="0.2">
      <c r="A616" s="361" t="s">
        <v>3986</v>
      </c>
      <c r="B616" s="570" t="s">
        <v>3987</v>
      </c>
      <c r="C616" s="571" t="s">
        <v>158</v>
      </c>
      <c r="D616" s="572" t="s">
        <v>4234</v>
      </c>
      <c r="E616" s="584">
        <v>2000</v>
      </c>
      <c r="F616" s="574" t="s">
        <v>5693</v>
      </c>
      <c r="G616" s="575" t="s">
        <v>5694</v>
      </c>
      <c r="H616" s="575" t="s">
        <v>4032</v>
      </c>
      <c r="I616" s="575" t="s">
        <v>4033</v>
      </c>
      <c r="J616" s="369" t="s">
        <v>3991</v>
      </c>
      <c r="K616" s="370">
        <v>1</v>
      </c>
      <c r="L616" s="370">
        <v>12</v>
      </c>
      <c r="M616" s="371">
        <v>24000</v>
      </c>
      <c r="N616" s="370">
        <v>1</v>
      </c>
      <c r="O616" s="370">
        <v>6</v>
      </c>
      <c r="P616" s="371">
        <v>12000</v>
      </c>
      <c r="Q616" s="370">
        <v>1</v>
      </c>
      <c r="R616" s="370">
        <v>12</v>
      </c>
    </row>
    <row r="617" spans="1:18" s="372" customFormat="1" ht="12" x14ac:dyDescent="0.2">
      <c r="A617" s="361" t="s">
        <v>3986</v>
      </c>
      <c r="B617" s="570" t="s">
        <v>3987</v>
      </c>
      <c r="C617" s="571" t="s">
        <v>158</v>
      </c>
      <c r="D617" s="572" t="s">
        <v>3997</v>
      </c>
      <c r="E617" s="583">
        <v>2000</v>
      </c>
      <c r="F617" s="574" t="s">
        <v>5695</v>
      </c>
      <c r="G617" s="575" t="s">
        <v>5696</v>
      </c>
      <c r="H617" s="575" t="s">
        <v>1664</v>
      </c>
      <c r="I617" s="575" t="s">
        <v>3995</v>
      </c>
      <c r="J617" s="369" t="s">
        <v>3996</v>
      </c>
      <c r="K617" s="370">
        <v>1</v>
      </c>
      <c r="L617" s="370">
        <v>12</v>
      </c>
      <c r="M617" s="371">
        <v>24000</v>
      </c>
      <c r="N617" s="370">
        <v>1</v>
      </c>
      <c r="O617" s="370">
        <v>6</v>
      </c>
      <c r="P617" s="371">
        <v>12000</v>
      </c>
      <c r="Q617" s="370">
        <v>1</v>
      </c>
      <c r="R617" s="370">
        <v>12</v>
      </c>
    </row>
    <row r="618" spans="1:18" s="372" customFormat="1" ht="12" x14ac:dyDescent="0.2">
      <c r="A618" s="361" t="s">
        <v>3986</v>
      </c>
      <c r="B618" s="570" t="s">
        <v>3987</v>
      </c>
      <c r="C618" s="571" t="s">
        <v>158</v>
      </c>
      <c r="D618" s="572" t="s">
        <v>4015</v>
      </c>
      <c r="E618" s="573">
        <v>3500</v>
      </c>
      <c r="F618" s="574" t="s">
        <v>5697</v>
      </c>
      <c r="G618" s="575" t="s">
        <v>5698</v>
      </c>
      <c r="H618" s="575" t="s">
        <v>4015</v>
      </c>
      <c r="I618" s="575" t="s">
        <v>4011</v>
      </c>
      <c r="J618" s="369" t="s">
        <v>4007</v>
      </c>
      <c r="K618" s="370">
        <v>1</v>
      </c>
      <c r="L618" s="370">
        <v>12</v>
      </c>
      <c r="M618" s="371">
        <v>42000</v>
      </c>
      <c r="N618" s="370">
        <v>1</v>
      </c>
      <c r="O618" s="370">
        <v>6</v>
      </c>
      <c r="P618" s="371">
        <v>21000</v>
      </c>
      <c r="Q618" s="370">
        <v>1</v>
      </c>
      <c r="R618" s="370">
        <v>12</v>
      </c>
    </row>
    <row r="619" spans="1:18" s="372" customFormat="1" ht="36" x14ac:dyDescent="0.2">
      <c r="A619" s="361" t="s">
        <v>3986</v>
      </c>
      <c r="B619" s="570" t="s">
        <v>3987</v>
      </c>
      <c r="C619" s="571" t="s">
        <v>158</v>
      </c>
      <c r="D619" s="572" t="s">
        <v>4363</v>
      </c>
      <c r="E619" s="573">
        <v>3000</v>
      </c>
      <c r="F619" s="574" t="s">
        <v>5699</v>
      </c>
      <c r="G619" s="575" t="s">
        <v>5700</v>
      </c>
      <c r="H619" s="575" t="s">
        <v>4366</v>
      </c>
      <c r="I619" s="575" t="s">
        <v>4309</v>
      </c>
      <c r="J619" s="369" t="s">
        <v>3991</v>
      </c>
      <c r="K619" s="370">
        <v>1</v>
      </c>
      <c r="L619" s="370">
        <v>12</v>
      </c>
      <c r="M619" s="371">
        <v>36000</v>
      </c>
      <c r="N619" s="370">
        <v>1</v>
      </c>
      <c r="O619" s="370">
        <v>6</v>
      </c>
      <c r="P619" s="371">
        <v>18000</v>
      </c>
      <c r="Q619" s="370">
        <v>1</v>
      </c>
      <c r="R619" s="370">
        <v>12</v>
      </c>
    </row>
    <row r="620" spans="1:18" s="372" customFormat="1" ht="24" x14ac:dyDescent="0.2">
      <c r="A620" s="361" t="s">
        <v>3986</v>
      </c>
      <c r="B620" s="570" t="s">
        <v>3987</v>
      </c>
      <c r="C620" s="571" t="s">
        <v>158</v>
      </c>
      <c r="D620" s="572" t="s">
        <v>4038</v>
      </c>
      <c r="E620" s="573">
        <v>4000</v>
      </c>
      <c r="F620" s="574" t="s">
        <v>5701</v>
      </c>
      <c r="G620" s="575" t="s">
        <v>5702</v>
      </c>
      <c r="H620" s="575" t="s">
        <v>4015</v>
      </c>
      <c r="I620" s="575" t="s">
        <v>4011</v>
      </c>
      <c r="J620" s="369" t="s">
        <v>4007</v>
      </c>
      <c r="K620" s="370">
        <v>1</v>
      </c>
      <c r="L620" s="370">
        <v>12</v>
      </c>
      <c r="M620" s="371">
        <v>48000</v>
      </c>
      <c r="N620" s="370">
        <v>1</v>
      </c>
      <c r="O620" s="370">
        <v>6</v>
      </c>
      <c r="P620" s="371">
        <v>24000</v>
      </c>
      <c r="Q620" s="370">
        <v>1</v>
      </c>
      <c r="R620" s="370">
        <v>12</v>
      </c>
    </row>
    <row r="621" spans="1:18" s="372" customFormat="1" ht="24" x14ac:dyDescent="0.2">
      <c r="A621" s="361" t="s">
        <v>3986</v>
      </c>
      <c r="B621" s="570" t="s">
        <v>3987</v>
      </c>
      <c r="C621" s="571" t="s">
        <v>158</v>
      </c>
      <c r="D621" s="572" t="s">
        <v>5703</v>
      </c>
      <c r="E621" s="573">
        <v>3500</v>
      </c>
      <c r="F621" s="574" t="s">
        <v>5704</v>
      </c>
      <c r="G621" s="575" t="s">
        <v>5705</v>
      </c>
      <c r="H621" s="575" t="s">
        <v>5706</v>
      </c>
      <c r="I621" s="575" t="s">
        <v>4011</v>
      </c>
      <c r="J621" s="369" t="s">
        <v>4007</v>
      </c>
      <c r="K621" s="534">
        <v>1</v>
      </c>
      <c r="L621" s="534">
        <v>8</v>
      </c>
      <c r="M621" s="371">
        <v>28000</v>
      </c>
      <c r="N621" s="534">
        <v>1</v>
      </c>
      <c r="O621" s="534">
        <v>6</v>
      </c>
      <c r="P621" s="371">
        <v>21000</v>
      </c>
      <c r="Q621" s="534">
        <v>1</v>
      </c>
      <c r="R621" s="534">
        <v>12</v>
      </c>
    </row>
    <row r="622" spans="1:18" s="372" customFormat="1" ht="24" x14ac:dyDescent="0.2">
      <c r="A622" s="361" t="s">
        <v>3986</v>
      </c>
      <c r="B622" s="570" t="s">
        <v>3987</v>
      </c>
      <c r="C622" s="571" t="s">
        <v>158</v>
      </c>
      <c r="D622" s="572" t="s">
        <v>4164</v>
      </c>
      <c r="E622" s="573">
        <v>2500</v>
      </c>
      <c r="F622" s="574" t="s">
        <v>5707</v>
      </c>
      <c r="G622" s="575" t="s">
        <v>5708</v>
      </c>
      <c r="H622" s="575" t="s">
        <v>4015</v>
      </c>
      <c r="I622" s="575" t="s">
        <v>4011</v>
      </c>
      <c r="J622" s="369" t="s">
        <v>4007</v>
      </c>
      <c r="K622" s="534">
        <v>1</v>
      </c>
      <c r="L622" s="534">
        <v>8</v>
      </c>
      <c r="M622" s="371">
        <v>20000</v>
      </c>
      <c r="N622" s="534">
        <v>1</v>
      </c>
      <c r="O622" s="534">
        <v>6</v>
      </c>
      <c r="P622" s="371">
        <v>15000</v>
      </c>
      <c r="Q622" s="534">
        <v>1</v>
      </c>
      <c r="R622" s="534">
        <v>12</v>
      </c>
    </row>
    <row r="623" spans="1:18" s="372" customFormat="1" ht="12" x14ac:dyDescent="0.2">
      <c r="A623" s="361" t="s">
        <v>3986</v>
      </c>
      <c r="B623" s="570" t="s">
        <v>3987</v>
      </c>
      <c r="C623" s="571" t="s">
        <v>158</v>
      </c>
      <c r="D623" s="572" t="s">
        <v>5709</v>
      </c>
      <c r="E623" s="573">
        <v>4500</v>
      </c>
      <c r="F623" s="574" t="s">
        <v>5710</v>
      </c>
      <c r="G623" s="575" t="s">
        <v>5711</v>
      </c>
      <c r="H623" s="575" t="s">
        <v>4154</v>
      </c>
      <c r="I623" s="575" t="s">
        <v>4011</v>
      </c>
      <c r="J623" s="369" t="s">
        <v>4007</v>
      </c>
      <c r="K623" s="370">
        <v>1</v>
      </c>
      <c r="L623" s="370">
        <v>12</v>
      </c>
      <c r="M623" s="371">
        <v>54000</v>
      </c>
      <c r="N623" s="370">
        <v>1</v>
      </c>
      <c r="O623" s="370">
        <v>6</v>
      </c>
      <c r="P623" s="371">
        <v>27000</v>
      </c>
      <c r="Q623" s="370">
        <v>1</v>
      </c>
      <c r="R623" s="370">
        <v>12</v>
      </c>
    </row>
    <row r="624" spans="1:18" s="372" customFormat="1" ht="12" x14ac:dyDescent="0.2">
      <c r="A624" s="361" t="s">
        <v>3986</v>
      </c>
      <c r="B624" s="570" t="s">
        <v>3987</v>
      </c>
      <c r="C624" s="571" t="s">
        <v>158</v>
      </c>
      <c r="D624" s="572" t="s">
        <v>4015</v>
      </c>
      <c r="E624" s="573">
        <v>4000</v>
      </c>
      <c r="F624" s="574" t="s">
        <v>5712</v>
      </c>
      <c r="G624" s="575" t="s">
        <v>5713</v>
      </c>
      <c r="H624" s="575" t="s">
        <v>4015</v>
      </c>
      <c r="I624" s="575" t="s">
        <v>4011</v>
      </c>
      <c r="J624" s="369" t="s">
        <v>4007</v>
      </c>
      <c r="K624" s="370">
        <v>1</v>
      </c>
      <c r="L624" s="370">
        <v>12</v>
      </c>
      <c r="M624" s="371">
        <v>48000</v>
      </c>
      <c r="N624" s="370">
        <v>1</v>
      </c>
      <c r="O624" s="370">
        <v>6</v>
      </c>
      <c r="P624" s="371">
        <v>24000</v>
      </c>
      <c r="Q624" s="370">
        <v>1</v>
      </c>
      <c r="R624" s="370">
        <v>12</v>
      </c>
    </row>
    <row r="625" spans="1:18" s="372" customFormat="1" ht="24" x14ac:dyDescent="0.2">
      <c r="A625" s="361" t="s">
        <v>3986</v>
      </c>
      <c r="B625" s="570" t="s">
        <v>3987</v>
      </c>
      <c r="C625" s="571" t="s">
        <v>158</v>
      </c>
      <c r="D625" s="572" t="s">
        <v>5714</v>
      </c>
      <c r="E625" s="573">
        <v>2500</v>
      </c>
      <c r="F625" s="574" t="s">
        <v>5715</v>
      </c>
      <c r="G625" s="575" t="s">
        <v>5716</v>
      </c>
      <c r="H625" s="575" t="s">
        <v>5717</v>
      </c>
      <c r="I625" s="575" t="s">
        <v>4011</v>
      </c>
      <c r="J625" s="369" t="s">
        <v>4007</v>
      </c>
      <c r="K625" s="534">
        <v>1</v>
      </c>
      <c r="L625" s="534">
        <v>3</v>
      </c>
      <c r="M625" s="371">
        <v>7500</v>
      </c>
      <c r="N625" s="534">
        <v>1</v>
      </c>
      <c r="O625" s="534">
        <v>6</v>
      </c>
      <c r="P625" s="371">
        <v>15000</v>
      </c>
      <c r="Q625" s="534">
        <v>1</v>
      </c>
      <c r="R625" s="534">
        <v>12</v>
      </c>
    </row>
    <row r="626" spans="1:18" s="372" customFormat="1" ht="12" x14ac:dyDescent="0.2">
      <c r="A626" s="361" t="s">
        <v>3986</v>
      </c>
      <c r="B626" s="570" t="s">
        <v>3987</v>
      </c>
      <c r="C626" s="571" t="s">
        <v>158</v>
      </c>
      <c r="D626" s="572" t="s">
        <v>5718</v>
      </c>
      <c r="E626" s="573">
        <v>12000</v>
      </c>
      <c r="F626" s="574" t="s">
        <v>5719</v>
      </c>
      <c r="G626" s="575" t="s">
        <v>5720</v>
      </c>
      <c r="H626" s="575" t="s">
        <v>4102</v>
      </c>
      <c r="I626" s="575" t="s">
        <v>4011</v>
      </c>
      <c r="J626" s="369" t="s">
        <v>4007</v>
      </c>
      <c r="K626" s="534">
        <v>1</v>
      </c>
      <c r="L626" s="534">
        <v>12</v>
      </c>
      <c r="M626" s="371">
        <v>144000</v>
      </c>
      <c r="N626" s="534">
        <v>1</v>
      </c>
      <c r="O626" s="534">
        <v>6</v>
      </c>
      <c r="P626" s="371">
        <v>72000</v>
      </c>
      <c r="Q626" s="534">
        <v>1</v>
      </c>
      <c r="R626" s="534">
        <v>12</v>
      </c>
    </row>
    <row r="627" spans="1:18" s="372" customFormat="1" ht="24" x14ac:dyDescent="0.2">
      <c r="A627" s="361" t="s">
        <v>3986</v>
      </c>
      <c r="B627" s="570" t="s">
        <v>3987</v>
      </c>
      <c r="C627" s="571" t="s">
        <v>158</v>
      </c>
      <c r="D627" s="572" t="s">
        <v>5721</v>
      </c>
      <c r="E627" s="578">
        <v>11000</v>
      </c>
      <c r="F627" s="579" t="s">
        <v>5722</v>
      </c>
      <c r="G627" s="575" t="s">
        <v>5723</v>
      </c>
      <c r="H627" s="575" t="s">
        <v>4037</v>
      </c>
      <c r="I627" s="575" t="s">
        <v>4011</v>
      </c>
      <c r="J627" s="369" t="s">
        <v>4007</v>
      </c>
      <c r="K627" s="534">
        <v>1</v>
      </c>
      <c r="L627" s="534">
        <v>8</v>
      </c>
      <c r="M627" s="371">
        <v>88000</v>
      </c>
      <c r="N627" s="534">
        <v>1</v>
      </c>
      <c r="O627" s="534">
        <v>6</v>
      </c>
      <c r="P627" s="371">
        <v>66000</v>
      </c>
      <c r="Q627" s="534">
        <v>1</v>
      </c>
      <c r="R627" s="534">
        <v>12</v>
      </c>
    </row>
    <row r="628" spans="1:18" s="372" customFormat="1" ht="24" x14ac:dyDescent="0.2">
      <c r="A628" s="361" t="s">
        <v>3986</v>
      </c>
      <c r="B628" s="570" t="s">
        <v>3987</v>
      </c>
      <c r="C628" s="571" t="s">
        <v>158</v>
      </c>
      <c r="D628" s="572" t="s">
        <v>4000</v>
      </c>
      <c r="E628" s="573">
        <v>3100</v>
      </c>
      <c r="F628" s="574" t="s">
        <v>5724</v>
      </c>
      <c r="G628" s="575" t="s">
        <v>5725</v>
      </c>
      <c r="H628" s="575" t="s">
        <v>1664</v>
      </c>
      <c r="I628" s="575" t="s">
        <v>3995</v>
      </c>
      <c r="J628" s="369" t="s">
        <v>3996</v>
      </c>
      <c r="K628" s="370">
        <v>1</v>
      </c>
      <c r="L628" s="370">
        <v>12</v>
      </c>
      <c r="M628" s="371">
        <v>37200</v>
      </c>
      <c r="N628" s="370">
        <v>1</v>
      </c>
      <c r="O628" s="370">
        <v>6</v>
      </c>
      <c r="P628" s="371">
        <v>18600</v>
      </c>
      <c r="Q628" s="370">
        <v>1</v>
      </c>
      <c r="R628" s="370">
        <v>12</v>
      </c>
    </row>
    <row r="629" spans="1:18" s="372" customFormat="1" ht="24" x14ac:dyDescent="0.2">
      <c r="A629" s="361" t="s">
        <v>3986</v>
      </c>
      <c r="B629" s="570" t="s">
        <v>3987</v>
      </c>
      <c r="C629" s="571" t="s">
        <v>158</v>
      </c>
      <c r="D629" s="572" t="s">
        <v>4164</v>
      </c>
      <c r="E629" s="573">
        <v>2500</v>
      </c>
      <c r="F629" s="574" t="s">
        <v>5726</v>
      </c>
      <c r="G629" s="575" t="s">
        <v>5727</v>
      </c>
      <c r="H629" s="575" t="s">
        <v>4015</v>
      </c>
      <c r="I629" s="575" t="s">
        <v>4011</v>
      </c>
      <c r="J629" s="369" t="s">
        <v>4007</v>
      </c>
      <c r="K629" s="370">
        <v>1</v>
      </c>
      <c r="L629" s="370">
        <v>12</v>
      </c>
      <c r="M629" s="371">
        <v>30000</v>
      </c>
      <c r="N629" s="370">
        <v>1</v>
      </c>
      <c r="O629" s="370">
        <v>6</v>
      </c>
      <c r="P629" s="371">
        <v>15000</v>
      </c>
      <c r="Q629" s="370">
        <v>1</v>
      </c>
      <c r="R629" s="370">
        <v>12</v>
      </c>
    </row>
    <row r="630" spans="1:18" s="372" customFormat="1" ht="24" x14ac:dyDescent="0.2">
      <c r="A630" s="361" t="s">
        <v>3986</v>
      </c>
      <c r="B630" s="570" t="s">
        <v>3987</v>
      </c>
      <c r="C630" s="571" t="s">
        <v>158</v>
      </c>
      <c r="D630" s="572" t="s">
        <v>5490</v>
      </c>
      <c r="E630" s="578">
        <v>6000</v>
      </c>
      <c r="F630" s="579" t="s">
        <v>5728</v>
      </c>
      <c r="G630" s="575" t="s">
        <v>5729</v>
      </c>
      <c r="H630" s="575" t="s">
        <v>4154</v>
      </c>
      <c r="I630" s="575" t="s">
        <v>4011</v>
      </c>
      <c r="J630" s="369" t="s">
        <v>4007</v>
      </c>
      <c r="K630" s="534">
        <v>1</v>
      </c>
      <c r="L630" s="534">
        <v>8</v>
      </c>
      <c r="M630" s="371">
        <v>48000</v>
      </c>
      <c r="N630" s="534">
        <v>1</v>
      </c>
      <c r="O630" s="534">
        <v>6</v>
      </c>
      <c r="P630" s="371">
        <v>36000</v>
      </c>
      <c r="Q630" s="534">
        <v>1</v>
      </c>
      <c r="R630" s="534">
        <v>12</v>
      </c>
    </row>
    <row r="631" spans="1:18" s="372" customFormat="1" ht="24" x14ac:dyDescent="0.2">
      <c r="A631" s="361" t="s">
        <v>3986</v>
      </c>
      <c r="B631" s="570" t="s">
        <v>3987</v>
      </c>
      <c r="C631" s="571" t="s">
        <v>158</v>
      </c>
      <c r="D631" s="572" t="s">
        <v>5730</v>
      </c>
      <c r="E631" s="573">
        <v>2000</v>
      </c>
      <c r="F631" s="574" t="s">
        <v>5731</v>
      </c>
      <c r="G631" s="575" t="s">
        <v>5732</v>
      </c>
      <c r="H631" s="575" t="s">
        <v>4363</v>
      </c>
      <c r="I631" s="575" t="s">
        <v>4033</v>
      </c>
      <c r="J631" s="369" t="s">
        <v>3991</v>
      </c>
      <c r="K631" s="370">
        <v>1</v>
      </c>
      <c r="L631" s="370">
        <v>12</v>
      </c>
      <c r="M631" s="371">
        <v>24000</v>
      </c>
      <c r="N631" s="370">
        <v>1</v>
      </c>
      <c r="O631" s="370">
        <v>6</v>
      </c>
      <c r="P631" s="371">
        <v>12000</v>
      </c>
      <c r="Q631" s="370">
        <v>1</v>
      </c>
      <c r="R631" s="370">
        <v>12</v>
      </c>
    </row>
    <row r="632" spans="1:18" s="372" customFormat="1" ht="24" x14ac:dyDescent="0.2">
      <c r="A632" s="361" t="s">
        <v>3986</v>
      </c>
      <c r="B632" s="570" t="s">
        <v>3987</v>
      </c>
      <c r="C632" s="571" t="s">
        <v>158</v>
      </c>
      <c r="D632" s="572" t="s">
        <v>4621</v>
      </c>
      <c r="E632" s="573">
        <v>2850</v>
      </c>
      <c r="F632" s="574" t="s">
        <v>5733</v>
      </c>
      <c r="G632" s="575" t="s">
        <v>5734</v>
      </c>
      <c r="H632" s="575" t="s">
        <v>4015</v>
      </c>
      <c r="I632" s="575" t="s">
        <v>4011</v>
      </c>
      <c r="J632" s="369" t="s">
        <v>4007</v>
      </c>
      <c r="K632" s="370">
        <v>1</v>
      </c>
      <c r="L632" s="370">
        <v>12</v>
      </c>
      <c r="M632" s="371">
        <v>34200</v>
      </c>
      <c r="N632" s="370">
        <v>1</v>
      </c>
      <c r="O632" s="370">
        <v>6</v>
      </c>
      <c r="P632" s="371">
        <v>17100</v>
      </c>
      <c r="Q632" s="370">
        <v>1</v>
      </c>
      <c r="R632" s="370">
        <v>12</v>
      </c>
    </row>
    <row r="633" spans="1:18" s="372" customFormat="1" ht="36" x14ac:dyDescent="0.2">
      <c r="A633" s="361" t="s">
        <v>3986</v>
      </c>
      <c r="B633" s="570" t="s">
        <v>3987</v>
      </c>
      <c r="C633" s="571" t="s">
        <v>158</v>
      </c>
      <c r="D633" s="572" t="s">
        <v>4412</v>
      </c>
      <c r="E633" s="573">
        <v>13000</v>
      </c>
      <c r="F633" s="574" t="s">
        <v>5735</v>
      </c>
      <c r="G633" s="575" t="s">
        <v>5736</v>
      </c>
      <c r="H633" s="575" t="s">
        <v>4329</v>
      </c>
      <c r="I633" s="575" t="s">
        <v>4011</v>
      </c>
      <c r="J633" s="369" t="s">
        <v>4007</v>
      </c>
      <c r="K633" s="370">
        <v>1</v>
      </c>
      <c r="L633" s="370">
        <v>12</v>
      </c>
      <c r="M633" s="371">
        <v>156000</v>
      </c>
      <c r="N633" s="370">
        <v>1</v>
      </c>
      <c r="O633" s="370">
        <v>6</v>
      </c>
      <c r="P633" s="371">
        <v>78000</v>
      </c>
      <c r="Q633" s="370">
        <v>1</v>
      </c>
      <c r="R633" s="370">
        <v>12</v>
      </c>
    </row>
    <row r="634" spans="1:18" s="372" customFormat="1" ht="24" x14ac:dyDescent="0.2">
      <c r="A634" s="361" t="s">
        <v>3986</v>
      </c>
      <c r="B634" s="570" t="s">
        <v>3987</v>
      </c>
      <c r="C634" s="571" t="s">
        <v>158</v>
      </c>
      <c r="D634" s="572" t="s">
        <v>5737</v>
      </c>
      <c r="E634" s="573">
        <v>8500</v>
      </c>
      <c r="F634" s="574" t="s">
        <v>5738</v>
      </c>
      <c r="G634" s="575" t="s">
        <v>5739</v>
      </c>
      <c r="H634" s="575" t="s">
        <v>5740</v>
      </c>
      <c r="I634" s="575" t="s">
        <v>4011</v>
      </c>
      <c r="J634" s="369" t="s">
        <v>4007</v>
      </c>
      <c r="K634" s="534">
        <v>1</v>
      </c>
      <c r="L634" s="534">
        <v>3</v>
      </c>
      <c r="M634" s="371">
        <v>25500</v>
      </c>
      <c r="N634" s="534">
        <v>1</v>
      </c>
      <c r="O634" s="534">
        <v>6</v>
      </c>
      <c r="P634" s="371">
        <v>51000</v>
      </c>
      <c r="Q634" s="534">
        <v>1</v>
      </c>
      <c r="R634" s="534">
        <v>12</v>
      </c>
    </row>
    <row r="635" spans="1:18" s="372" customFormat="1" ht="24" x14ac:dyDescent="0.2">
      <c r="A635" s="361" t="s">
        <v>3986</v>
      </c>
      <c r="B635" s="570" t="s">
        <v>3987</v>
      </c>
      <c r="C635" s="571" t="s">
        <v>158</v>
      </c>
      <c r="D635" s="572" t="s">
        <v>3988</v>
      </c>
      <c r="E635" s="573">
        <v>2800</v>
      </c>
      <c r="F635" s="574" t="s">
        <v>5741</v>
      </c>
      <c r="G635" s="575" t="s">
        <v>5742</v>
      </c>
      <c r="H635" s="575" t="s">
        <v>4067</v>
      </c>
      <c r="I635" s="575" t="s">
        <v>4033</v>
      </c>
      <c r="J635" s="369" t="s">
        <v>3991</v>
      </c>
      <c r="K635" s="370">
        <v>1</v>
      </c>
      <c r="L635" s="370">
        <v>12</v>
      </c>
      <c r="M635" s="371">
        <v>33600</v>
      </c>
      <c r="N635" s="370">
        <v>1</v>
      </c>
      <c r="O635" s="370">
        <v>6</v>
      </c>
      <c r="P635" s="371">
        <v>16800</v>
      </c>
      <c r="Q635" s="370">
        <v>1</v>
      </c>
      <c r="R635" s="370">
        <v>12</v>
      </c>
    </row>
    <row r="636" spans="1:18" s="372" customFormat="1" ht="24" x14ac:dyDescent="0.2">
      <c r="A636" s="361" t="s">
        <v>3986</v>
      </c>
      <c r="B636" s="570" t="s">
        <v>3987</v>
      </c>
      <c r="C636" s="571" t="s">
        <v>158</v>
      </c>
      <c r="D636" s="572" t="s">
        <v>4234</v>
      </c>
      <c r="E636" s="573">
        <v>2000</v>
      </c>
      <c r="F636" s="574" t="s">
        <v>5743</v>
      </c>
      <c r="G636" s="575" t="s">
        <v>5744</v>
      </c>
      <c r="H636" s="575" t="s">
        <v>4032</v>
      </c>
      <c r="I636" s="575" t="s">
        <v>4033</v>
      </c>
      <c r="J636" s="369" t="s">
        <v>3991</v>
      </c>
      <c r="K636" s="370">
        <v>1</v>
      </c>
      <c r="L636" s="370">
        <v>12</v>
      </c>
      <c r="M636" s="371">
        <v>24000</v>
      </c>
      <c r="N636" s="370">
        <v>1</v>
      </c>
      <c r="O636" s="370">
        <v>6</v>
      </c>
      <c r="P636" s="371">
        <v>12000</v>
      </c>
      <c r="Q636" s="370">
        <v>1</v>
      </c>
      <c r="R636" s="370">
        <v>12</v>
      </c>
    </row>
    <row r="637" spans="1:18" s="372" customFormat="1" ht="36" x14ac:dyDescent="0.2">
      <c r="A637" s="361" t="s">
        <v>3986</v>
      </c>
      <c r="B637" s="570" t="s">
        <v>3987</v>
      </c>
      <c r="C637" s="571" t="s">
        <v>158</v>
      </c>
      <c r="D637" s="572" t="s">
        <v>5745</v>
      </c>
      <c r="E637" s="573">
        <v>6000</v>
      </c>
      <c r="F637" s="574" t="s">
        <v>5746</v>
      </c>
      <c r="G637" s="575" t="s">
        <v>5747</v>
      </c>
      <c r="H637" s="575" t="s">
        <v>5748</v>
      </c>
      <c r="I637" s="580" t="s">
        <v>4028</v>
      </c>
      <c r="J637" s="369" t="s">
        <v>4007</v>
      </c>
      <c r="K637" s="370">
        <v>1</v>
      </c>
      <c r="L637" s="370">
        <v>12</v>
      </c>
      <c r="M637" s="371">
        <v>72000</v>
      </c>
      <c r="N637" s="370">
        <v>1</v>
      </c>
      <c r="O637" s="370">
        <v>6</v>
      </c>
      <c r="P637" s="371">
        <v>36000</v>
      </c>
      <c r="Q637" s="370">
        <v>1</v>
      </c>
      <c r="R637" s="370">
        <v>12</v>
      </c>
    </row>
    <row r="638" spans="1:18" s="372" customFormat="1" ht="24" x14ac:dyDescent="0.2">
      <c r="A638" s="361" t="s">
        <v>3986</v>
      </c>
      <c r="B638" s="570" t="s">
        <v>3987</v>
      </c>
      <c r="C638" s="571" t="s">
        <v>158</v>
      </c>
      <c r="D638" s="572" t="s">
        <v>4121</v>
      </c>
      <c r="E638" s="573">
        <v>13000</v>
      </c>
      <c r="F638" s="574" t="s">
        <v>5749</v>
      </c>
      <c r="G638" s="575" t="s">
        <v>5750</v>
      </c>
      <c r="H638" s="575" t="s">
        <v>4015</v>
      </c>
      <c r="I638" s="575" t="s">
        <v>4011</v>
      </c>
      <c r="J638" s="369" t="s">
        <v>4007</v>
      </c>
      <c r="K638" s="370">
        <v>1</v>
      </c>
      <c r="L638" s="370">
        <v>12</v>
      </c>
      <c r="M638" s="371">
        <v>156000</v>
      </c>
      <c r="N638" s="370">
        <v>1</v>
      </c>
      <c r="O638" s="370">
        <v>6</v>
      </c>
      <c r="P638" s="371">
        <v>78000</v>
      </c>
      <c r="Q638" s="370">
        <v>1</v>
      </c>
      <c r="R638" s="370">
        <v>12</v>
      </c>
    </row>
    <row r="639" spans="1:18" s="372" customFormat="1" ht="36" x14ac:dyDescent="0.2">
      <c r="A639" s="361" t="s">
        <v>3986</v>
      </c>
      <c r="B639" s="570" t="s">
        <v>3987</v>
      </c>
      <c r="C639" s="571" t="s">
        <v>158</v>
      </c>
      <c r="D639" s="572" t="s">
        <v>5751</v>
      </c>
      <c r="E639" s="573">
        <v>11000</v>
      </c>
      <c r="F639" s="574" t="s">
        <v>5752</v>
      </c>
      <c r="G639" s="575" t="s">
        <v>5753</v>
      </c>
      <c r="H639" s="575" t="s">
        <v>4102</v>
      </c>
      <c r="I639" s="575" t="s">
        <v>4011</v>
      </c>
      <c r="J639" s="369" t="s">
        <v>4007</v>
      </c>
      <c r="K639" s="534" t="s">
        <v>1664</v>
      </c>
      <c r="L639" s="534" t="s">
        <v>1664</v>
      </c>
      <c r="M639" s="535" t="s">
        <v>1664</v>
      </c>
      <c r="N639" s="534">
        <v>1</v>
      </c>
      <c r="O639" s="534">
        <v>1</v>
      </c>
      <c r="P639" s="371">
        <v>11000</v>
      </c>
      <c r="Q639" s="534">
        <v>1</v>
      </c>
      <c r="R639" s="534">
        <v>12</v>
      </c>
    </row>
    <row r="640" spans="1:18" s="372" customFormat="1" ht="24" x14ac:dyDescent="0.2">
      <c r="A640" s="361" t="s">
        <v>3986</v>
      </c>
      <c r="B640" s="570" t="s">
        <v>3987</v>
      </c>
      <c r="C640" s="571" t="s">
        <v>158</v>
      </c>
      <c r="D640" s="572" t="s">
        <v>4000</v>
      </c>
      <c r="E640" s="573">
        <v>2500</v>
      </c>
      <c r="F640" s="574" t="s">
        <v>5754</v>
      </c>
      <c r="G640" s="575" t="s">
        <v>5755</v>
      </c>
      <c r="H640" s="575" t="s">
        <v>1664</v>
      </c>
      <c r="I640" s="575" t="s">
        <v>3995</v>
      </c>
      <c r="J640" s="369" t="s">
        <v>3996</v>
      </c>
      <c r="K640" s="370">
        <v>1</v>
      </c>
      <c r="L640" s="370">
        <v>12</v>
      </c>
      <c r="M640" s="371">
        <v>30000</v>
      </c>
      <c r="N640" s="370">
        <v>1</v>
      </c>
      <c r="O640" s="370">
        <v>6</v>
      </c>
      <c r="P640" s="371">
        <v>15000</v>
      </c>
      <c r="Q640" s="370">
        <v>1</v>
      </c>
      <c r="R640" s="370">
        <v>12</v>
      </c>
    </row>
    <row r="641" spans="1:18" s="372" customFormat="1" ht="24" x14ac:dyDescent="0.2">
      <c r="A641" s="361" t="s">
        <v>3986</v>
      </c>
      <c r="B641" s="570" t="s">
        <v>3987</v>
      </c>
      <c r="C641" s="571" t="s">
        <v>158</v>
      </c>
      <c r="D641" s="572" t="s">
        <v>5756</v>
      </c>
      <c r="E641" s="578">
        <v>2000</v>
      </c>
      <c r="F641" s="579" t="s">
        <v>5757</v>
      </c>
      <c r="G641" s="575" t="s">
        <v>5758</v>
      </c>
      <c r="H641" s="575" t="s">
        <v>4291</v>
      </c>
      <c r="I641" s="575" t="s">
        <v>4011</v>
      </c>
      <c r="J641" s="369" t="s">
        <v>4007</v>
      </c>
      <c r="K641" s="534">
        <v>1</v>
      </c>
      <c r="L641" s="534">
        <v>8</v>
      </c>
      <c r="M641" s="371">
        <v>16000</v>
      </c>
      <c r="N641" s="534">
        <v>1</v>
      </c>
      <c r="O641" s="534">
        <v>6</v>
      </c>
      <c r="P641" s="371">
        <v>12000</v>
      </c>
      <c r="Q641" s="534">
        <v>1</v>
      </c>
      <c r="R641" s="534">
        <v>12</v>
      </c>
    </row>
    <row r="642" spans="1:18" s="372" customFormat="1" ht="24" x14ac:dyDescent="0.2">
      <c r="A642" s="361" t="s">
        <v>3986</v>
      </c>
      <c r="B642" s="570" t="s">
        <v>3987</v>
      </c>
      <c r="C642" s="571" t="s">
        <v>158</v>
      </c>
      <c r="D642" s="572" t="s">
        <v>4458</v>
      </c>
      <c r="E642" s="573">
        <v>8000</v>
      </c>
      <c r="F642" s="574" t="s">
        <v>5759</v>
      </c>
      <c r="G642" s="575" t="s">
        <v>5760</v>
      </c>
      <c r="H642" s="575" t="s">
        <v>4105</v>
      </c>
      <c r="I642" s="575" t="s">
        <v>4011</v>
      </c>
      <c r="J642" s="369" t="s">
        <v>4007</v>
      </c>
      <c r="K642" s="370">
        <v>1</v>
      </c>
      <c r="L642" s="370">
        <v>12</v>
      </c>
      <c r="M642" s="371">
        <v>96000</v>
      </c>
      <c r="N642" s="370">
        <v>1</v>
      </c>
      <c r="O642" s="370">
        <v>6</v>
      </c>
      <c r="P642" s="371">
        <v>48000</v>
      </c>
      <c r="Q642" s="370">
        <v>1</v>
      </c>
      <c r="R642" s="370">
        <v>12</v>
      </c>
    </row>
    <row r="643" spans="1:18" s="372" customFormat="1" ht="12" x14ac:dyDescent="0.2">
      <c r="A643" s="361" t="s">
        <v>3986</v>
      </c>
      <c r="B643" s="570" t="s">
        <v>3987</v>
      </c>
      <c r="C643" s="571" t="s">
        <v>158</v>
      </c>
      <c r="D643" s="572" t="s">
        <v>3997</v>
      </c>
      <c r="E643" s="573">
        <v>2000</v>
      </c>
      <c r="F643" s="574" t="s">
        <v>5761</v>
      </c>
      <c r="G643" s="575" t="s">
        <v>5762</v>
      </c>
      <c r="H643" s="575" t="s">
        <v>4102</v>
      </c>
      <c r="I643" s="575" t="s">
        <v>4011</v>
      </c>
      <c r="J643" s="369" t="s">
        <v>4007</v>
      </c>
      <c r="K643" s="370">
        <v>1</v>
      </c>
      <c r="L643" s="370">
        <v>12</v>
      </c>
      <c r="M643" s="371">
        <v>24000</v>
      </c>
      <c r="N643" s="370">
        <v>1</v>
      </c>
      <c r="O643" s="370">
        <v>6</v>
      </c>
      <c r="P643" s="371">
        <v>12000</v>
      </c>
      <c r="Q643" s="370">
        <v>1</v>
      </c>
      <c r="R643" s="370">
        <v>12</v>
      </c>
    </row>
    <row r="644" spans="1:18" s="372" customFormat="1" ht="48" x14ac:dyDescent="0.2">
      <c r="A644" s="361" t="s">
        <v>3986</v>
      </c>
      <c r="B644" s="570" t="s">
        <v>3987</v>
      </c>
      <c r="C644" s="571" t="s">
        <v>158</v>
      </c>
      <c r="D644" s="572" t="s">
        <v>5763</v>
      </c>
      <c r="E644" s="573">
        <v>3500</v>
      </c>
      <c r="F644" s="574" t="s">
        <v>5764</v>
      </c>
      <c r="G644" s="575" t="s">
        <v>5765</v>
      </c>
      <c r="H644" s="575" t="s">
        <v>5766</v>
      </c>
      <c r="I644" s="575" t="s">
        <v>4011</v>
      </c>
      <c r="J644" s="369" t="s">
        <v>4007</v>
      </c>
      <c r="K644" s="370">
        <v>1</v>
      </c>
      <c r="L644" s="370">
        <v>12</v>
      </c>
      <c r="M644" s="371">
        <v>42000</v>
      </c>
      <c r="N644" s="370">
        <v>1</v>
      </c>
      <c r="O644" s="370">
        <v>6</v>
      </c>
      <c r="P644" s="371">
        <v>21000</v>
      </c>
      <c r="Q644" s="370">
        <v>1</v>
      </c>
      <c r="R644" s="370">
        <v>12</v>
      </c>
    </row>
    <row r="645" spans="1:18" s="372" customFormat="1" ht="24" x14ac:dyDescent="0.2">
      <c r="A645" s="361" t="s">
        <v>3986</v>
      </c>
      <c r="B645" s="570" t="s">
        <v>3987</v>
      </c>
      <c r="C645" s="571" t="s">
        <v>158</v>
      </c>
      <c r="D645" s="572" t="s">
        <v>4389</v>
      </c>
      <c r="E645" s="573">
        <v>6000</v>
      </c>
      <c r="F645" s="574" t="s">
        <v>5767</v>
      </c>
      <c r="G645" s="575" t="s">
        <v>5768</v>
      </c>
      <c r="H645" s="575" t="s">
        <v>5769</v>
      </c>
      <c r="I645" s="575" t="s">
        <v>4011</v>
      </c>
      <c r="J645" s="369" t="s">
        <v>4007</v>
      </c>
      <c r="K645" s="370">
        <v>1</v>
      </c>
      <c r="L645" s="370">
        <v>12</v>
      </c>
      <c r="M645" s="371">
        <v>72000</v>
      </c>
      <c r="N645" s="370">
        <v>1</v>
      </c>
      <c r="O645" s="370">
        <v>6</v>
      </c>
      <c r="P645" s="371">
        <v>36000</v>
      </c>
      <c r="Q645" s="370">
        <v>1</v>
      </c>
      <c r="R645" s="370">
        <v>12</v>
      </c>
    </row>
    <row r="646" spans="1:18" s="372" customFormat="1" ht="24" x14ac:dyDescent="0.2">
      <c r="A646" s="361" t="s">
        <v>3986</v>
      </c>
      <c r="B646" s="570" t="s">
        <v>3987</v>
      </c>
      <c r="C646" s="571" t="s">
        <v>158</v>
      </c>
      <c r="D646" s="572" t="s">
        <v>5770</v>
      </c>
      <c r="E646" s="573">
        <v>2000</v>
      </c>
      <c r="F646" s="574" t="s">
        <v>5771</v>
      </c>
      <c r="G646" s="575" t="s">
        <v>5772</v>
      </c>
      <c r="H646" s="575" t="s">
        <v>1664</v>
      </c>
      <c r="I646" s="575" t="s">
        <v>3995</v>
      </c>
      <c r="J646" s="369" t="s">
        <v>3996</v>
      </c>
      <c r="K646" s="370">
        <v>1</v>
      </c>
      <c r="L646" s="370">
        <v>12</v>
      </c>
      <c r="M646" s="371">
        <v>24000</v>
      </c>
      <c r="N646" s="370">
        <v>1</v>
      </c>
      <c r="O646" s="370">
        <v>6</v>
      </c>
      <c r="P646" s="371">
        <v>12000</v>
      </c>
      <c r="Q646" s="370">
        <v>1</v>
      </c>
      <c r="R646" s="370">
        <v>12</v>
      </c>
    </row>
    <row r="647" spans="1:18" s="372" customFormat="1" ht="24" x14ac:dyDescent="0.2">
      <c r="A647" s="361" t="s">
        <v>3986</v>
      </c>
      <c r="B647" s="570" t="s">
        <v>3987</v>
      </c>
      <c r="C647" s="571" t="s">
        <v>158</v>
      </c>
      <c r="D647" s="572" t="s">
        <v>5773</v>
      </c>
      <c r="E647" s="573">
        <v>3000</v>
      </c>
      <c r="F647" s="574" t="s">
        <v>5774</v>
      </c>
      <c r="G647" s="575" t="s">
        <v>5775</v>
      </c>
      <c r="H647" s="575" t="s">
        <v>1664</v>
      </c>
      <c r="I647" s="575" t="s">
        <v>3995</v>
      </c>
      <c r="J647" s="369" t="s">
        <v>3996</v>
      </c>
      <c r="K647" s="370">
        <v>1</v>
      </c>
      <c r="L647" s="370">
        <v>12</v>
      </c>
      <c r="M647" s="371">
        <v>36000</v>
      </c>
      <c r="N647" s="370">
        <v>1</v>
      </c>
      <c r="O647" s="370">
        <v>6</v>
      </c>
      <c r="P647" s="371">
        <v>18000</v>
      </c>
      <c r="Q647" s="370">
        <v>1</v>
      </c>
      <c r="R647" s="370">
        <v>12</v>
      </c>
    </row>
    <row r="648" spans="1:18" s="372" customFormat="1" ht="24" x14ac:dyDescent="0.2">
      <c r="A648" s="361" t="s">
        <v>3986</v>
      </c>
      <c r="B648" s="570" t="s">
        <v>3987</v>
      </c>
      <c r="C648" s="571" t="s">
        <v>158</v>
      </c>
      <c r="D648" s="572" t="s">
        <v>5776</v>
      </c>
      <c r="E648" s="573">
        <v>7000</v>
      </c>
      <c r="F648" s="574" t="s">
        <v>5777</v>
      </c>
      <c r="G648" s="575" t="s">
        <v>5778</v>
      </c>
      <c r="H648" s="575" t="s">
        <v>4105</v>
      </c>
      <c r="I648" s="575" t="s">
        <v>4011</v>
      </c>
      <c r="J648" s="369" t="s">
        <v>4007</v>
      </c>
      <c r="K648" s="370">
        <v>1</v>
      </c>
      <c r="L648" s="370">
        <v>12</v>
      </c>
      <c r="M648" s="371">
        <v>84000</v>
      </c>
      <c r="N648" s="370">
        <v>1</v>
      </c>
      <c r="O648" s="370">
        <v>6</v>
      </c>
      <c r="P648" s="371">
        <v>42000</v>
      </c>
      <c r="Q648" s="370">
        <v>1</v>
      </c>
      <c r="R648" s="370">
        <v>12</v>
      </c>
    </row>
    <row r="649" spans="1:18" s="372" customFormat="1" ht="72" x14ac:dyDescent="0.2">
      <c r="A649" s="361" t="s">
        <v>3986</v>
      </c>
      <c r="B649" s="570" t="s">
        <v>3987</v>
      </c>
      <c r="C649" s="571" t="s">
        <v>158</v>
      </c>
      <c r="D649" s="572" t="s">
        <v>4299</v>
      </c>
      <c r="E649" s="573">
        <v>5000</v>
      </c>
      <c r="F649" s="574" t="s">
        <v>5779</v>
      </c>
      <c r="G649" s="575" t="s">
        <v>5780</v>
      </c>
      <c r="H649" s="575" t="s">
        <v>5781</v>
      </c>
      <c r="I649" s="580" t="s">
        <v>4028</v>
      </c>
      <c r="J649" s="369" t="s">
        <v>4007</v>
      </c>
      <c r="K649" s="370">
        <v>1</v>
      </c>
      <c r="L649" s="370">
        <v>12</v>
      </c>
      <c r="M649" s="371">
        <v>60000</v>
      </c>
      <c r="N649" s="370">
        <v>1</v>
      </c>
      <c r="O649" s="370">
        <v>6</v>
      </c>
      <c r="P649" s="371">
        <v>30000</v>
      </c>
      <c r="Q649" s="370">
        <v>1</v>
      </c>
      <c r="R649" s="370">
        <v>12</v>
      </c>
    </row>
    <row r="650" spans="1:18" s="372" customFormat="1" ht="12" x14ac:dyDescent="0.2">
      <c r="A650" s="361" t="s">
        <v>3986</v>
      </c>
      <c r="B650" s="570" t="s">
        <v>3987</v>
      </c>
      <c r="C650" s="571" t="s">
        <v>158</v>
      </c>
      <c r="D650" s="572" t="s">
        <v>5782</v>
      </c>
      <c r="E650" s="573">
        <v>4000</v>
      </c>
      <c r="F650" s="574" t="s">
        <v>5783</v>
      </c>
      <c r="G650" s="575" t="s">
        <v>5784</v>
      </c>
      <c r="H650" s="575" t="s">
        <v>5782</v>
      </c>
      <c r="I650" s="575" t="s">
        <v>4964</v>
      </c>
      <c r="J650" s="369" t="s">
        <v>3991</v>
      </c>
      <c r="K650" s="370">
        <v>1</v>
      </c>
      <c r="L650" s="370">
        <v>12</v>
      </c>
      <c r="M650" s="371">
        <v>48000</v>
      </c>
      <c r="N650" s="370">
        <v>1</v>
      </c>
      <c r="O650" s="370">
        <v>6</v>
      </c>
      <c r="P650" s="371">
        <v>24000</v>
      </c>
      <c r="Q650" s="370">
        <v>1</v>
      </c>
      <c r="R650" s="370">
        <v>12</v>
      </c>
    </row>
    <row r="651" spans="1:18" s="372" customFormat="1" ht="24" x14ac:dyDescent="0.2">
      <c r="A651" s="361" t="s">
        <v>3986</v>
      </c>
      <c r="B651" s="570" t="s">
        <v>3987</v>
      </c>
      <c r="C651" s="571" t="s">
        <v>158</v>
      </c>
      <c r="D651" s="572" t="s">
        <v>4096</v>
      </c>
      <c r="E651" s="573">
        <v>2500</v>
      </c>
      <c r="F651" s="574" t="s">
        <v>5785</v>
      </c>
      <c r="G651" s="575" t="s">
        <v>5786</v>
      </c>
      <c r="H651" s="575" t="s">
        <v>1664</v>
      </c>
      <c r="I651" s="575" t="s">
        <v>3995</v>
      </c>
      <c r="J651" s="369" t="s">
        <v>3996</v>
      </c>
      <c r="K651" s="370">
        <v>1</v>
      </c>
      <c r="L651" s="370">
        <v>12</v>
      </c>
      <c r="M651" s="371">
        <v>30000</v>
      </c>
      <c r="N651" s="370">
        <v>1</v>
      </c>
      <c r="O651" s="370">
        <v>6</v>
      </c>
      <c r="P651" s="371">
        <v>15000</v>
      </c>
      <c r="Q651" s="370">
        <v>1</v>
      </c>
      <c r="R651" s="370">
        <v>12</v>
      </c>
    </row>
    <row r="652" spans="1:18" s="372" customFormat="1" ht="24" x14ac:dyDescent="0.2">
      <c r="A652" s="361" t="s">
        <v>3986</v>
      </c>
      <c r="B652" s="570" t="s">
        <v>3987</v>
      </c>
      <c r="C652" s="571" t="s">
        <v>158</v>
      </c>
      <c r="D652" s="572" t="s">
        <v>5787</v>
      </c>
      <c r="E652" s="573">
        <v>3000</v>
      </c>
      <c r="F652" s="574" t="s">
        <v>5788</v>
      </c>
      <c r="G652" s="575" t="s">
        <v>5789</v>
      </c>
      <c r="H652" s="575" t="s">
        <v>5790</v>
      </c>
      <c r="I652" s="575" t="s">
        <v>4011</v>
      </c>
      <c r="J652" s="369" t="s">
        <v>4007</v>
      </c>
      <c r="K652" s="370">
        <v>1</v>
      </c>
      <c r="L652" s="370">
        <v>12</v>
      </c>
      <c r="M652" s="371">
        <v>36000</v>
      </c>
      <c r="N652" s="370">
        <v>1</v>
      </c>
      <c r="O652" s="370">
        <v>6</v>
      </c>
      <c r="P652" s="371">
        <v>18000</v>
      </c>
      <c r="Q652" s="370">
        <v>1</v>
      </c>
      <c r="R652" s="370">
        <v>12</v>
      </c>
    </row>
    <row r="653" spans="1:18" s="372" customFormat="1" ht="12" x14ac:dyDescent="0.2">
      <c r="A653" s="361" t="s">
        <v>3986</v>
      </c>
      <c r="B653" s="570" t="s">
        <v>3987</v>
      </c>
      <c r="C653" s="571" t="s">
        <v>158</v>
      </c>
      <c r="D653" s="572" t="s">
        <v>4012</v>
      </c>
      <c r="E653" s="578">
        <v>7000</v>
      </c>
      <c r="F653" s="579" t="s">
        <v>5791</v>
      </c>
      <c r="G653" s="575" t="s">
        <v>5792</v>
      </c>
      <c r="H653" s="575" t="s">
        <v>4015</v>
      </c>
      <c r="I653" s="575" t="s">
        <v>4011</v>
      </c>
      <c r="J653" s="369" t="s">
        <v>4007</v>
      </c>
      <c r="K653" s="534">
        <v>1</v>
      </c>
      <c r="L653" s="534">
        <v>8</v>
      </c>
      <c r="M653" s="371">
        <v>56000</v>
      </c>
      <c r="N653" s="534">
        <v>1</v>
      </c>
      <c r="O653" s="534">
        <v>6</v>
      </c>
      <c r="P653" s="371">
        <v>42000</v>
      </c>
      <c r="Q653" s="534">
        <v>1</v>
      </c>
      <c r="R653" s="534">
        <v>12</v>
      </c>
    </row>
    <row r="654" spans="1:18" s="372" customFormat="1" ht="24" x14ac:dyDescent="0.2">
      <c r="A654" s="361" t="s">
        <v>3986</v>
      </c>
      <c r="B654" s="570" t="s">
        <v>3987</v>
      </c>
      <c r="C654" s="571" t="s">
        <v>158</v>
      </c>
      <c r="D654" s="572" t="s">
        <v>4272</v>
      </c>
      <c r="E654" s="578">
        <v>2500</v>
      </c>
      <c r="F654" s="579" t="s">
        <v>5793</v>
      </c>
      <c r="G654" s="575" t="s">
        <v>5794</v>
      </c>
      <c r="H654" s="575" t="s">
        <v>1664</v>
      </c>
      <c r="I654" s="575" t="s">
        <v>3995</v>
      </c>
      <c r="J654" s="369" t="s">
        <v>3996</v>
      </c>
      <c r="K654" s="370">
        <v>1</v>
      </c>
      <c r="L654" s="370">
        <v>12</v>
      </c>
      <c r="M654" s="371">
        <v>30000</v>
      </c>
      <c r="N654" s="370">
        <v>1</v>
      </c>
      <c r="O654" s="370">
        <v>6</v>
      </c>
      <c r="P654" s="371">
        <v>15000</v>
      </c>
      <c r="Q654" s="370">
        <v>1</v>
      </c>
      <c r="R654" s="370">
        <v>12</v>
      </c>
    </row>
    <row r="655" spans="1:18" s="372" customFormat="1" ht="24" x14ac:dyDescent="0.2">
      <c r="A655" s="361" t="s">
        <v>3986</v>
      </c>
      <c r="B655" s="570" t="s">
        <v>3987</v>
      </c>
      <c r="C655" s="571" t="s">
        <v>158</v>
      </c>
      <c r="D655" s="572" t="s">
        <v>5795</v>
      </c>
      <c r="E655" s="573">
        <v>3500</v>
      </c>
      <c r="F655" s="574" t="s">
        <v>5796</v>
      </c>
      <c r="G655" s="575" t="s">
        <v>5797</v>
      </c>
      <c r="H655" s="575" t="s">
        <v>5798</v>
      </c>
      <c r="I655" s="575" t="s">
        <v>4064</v>
      </c>
      <c r="J655" s="369" t="s">
        <v>3991</v>
      </c>
      <c r="K655" s="370">
        <v>1</v>
      </c>
      <c r="L655" s="370">
        <v>12</v>
      </c>
      <c r="M655" s="371">
        <v>42000</v>
      </c>
      <c r="N655" s="370">
        <v>1</v>
      </c>
      <c r="O655" s="370">
        <v>6</v>
      </c>
      <c r="P655" s="371">
        <v>21000</v>
      </c>
      <c r="Q655" s="370">
        <v>1</v>
      </c>
      <c r="R655" s="370">
        <v>12</v>
      </c>
    </row>
    <row r="656" spans="1:18" s="372" customFormat="1" ht="12" x14ac:dyDescent="0.2">
      <c r="A656" s="361" t="s">
        <v>3986</v>
      </c>
      <c r="B656" s="570" t="s">
        <v>3987</v>
      </c>
      <c r="C656" s="571" t="s">
        <v>158</v>
      </c>
      <c r="D656" s="572" t="s">
        <v>4105</v>
      </c>
      <c r="E656" s="573">
        <v>4500</v>
      </c>
      <c r="F656" s="574" t="s">
        <v>5799</v>
      </c>
      <c r="G656" s="575" t="s">
        <v>5800</v>
      </c>
      <c r="H656" s="575" t="s">
        <v>4015</v>
      </c>
      <c r="I656" s="575" t="s">
        <v>4011</v>
      </c>
      <c r="J656" s="369" t="s">
        <v>4007</v>
      </c>
      <c r="K656" s="370">
        <v>1</v>
      </c>
      <c r="L656" s="370">
        <v>12</v>
      </c>
      <c r="M656" s="371">
        <v>54000</v>
      </c>
      <c r="N656" s="370">
        <v>1</v>
      </c>
      <c r="O656" s="370">
        <v>6</v>
      </c>
      <c r="P656" s="371">
        <v>27000</v>
      </c>
      <c r="Q656" s="370">
        <v>1</v>
      </c>
      <c r="R656" s="370">
        <v>12</v>
      </c>
    </row>
    <row r="657" spans="1:18" s="372" customFormat="1" ht="24" x14ac:dyDescent="0.2">
      <c r="A657" s="361" t="s">
        <v>3986</v>
      </c>
      <c r="B657" s="570" t="s">
        <v>3987</v>
      </c>
      <c r="C657" s="571" t="s">
        <v>158</v>
      </c>
      <c r="D657" s="572" t="s">
        <v>4280</v>
      </c>
      <c r="E657" s="573">
        <v>5800</v>
      </c>
      <c r="F657" s="574" t="s">
        <v>5801</v>
      </c>
      <c r="G657" s="575" t="s">
        <v>5802</v>
      </c>
      <c r="H657" s="575" t="s">
        <v>5803</v>
      </c>
      <c r="I657" s="580" t="s">
        <v>4028</v>
      </c>
      <c r="J657" s="369" t="s">
        <v>4007</v>
      </c>
      <c r="K657" s="370">
        <v>1</v>
      </c>
      <c r="L657" s="370">
        <v>12</v>
      </c>
      <c r="M657" s="371">
        <v>69600</v>
      </c>
      <c r="N657" s="370">
        <v>1</v>
      </c>
      <c r="O657" s="370">
        <v>6</v>
      </c>
      <c r="P657" s="371">
        <v>34800</v>
      </c>
      <c r="Q657" s="370">
        <v>1</v>
      </c>
      <c r="R657" s="370">
        <v>12</v>
      </c>
    </row>
    <row r="658" spans="1:18" s="372" customFormat="1" ht="24" x14ac:dyDescent="0.2">
      <c r="A658" s="361" t="s">
        <v>3986</v>
      </c>
      <c r="B658" s="570" t="s">
        <v>3987</v>
      </c>
      <c r="C658" s="571" t="s">
        <v>158</v>
      </c>
      <c r="D658" s="572" t="s">
        <v>4223</v>
      </c>
      <c r="E658" s="573">
        <v>3000</v>
      </c>
      <c r="F658" s="574" t="s">
        <v>5804</v>
      </c>
      <c r="G658" s="575" t="s">
        <v>5805</v>
      </c>
      <c r="H658" s="575" t="s">
        <v>4015</v>
      </c>
      <c r="I658" s="575" t="s">
        <v>4011</v>
      </c>
      <c r="J658" s="369" t="s">
        <v>4007</v>
      </c>
      <c r="K658" s="370">
        <v>1</v>
      </c>
      <c r="L658" s="370">
        <v>12</v>
      </c>
      <c r="M658" s="371">
        <v>36000</v>
      </c>
      <c r="N658" s="370">
        <v>1</v>
      </c>
      <c r="O658" s="370">
        <v>6</v>
      </c>
      <c r="P658" s="371">
        <v>18000</v>
      </c>
      <c r="Q658" s="370">
        <v>1</v>
      </c>
      <c r="R658" s="370">
        <v>12</v>
      </c>
    </row>
    <row r="659" spans="1:18" s="372" customFormat="1" ht="48" x14ac:dyDescent="0.2">
      <c r="A659" s="361" t="s">
        <v>3986</v>
      </c>
      <c r="B659" s="570" t="s">
        <v>3987</v>
      </c>
      <c r="C659" s="571" t="s">
        <v>158</v>
      </c>
      <c r="D659" s="572" t="s">
        <v>5806</v>
      </c>
      <c r="E659" s="573">
        <v>8000</v>
      </c>
      <c r="F659" s="574" t="s">
        <v>5807</v>
      </c>
      <c r="G659" s="575" t="s">
        <v>5808</v>
      </c>
      <c r="H659" s="575" t="s">
        <v>4660</v>
      </c>
      <c r="I659" s="580" t="s">
        <v>4028</v>
      </c>
      <c r="J659" s="369" t="s">
        <v>4007</v>
      </c>
      <c r="K659" s="370">
        <v>1</v>
      </c>
      <c r="L659" s="370">
        <v>12</v>
      </c>
      <c r="M659" s="371">
        <v>96000</v>
      </c>
      <c r="N659" s="370">
        <v>1</v>
      </c>
      <c r="O659" s="370">
        <v>6</v>
      </c>
      <c r="P659" s="371">
        <v>48000</v>
      </c>
      <c r="Q659" s="370">
        <v>1</v>
      </c>
      <c r="R659" s="370">
        <v>12</v>
      </c>
    </row>
    <row r="660" spans="1:18" s="372" customFormat="1" ht="12" x14ac:dyDescent="0.2">
      <c r="A660" s="361" t="s">
        <v>3986</v>
      </c>
      <c r="B660" s="570" t="s">
        <v>3987</v>
      </c>
      <c r="C660" s="571" t="s">
        <v>158</v>
      </c>
      <c r="D660" s="572" t="s">
        <v>4223</v>
      </c>
      <c r="E660" s="573">
        <v>3000</v>
      </c>
      <c r="F660" s="574" t="s">
        <v>5809</v>
      </c>
      <c r="G660" s="575" t="s">
        <v>5810</v>
      </c>
      <c r="H660" s="575" t="s">
        <v>4015</v>
      </c>
      <c r="I660" s="575" t="s">
        <v>4011</v>
      </c>
      <c r="J660" s="369" t="s">
        <v>4007</v>
      </c>
      <c r="K660" s="370">
        <v>1</v>
      </c>
      <c r="L660" s="370">
        <v>12</v>
      </c>
      <c r="M660" s="371">
        <v>36000</v>
      </c>
      <c r="N660" s="370">
        <v>1</v>
      </c>
      <c r="O660" s="370">
        <v>6</v>
      </c>
      <c r="P660" s="371">
        <v>18000</v>
      </c>
      <c r="Q660" s="370">
        <v>1</v>
      </c>
      <c r="R660" s="370">
        <v>12</v>
      </c>
    </row>
    <row r="661" spans="1:18" s="372" customFormat="1" ht="24" x14ac:dyDescent="0.2">
      <c r="A661" s="361" t="s">
        <v>3986</v>
      </c>
      <c r="B661" s="570" t="s">
        <v>3987</v>
      </c>
      <c r="C661" s="571" t="s">
        <v>158</v>
      </c>
      <c r="D661" s="572" t="s">
        <v>4363</v>
      </c>
      <c r="E661" s="573">
        <v>3500</v>
      </c>
      <c r="F661" s="574" t="s">
        <v>5811</v>
      </c>
      <c r="G661" s="575" t="s">
        <v>5812</v>
      </c>
      <c r="H661" s="575" t="s">
        <v>4067</v>
      </c>
      <c r="I661" s="575" t="s">
        <v>4964</v>
      </c>
      <c r="J661" s="369" t="s">
        <v>3991</v>
      </c>
      <c r="K661" s="370">
        <v>1</v>
      </c>
      <c r="L661" s="370">
        <v>12</v>
      </c>
      <c r="M661" s="371">
        <v>42000</v>
      </c>
      <c r="N661" s="370">
        <v>1</v>
      </c>
      <c r="O661" s="370">
        <v>6</v>
      </c>
      <c r="P661" s="371">
        <v>21000</v>
      </c>
      <c r="Q661" s="370">
        <v>1</v>
      </c>
      <c r="R661" s="370">
        <v>12</v>
      </c>
    </row>
    <row r="662" spans="1:18" s="372" customFormat="1" ht="24" x14ac:dyDescent="0.2">
      <c r="A662" s="361" t="s">
        <v>3986</v>
      </c>
      <c r="B662" s="570" t="s">
        <v>3987</v>
      </c>
      <c r="C662" s="571" t="s">
        <v>158</v>
      </c>
      <c r="D662" s="572" t="s">
        <v>5813</v>
      </c>
      <c r="E662" s="578">
        <v>4500</v>
      </c>
      <c r="F662" s="574" t="s">
        <v>5814</v>
      </c>
      <c r="G662" s="575" t="s">
        <v>5815</v>
      </c>
      <c r="H662" s="575" t="s">
        <v>4015</v>
      </c>
      <c r="I662" s="575" t="s">
        <v>4011</v>
      </c>
      <c r="J662" s="369" t="s">
        <v>4007</v>
      </c>
      <c r="K662" s="534">
        <v>1</v>
      </c>
      <c r="L662" s="534">
        <v>8</v>
      </c>
      <c r="M662" s="371">
        <v>36000</v>
      </c>
      <c r="N662" s="534">
        <v>1</v>
      </c>
      <c r="O662" s="534">
        <v>6</v>
      </c>
      <c r="P662" s="371">
        <v>27000</v>
      </c>
      <c r="Q662" s="534">
        <v>1</v>
      </c>
      <c r="R662" s="534">
        <v>12</v>
      </c>
    </row>
    <row r="663" spans="1:18" s="372" customFormat="1" ht="24" x14ac:dyDescent="0.2">
      <c r="A663" s="361" t="s">
        <v>3986</v>
      </c>
      <c r="B663" s="570" t="s">
        <v>3987</v>
      </c>
      <c r="C663" s="571" t="s">
        <v>158</v>
      </c>
      <c r="D663" s="572" t="s">
        <v>5816</v>
      </c>
      <c r="E663" s="573">
        <v>5000</v>
      </c>
      <c r="F663" s="574" t="s">
        <v>5817</v>
      </c>
      <c r="G663" s="575" t="s">
        <v>5818</v>
      </c>
      <c r="H663" s="575" t="s">
        <v>4006</v>
      </c>
      <c r="I663" s="575" t="s">
        <v>4011</v>
      </c>
      <c r="J663" s="369" t="s">
        <v>4007</v>
      </c>
      <c r="K663" s="370">
        <v>1</v>
      </c>
      <c r="L663" s="370">
        <v>12</v>
      </c>
      <c r="M663" s="371">
        <v>60000</v>
      </c>
      <c r="N663" s="370">
        <v>1</v>
      </c>
      <c r="O663" s="370">
        <v>6</v>
      </c>
      <c r="P663" s="371">
        <v>30000</v>
      </c>
      <c r="Q663" s="370">
        <v>1</v>
      </c>
      <c r="R663" s="370">
        <v>12</v>
      </c>
    </row>
    <row r="664" spans="1:18" s="372" customFormat="1" ht="24" x14ac:dyDescent="0.2">
      <c r="A664" s="361" t="s">
        <v>3986</v>
      </c>
      <c r="B664" s="570" t="s">
        <v>3987</v>
      </c>
      <c r="C664" s="571" t="s">
        <v>158</v>
      </c>
      <c r="D664" s="572" t="s">
        <v>4089</v>
      </c>
      <c r="E664" s="573">
        <v>2000</v>
      </c>
      <c r="F664" s="574" t="s">
        <v>5819</v>
      </c>
      <c r="G664" s="575" t="s">
        <v>5820</v>
      </c>
      <c r="H664" s="575" t="s">
        <v>4032</v>
      </c>
      <c r="I664" s="575" t="s">
        <v>4033</v>
      </c>
      <c r="J664" s="369" t="s">
        <v>3991</v>
      </c>
      <c r="K664" s="370">
        <v>1</v>
      </c>
      <c r="L664" s="370">
        <v>12</v>
      </c>
      <c r="M664" s="371">
        <v>24000</v>
      </c>
      <c r="N664" s="370">
        <v>1</v>
      </c>
      <c r="O664" s="370">
        <v>6</v>
      </c>
      <c r="P664" s="371">
        <v>12000</v>
      </c>
      <c r="Q664" s="370">
        <v>1</v>
      </c>
      <c r="R664" s="370">
        <v>12</v>
      </c>
    </row>
    <row r="665" spans="1:18" s="372" customFormat="1" ht="12" x14ac:dyDescent="0.2">
      <c r="A665" s="361" t="s">
        <v>3986</v>
      </c>
      <c r="B665" s="570" t="s">
        <v>3987</v>
      </c>
      <c r="C665" s="571" t="s">
        <v>158</v>
      </c>
      <c r="D665" s="572" t="s">
        <v>4272</v>
      </c>
      <c r="E665" s="573">
        <v>2500</v>
      </c>
      <c r="F665" s="574" t="s">
        <v>5821</v>
      </c>
      <c r="G665" s="575" t="s">
        <v>5822</v>
      </c>
      <c r="H665" s="575" t="s">
        <v>1664</v>
      </c>
      <c r="I665" s="575" t="s">
        <v>3995</v>
      </c>
      <c r="J665" s="369" t="s">
        <v>3996</v>
      </c>
      <c r="K665" s="370">
        <v>1</v>
      </c>
      <c r="L665" s="370">
        <v>12</v>
      </c>
      <c r="M665" s="371">
        <v>30000</v>
      </c>
      <c r="N665" s="370">
        <v>1</v>
      </c>
      <c r="O665" s="370">
        <v>6</v>
      </c>
      <c r="P665" s="371">
        <v>15000</v>
      </c>
      <c r="Q665" s="370">
        <v>1</v>
      </c>
      <c r="R665" s="370">
        <v>12</v>
      </c>
    </row>
    <row r="666" spans="1:18" s="372" customFormat="1" ht="24" x14ac:dyDescent="0.2">
      <c r="A666" s="361" t="s">
        <v>3986</v>
      </c>
      <c r="B666" s="570" t="s">
        <v>3987</v>
      </c>
      <c r="C666" s="571" t="s">
        <v>158</v>
      </c>
      <c r="D666" s="572" t="s">
        <v>4280</v>
      </c>
      <c r="E666" s="573">
        <v>3500</v>
      </c>
      <c r="F666" s="574" t="s">
        <v>5823</v>
      </c>
      <c r="G666" s="575" t="s">
        <v>5824</v>
      </c>
      <c r="H666" s="575" t="s">
        <v>4027</v>
      </c>
      <c r="I666" s="580" t="s">
        <v>4028</v>
      </c>
      <c r="J666" s="369" t="s">
        <v>4007</v>
      </c>
      <c r="K666" s="370">
        <v>1</v>
      </c>
      <c r="L666" s="370">
        <v>12</v>
      </c>
      <c r="M666" s="371">
        <v>42000</v>
      </c>
      <c r="N666" s="370">
        <v>1</v>
      </c>
      <c r="O666" s="370">
        <v>6</v>
      </c>
      <c r="P666" s="371">
        <v>21000</v>
      </c>
      <c r="Q666" s="370">
        <v>1</v>
      </c>
      <c r="R666" s="370">
        <v>12</v>
      </c>
    </row>
    <row r="667" spans="1:18" s="372" customFormat="1" ht="24" x14ac:dyDescent="0.2">
      <c r="A667" s="361" t="s">
        <v>3986</v>
      </c>
      <c r="B667" s="570" t="s">
        <v>3987</v>
      </c>
      <c r="C667" s="571" t="s">
        <v>158</v>
      </c>
      <c r="D667" s="572" t="s">
        <v>4343</v>
      </c>
      <c r="E667" s="573">
        <v>11000</v>
      </c>
      <c r="F667" s="574" t="s">
        <v>5825</v>
      </c>
      <c r="G667" s="575" t="s">
        <v>5826</v>
      </c>
      <c r="H667" s="575" t="s">
        <v>4015</v>
      </c>
      <c r="I667" s="575" t="s">
        <v>4011</v>
      </c>
      <c r="J667" s="369" t="s">
        <v>4007</v>
      </c>
      <c r="K667" s="370">
        <v>1</v>
      </c>
      <c r="L667" s="370">
        <v>12</v>
      </c>
      <c r="M667" s="371">
        <v>132000</v>
      </c>
      <c r="N667" s="370">
        <v>1</v>
      </c>
      <c r="O667" s="370">
        <v>6</v>
      </c>
      <c r="P667" s="371">
        <v>66000</v>
      </c>
      <c r="Q667" s="370">
        <v>1</v>
      </c>
      <c r="R667" s="370">
        <v>12</v>
      </c>
    </row>
    <row r="668" spans="1:18" s="372" customFormat="1" ht="36" x14ac:dyDescent="0.2">
      <c r="A668" s="361" t="s">
        <v>3986</v>
      </c>
      <c r="B668" s="570" t="s">
        <v>3987</v>
      </c>
      <c r="C668" s="571" t="s">
        <v>158</v>
      </c>
      <c r="D668" s="572" t="s">
        <v>5827</v>
      </c>
      <c r="E668" s="573">
        <v>3000</v>
      </c>
      <c r="F668" s="574" t="s">
        <v>5828</v>
      </c>
      <c r="G668" s="575" t="s">
        <v>5829</v>
      </c>
      <c r="H668" s="575" t="s">
        <v>5830</v>
      </c>
      <c r="I668" s="580" t="s">
        <v>4028</v>
      </c>
      <c r="J668" s="369" t="s">
        <v>3991</v>
      </c>
      <c r="K668" s="370">
        <v>1</v>
      </c>
      <c r="L668" s="370">
        <v>12</v>
      </c>
      <c r="M668" s="371">
        <v>36000</v>
      </c>
      <c r="N668" s="370">
        <v>1</v>
      </c>
      <c r="O668" s="370">
        <v>6</v>
      </c>
      <c r="P668" s="371">
        <v>18000</v>
      </c>
      <c r="Q668" s="370">
        <v>1</v>
      </c>
      <c r="R668" s="370">
        <v>12</v>
      </c>
    </row>
    <row r="669" spans="1:18" s="372" customFormat="1" ht="24" x14ac:dyDescent="0.2">
      <c r="A669" s="361" t="s">
        <v>3986</v>
      </c>
      <c r="B669" s="570" t="s">
        <v>3987</v>
      </c>
      <c r="C669" s="571" t="s">
        <v>158</v>
      </c>
      <c r="D669" s="572" t="s">
        <v>4038</v>
      </c>
      <c r="E669" s="573">
        <v>4000</v>
      </c>
      <c r="F669" s="574" t="s">
        <v>5831</v>
      </c>
      <c r="G669" s="575" t="s">
        <v>5832</v>
      </c>
      <c r="H669" s="575" t="s">
        <v>5790</v>
      </c>
      <c r="I669" s="575" t="s">
        <v>4011</v>
      </c>
      <c r="J669" s="369" t="s">
        <v>4007</v>
      </c>
      <c r="K669" s="370">
        <v>1</v>
      </c>
      <c r="L669" s="370">
        <v>12</v>
      </c>
      <c r="M669" s="371">
        <v>48000</v>
      </c>
      <c r="N669" s="370">
        <v>1</v>
      </c>
      <c r="O669" s="370">
        <v>6</v>
      </c>
      <c r="P669" s="371">
        <v>24000</v>
      </c>
      <c r="Q669" s="370">
        <v>1</v>
      </c>
      <c r="R669" s="370">
        <v>12</v>
      </c>
    </row>
    <row r="670" spans="1:18" s="372" customFormat="1" ht="24" x14ac:dyDescent="0.2">
      <c r="A670" s="361" t="s">
        <v>3986</v>
      </c>
      <c r="B670" s="570" t="s">
        <v>3987</v>
      </c>
      <c r="C670" s="571" t="s">
        <v>158</v>
      </c>
      <c r="D670" s="572" t="s">
        <v>5833</v>
      </c>
      <c r="E670" s="573">
        <v>6000</v>
      </c>
      <c r="F670" s="574" t="s">
        <v>5834</v>
      </c>
      <c r="G670" s="575" t="s">
        <v>5835</v>
      </c>
      <c r="H670" s="575" t="s">
        <v>5836</v>
      </c>
      <c r="I670" s="575" t="s">
        <v>4011</v>
      </c>
      <c r="J670" s="369" t="s">
        <v>4007</v>
      </c>
      <c r="K670" s="370">
        <v>1</v>
      </c>
      <c r="L670" s="370">
        <v>12</v>
      </c>
      <c r="M670" s="371">
        <v>72000</v>
      </c>
      <c r="N670" s="370">
        <v>1</v>
      </c>
      <c r="O670" s="370">
        <v>6</v>
      </c>
      <c r="P670" s="371">
        <v>36000</v>
      </c>
      <c r="Q670" s="370">
        <v>1</v>
      </c>
      <c r="R670" s="370">
        <v>12</v>
      </c>
    </row>
    <row r="671" spans="1:18" s="372" customFormat="1" ht="24" x14ac:dyDescent="0.2">
      <c r="A671" s="361" t="s">
        <v>3986</v>
      </c>
      <c r="B671" s="570" t="s">
        <v>3987</v>
      </c>
      <c r="C671" s="571" t="s">
        <v>158</v>
      </c>
      <c r="D671" s="572" t="s">
        <v>5837</v>
      </c>
      <c r="E671" s="573">
        <v>4000</v>
      </c>
      <c r="F671" s="574" t="s">
        <v>5838</v>
      </c>
      <c r="G671" s="575" t="s">
        <v>5839</v>
      </c>
      <c r="H671" s="575" t="s">
        <v>4015</v>
      </c>
      <c r="I671" s="575" t="s">
        <v>4011</v>
      </c>
      <c r="J671" s="369" t="s">
        <v>4007</v>
      </c>
      <c r="K671" s="370">
        <v>1</v>
      </c>
      <c r="L671" s="370">
        <v>12</v>
      </c>
      <c r="M671" s="371">
        <v>48000</v>
      </c>
      <c r="N671" s="370">
        <v>1</v>
      </c>
      <c r="O671" s="370">
        <v>6</v>
      </c>
      <c r="P671" s="371">
        <v>24000</v>
      </c>
      <c r="Q671" s="370">
        <v>1</v>
      </c>
      <c r="R671" s="370">
        <v>12</v>
      </c>
    </row>
    <row r="672" spans="1:18" s="372" customFormat="1" ht="12" x14ac:dyDescent="0.2">
      <c r="A672" s="361" t="s">
        <v>3986</v>
      </c>
      <c r="B672" s="570" t="s">
        <v>3987</v>
      </c>
      <c r="C672" s="571" t="s">
        <v>158</v>
      </c>
      <c r="D672" s="572" t="s">
        <v>3988</v>
      </c>
      <c r="E672" s="573">
        <v>3200</v>
      </c>
      <c r="F672" s="574" t="s">
        <v>5840</v>
      </c>
      <c r="G672" s="575" t="s">
        <v>5841</v>
      </c>
      <c r="H672" s="575" t="s">
        <v>4105</v>
      </c>
      <c r="I672" s="575" t="s">
        <v>4011</v>
      </c>
      <c r="J672" s="369" t="s">
        <v>4007</v>
      </c>
      <c r="K672" s="534">
        <v>1</v>
      </c>
      <c r="L672" s="534">
        <v>3</v>
      </c>
      <c r="M672" s="371">
        <v>9600</v>
      </c>
      <c r="N672" s="534">
        <v>1</v>
      </c>
      <c r="O672" s="534">
        <v>6</v>
      </c>
      <c r="P672" s="371">
        <v>19200</v>
      </c>
      <c r="Q672" s="534">
        <v>1</v>
      </c>
      <c r="R672" s="534">
        <v>12</v>
      </c>
    </row>
    <row r="673" spans="1:18" s="372" customFormat="1" ht="36" x14ac:dyDescent="0.2">
      <c r="A673" s="361" t="s">
        <v>3986</v>
      </c>
      <c r="B673" s="570" t="s">
        <v>3987</v>
      </c>
      <c r="C673" s="571" t="s">
        <v>158</v>
      </c>
      <c r="D673" s="572" t="s">
        <v>5842</v>
      </c>
      <c r="E673" s="573">
        <v>3000</v>
      </c>
      <c r="F673" s="574" t="s">
        <v>5843</v>
      </c>
      <c r="G673" s="575" t="s">
        <v>5844</v>
      </c>
      <c r="H673" s="575" t="s">
        <v>5845</v>
      </c>
      <c r="I673" s="580" t="s">
        <v>4028</v>
      </c>
      <c r="J673" s="369" t="s">
        <v>4007</v>
      </c>
      <c r="K673" s="370">
        <v>1</v>
      </c>
      <c r="L673" s="370">
        <v>12</v>
      </c>
      <c r="M673" s="371">
        <v>36000</v>
      </c>
      <c r="N673" s="370">
        <v>1</v>
      </c>
      <c r="O673" s="370">
        <v>6</v>
      </c>
      <c r="P673" s="371">
        <v>18000</v>
      </c>
      <c r="Q673" s="370">
        <v>1</v>
      </c>
      <c r="R673" s="370">
        <v>12</v>
      </c>
    </row>
    <row r="674" spans="1:18" s="372" customFormat="1" ht="24" x14ac:dyDescent="0.2">
      <c r="A674" s="361" t="s">
        <v>3986</v>
      </c>
      <c r="B674" s="570" t="s">
        <v>3987</v>
      </c>
      <c r="C674" s="571" t="s">
        <v>158</v>
      </c>
      <c r="D674" s="572" t="s">
        <v>4280</v>
      </c>
      <c r="E674" s="573">
        <v>4000</v>
      </c>
      <c r="F674" s="574" t="s">
        <v>5846</v>
      </c>
      <c r="G674" s="575" t="s">
        <v>5847</v>
      </c>
      <c r="H674" s="575" t="s">
        <v>4015</v>
      </c>
      <c r="I674" s="575" t="s">
        <v>4011</v>
      </c>
      <c r="J674" s="369" t="s">
        <v>4007</v>
      </c>
      <c r="K674" s="370">
        <v>1</v>
      </c>
      <c r="L674" s="370">
        <v>12</v>
      </c>
      <c r="M674" s="371">
        <v>48000</v>
      </c>
      <c r="N674" s="370">
        <v>1</v>
      </c>
      <c r="O674" s="370">
        <v>6</v>
      </c>
      <c r="P674" s="371">
        <v>24000</v>
      </c>
      <c r="Q674" s="370">
        <v>1</v>
      </c>
      <c r="R674" s="370">
        <v>12</v>
      </c>
    </row>
    <row r="675" spans="1:18" s="372" customFormat="1" ht="36" x14ac:dyDescent="0.2">
      <c r="A675" s="361" t="s">
        <v>3986</v>
      </c>
      <c r="B675" s="570" t="s">
        <v>3987</v>
      </c>
      <c r="C675" s="571" t="s">
        <v>158</v>
      </c>
      <c r="D675" s="572" t="s">
        <v>5848</v>
      </c>
      <c r="E675" s="573">
        <v>7000</v>
      </c>
      <c r="F675" s="574" t="s">
        <v>5849</v>
      </c>
      <c r="G675" s="575" t="s">
        <v>5850</v>
      </c>
      <c r="H675" s="575" t="s">
        <v>4019</v>
      </c>
      <c r="I675" s="575" t="s">
        <v>4011</v>
      </c>
      <c r="J675" s="369" t="s">
        <v>4007</v>
      </c>
      <c r="K675" s="370">
        <v>1</v>
      </c>
      <c r="L675" s="370">
        <v>12</v>
      </c>
      <c r="M675" s="371">
        <v>84000</v>
      </c>
      <c r="N675" s="370">
        <v>1</v>
      </c>
      <c r="O675" s="370">
        <v>6</v>
      </c>
      <c r="P675" s="371">
        <v>42000</v>
      </c>
      <c r="Q675" s="370">
        <v>1</v>
      </c>
      <c r="R675" s="370">
        <v>12</v>
      </c>
    </row>
    <row r="676" spans="1:18" s="372" customFormat="1" ht="12" x14ac:dyDescent="0.2">
      <c r="A676" s="361" t="s">
        <v>3986</v>
      </c>
      <c r="B676" s="570" t="s">
        <v>3987</v>
      </c>
      <c r="C676" s="571" t="s">
        <v>158</v>
      </c>
      <c r="D676" s="572" t="s">
        <v>4401</v>
      </c>
      <c r="E676" s="573">
        <v>2000</v>
      </c>
      <c r="F676" s="574" t="s">
        <v>5851</v>
      </c>
      <c r="G676" s="575" t="s">
        <v>5852</v>
      </c>
      <c r="H676" s="575" t="s">
        <v>1664</v>
      </c>
      <c r="I676" s="575" t="s">
        <v>3995</v>
      </c>
      <c r="J676" s="369" t="s">
        <v>3996</v>
      </c>
      <c r="K676" s="370">
        <v>1</v>
      </c>
      <c r="L676" s="370">
        <v>12</v>
      </c>
      <c r="M676" s="371">
        <v>24000</v>
      </c>
      <c r="N676" s="370">
        <v>1</v>
      </c>
      <c r="O676" s="370">
        <v>6</v>
      </c>
      <c r="P676" s="371">
        <v>12000</v>
      </c>
      <c r="Q676" s="370">
        <v>1</v>
      </c>
      <c r="R676" s="370">
        <v>12</v>
      </c>
    </row>
    <row r="677" spans="1:18" s="372" customFormat="1" ht="24" x14ac:dyDescent="0.2">
      <c r="A677" s="361" t="s">
        <v>3986</v>
      </c>
      <c r="B677" s="570" t="s">
        <v>3987</v>
      </c>
      <c r="C677" s="571" t="s">
        <v>158</v>
      </c>
      <c r="D677" s="572" t="s">
        <v>5853</v>
      </c>
      <c r="E677" s="573">
        <v>2350</v>
      </c>
      <c r="F677" s="574" t="s">
        <v>5854</v>
      </c>
      <c r="G677" s="575" t="s">
        <v>5855</v>
      </c>
      <c r="H677" s="575" t="s">
        <v>5856</v>
      </c>
      <c r="I677" s="575" t="s">
        <v>4033</v>
      </c>
      <c r="J677" s="369" t="s">
        <v>3991</v>
      </c>
      <c r="K677" s="370">
        <v>1</v>
      </c>
      <c r="L677" s="370">
        <v>12</v>
      </c>
      <c r="M677" s="371">
        <v>28200</v>
      </c>
      <c r="N677" s="370">
        <v>1</v>
      </c>
      <c r="O677" s="370">
        <v>6</v>
      </c>
      <c r="P677" s="371">
        <v>14100</v>
      </c>
      <c r="Q677" s="370">
        <v>1</v>
      </c>
      <c r="R677" s="370">
        <v>12</v>
      </c>
    </row>
    <row r="678" spans="1:18" s="372" customFormat="1" ht="12" x14ac:dyDescent="0.2">
      <c r="A678" s="361" t="s">
        <v>3986</v>
      </c>
      <c r="B678" s="570" t="s">
        <v>3987</v>
      </c>
      <c r="C678" s="571" t="s">
        <v>158</v>
      </c>
      <c r="D678" s="572" t="s">
        <v>5857</v>
      </c>
      <c r="E678" s="573">
        <v>1800</v>
      </c>
      <c r="F678" s="574" t="s">
        <v>5858</v>
      </c>
      <c r="G678" s="575" t="s">
        <v>5859</v>
      </c>
      <c r="H678" s="575" t="s">
        <v>1664</v>
      </c>
      <c r="I678" s="575" t="s">
        <v>3995</v>
      </c>
      <c r="J678" s="369" t="s">
        <v>3996</v>
      </c>
      <c r="K678" s="370">
        <v>1</v>
      </c>
      <c r="L678" s="370">
        <v>12</v>
      </c>
      <c r="M678" s="371">
        <v>21600</v>
      </c>
      <c r="N678" s="370">
        <v>1</v>
      </c>
      <c r="O678" s="370">
        <v>6</v>
      </c>
      <c r="P678" s="371">
        <v>10800</v>
      </c>
      <c r="Q678" s="370">
        <v>1</v>
      </c>
      <c r="R678" s="370">
        <v>12</v>
      </c>
    </row>
    <row r="679" spans="1:18" s="372" customFormat="1" ht="36" x14ac:dyDescent="0.2">
      <c r="A679" s="361" t="s">
        <v>3986</v>
      </c>
      <c r="B679" s="570" t="s">
        <v>3987</v>
      </c>
      <c r="C679" s="571" t="s">
        <v>158</v>
      </c>
      <c r="D679" s="572" t="s">
        <v>3988</v>
      </c>
      <c r="E679" s="578">
        <v>3500</v>
      </c>
      <c r="F679" s="579" t="s">
        <v>5860</v>
      </c>
      <c r="G679" s="575" t="s">
        <v>5861</v>
      </c>
      <c r="H679" s="575" t="s">
        <v>5862</v>
      </c>
      <c r="I679" s="575" t="s">
        <v>4011</v>
      </c>
      <c r="J679" s="369" t="s">
        <v>3991</v>
      </c>
      <c r="K679" s="370">
        <v>1</v>
      </c>
      <c r="L679" s="370">
        <v>12</v>
      </c>
      <c r="M679" s="371">
        <v>42000</v>
      </c>
      <c r="N679" s="370">
        <v>1</v>
      </c>
      <c r="O679" s="370">
        <v>6</v>
      </c>
      <c r="P679" s="371">
        <v>21000</v>
      </c>
      <c r="Q679" s="370">
        <v>1</v>
      </c>
      <c r="R679" s="370">
        <v>12</v>
      </c>
    </row>
    <row r="680" spans="1:18" s="372" customFormat="1" ht="24" x14ac:dyDescent="0.2">
      <c r="A680" s="361" t="s">
        <v>3986</v>
      </c>
      <c r="B680" s="570" t="s">
        <v>3987</v>
      </c>
      <c r="C680" s="571" t="s">
        <v>158</v>
      </c>
      <c r="D680" s="572" t="s">
        <v>5863</v>
      </c>
      <c r="E680" s="578">
        <v>13000</v>
      </c>
      <c r="F680" s="579" t="s">
        <v>5864</v>
      </c>
      <c r="G680" s="575" t="s">
        <v>5865</v>
      </c>
      <c r="H680" s="575" t="s">
        <v>4438</v>
      </c>
      <c r="I680" s="575" t="s">
        <v>4011</v>
      </c>
      <c r="J680" s="369" t="s">
        <v>4007</v>
      </c>
      <c r="K680" s="534">
        <v>1</v>
      </c>
      <c r="L680" s="534">
        <v>3</v>
      </c>
      <c r="M680" s="371">
        <v>39000</v>
      </c>
      <c r="N680" s="534">
        <v>1</v>
      </c>
      <c r="O680" s="534">
        <v>6</v>
      </c>
      <c r="P680" s="371">
        <v>78000</v>
      </c>
      <c r="Q680" s="534">
        <v>1</v>
      </c>
      <c r="R680" s="534">
        <v>12</v>
      </c>
    </row>
    <row r="681" spans="1:18" s="372" customFormat="1" ht="24" x14ac:dyDescent="0.2">
      <c r="A681" s="361" t="s">
        <v>3986</v>
      </c>
      <c r="B681" s="570" t="s">
        <v>3987</v>
      </c>
      <c r="C681" s="571" t="s">
        <v>158</v>
      </c>
      <c r="D681" s="572" t="s">
        <v>4015</v>
      </c>
      <c r="E681" s="573">
        <v>4000</v>
      </c>
      <c r="F681" s="574" t="s">
        <v>5866</v>
      </c>
      <c r="G681" s="575" t="s">
        <v>5867</v>
      </c>
      <c r="H681" s="575" t="s">
        <v>4015</v>
      </c>
      <c r="I681" s="575" t="s">
        <v>4011</v>
      </c>
      <c r="J681" s="369" t="s">
        <v>4007</v>
      </c>
      <c r="K681" s="370">
        <v>1</v>
      </c>
      <c r="L681" s="370">
        <v>12</v>
      </c>
      <c r="M681" s="371">
        <v>48000</v>
      </c>
      <c r="N681" s="370">
        <v>1</v>
      </c>
      <c r="O681" s="370">
        <v>6</v>
      </c>
      <c r="P681" s="371">
        <v>24000</v>
      </c>
      <c r="Q681" s="370">
        <v>1</v>
      </c>
      <c r="R681" s="370">
        <v>12</v>
      </c>
    </row>
    <row r="682" spans="1:18" s="372" customFormat="1" ht="12" x14ac:dyDescent="0.2">
      <c r="A682" s="361" t="s">
        <v>3986</v>
      </c>
      <c r="B682" s="570" t="s">
        <v>3987</v>
      </c>
      <c r="C682" s="571" t="s">
        <v>158</v>
      </c>
      <c r="D682" s="572" t="s">
        <v>5868</v>
      </c>
      <c r="E682" s="573">
        <v>3000</v>
      </c>
      <c r="F682" s="574" t="s">
        <v>5869</v>
      </c>
      <c r="G682" s="575" t="s">
        <v>5870</v>
      </c>
      <c r="H682" s="575" t="s">
        <v>4015</v>
      </c>
      <c r="I682" s="575" t="s">
        <v>4011</v>
      </c>
      <c r="J682" s="369" t="s">
        <v>4007</v>
      </c>
      <c r="K682" s="534" t="s">
        <v>1664</v>
      </c>
      <c r="L682" s="534" t="s">
        <v>1664</v>
      </c>
      <c r="M682" s="535" t="s">
        <v>1664</v>
      </c>
      <c r="N682" s="534">
        <v>1</v>
      </c>
      <c r="O682" s="534">
        <v>1</v>
      </c>
      <c r="P682" s="371">
        <v>3000</v>
      </c>
      <c r="Q682" s="534">
        <v>1</v>
      </c>
      <c r="R682" s="534">
        <v>12</v>
      </c>
    </row>
    <row r="683" spans="1:18" s="372" customFormat="1" ht="24" x14ac:dyDescent="0.2">
      <c r="A683" s="361" t="s">
        <v>3986</v>
      </c>
      <c r="B683" s="570" t="s">
        <v>3987</v>
      </c>
      <c r="C683" s="571" t="s">
        <v>158</v>
      </c>
      <c r="D683" s="572" t="s">
        <v>4163</v>
      </c>
      <c r="E683" s="573">
        <v>2800</v>
      </c>
      <c r="F683" s="574" t="s">
        <v>5871</v>
      </c>
      <c r="G683" s="575" t="s">
        <v>5872</v>
      </c>
      <c r="H683" s="575" t="s">
        <v>5873</v>
      </c>
      <c r="I683" s="575" t="s">
        <v>4033</v>
      </c>
      <c r="J683" s="369" t="s">
        <v>3991</v>
      </c>
      <c r="K683" s="370">
        <v>1</v>
      </c>
      <c r="L683" s="370">
        <v>12</v>
      </c>
      <c r="M683" s="371">
        <v>33600</v>
      </c>
      <c r="N683" s="370">
        <v>1</v>
      </c>
      <c r="O683" s="370">
        <v>6</v>
      </c>
      <c r="P683" s="371">
        <v>16800</v>
      </c>
      <c r="Q683" s="370">
        <v>1</v>
      </c>
      <c r="R683" s="370">
        <v>12</v>
      </c>
    </row>
    <row r="684" spans="1:18" s="372" customFormat="1" ht="48" x14ac:dyDescent="0.2">
      <c r="A684" s="361" t="s">
        <v>3986</v>
      </c>
      <c r="B684" s="570" t="s">
        <v>3987</v>
      </c>
      <c r="C684" s="571" t="s">
        <v>158</v>
      </c>
      <c r="D684" s="572" t="s">
        <v>5874</v>
      </c>
      <c r="E684" s="573">
        <v>3000</v>
      </c>
      <c r="F684" s="574" t="s">
        <v>5875</v>
      </c>
      <c r="G684" s="575" t="s">
        <v>5876</v>
      </c>
      <c r="H684" s="575" t="s">
        <v>4333</v>
      </c>
      <c r="I684" s="575" t="s">
        <v>4011</v>
      </c>
      <c r="J684" s="369" t="s">
        <v>4007</v>
      </c>
      <c r="K684" s="370">
        <v>1</v>
      </c>
      <c r="L684" s="370">
        <v>12</v>
      </c>
      <c r="M684" s="371">
        <v>36000</v>
      </c>
      <c r="N684" s="370">
        <v>1</v>
      </c>
      <c r="O684" s="370">
        <v>6</v>
      </c>
      <c r="P684" s="371">
        <v>18000</v>
      </c>
      <c r="Q684" s="370">
        <v>1</v>
      </c>
      <c r="R684" s="370">
        <v>12</v>
      </c>
    </row>
    <row r="685" spans="1:18" s="372" customFormat="1" ht="24" x14ac:dyDescent="0.2">
      <c r="A685" s="361" t="s">
        <v>3986</v>
      </c>
      <c r="B685" s="570" t="s">
        <v>3987</v>
      </c>
      <c r="C685" s="571" t="s">
        <v>158</v>
      </c>
      <c r="D685" s="572" t="s">
        <v>5877</v>
      </c>
      <c r="E685" s="573">
        <v>2000</v>
      </c>
      <c r="F685" s="574" t="s">
        <v>5878</v>
      </c>
      <c r="G685" s="575" t="s">
        <v>5879</v>
      </c>
      <c r="H685" s="575" t="s">
        <v>4067</v>
      </c>
      <c r="I685" s="575" t="s">
        <v>4033</v>
      </c>
      <c r="J685" s="369" t="s">
        <v>3991</v>
      </c>
      <c r="K685" s="370">
        <v>1</v>
      </c>
      <c r="L685" s="370">
        <v>12</v>
      </c>
      <c r="M685" s="371">
        <v>24000</v>
      </c>
      <c r="N685" s="370">
        <v>1</v>
      </c>
      <c r="O685" s="370">
        <v>6</v>
      </c>
      <c r="P685" s="371">
        <v>12000</v>
      </c>
      <c r="Q685" s="370">
        <v>1</v>
      </c>
      <c r="R685" s="370">
        <v>12</v>
      </c>
    </row>
    <row r="686" spans="1:18" s="372" customFormat="1" ht="24" x14ac:dyDescent="0.2">
      <c r="A686" s="361" t="s">
        <v>3986</v>
      </c>
      <c r="B686" s="570" t="s">
        <v>3987</v>
      </c>
      <c r="C686" s="571" t="s">
        <v>158</v>
      </c>
      <c r="D686" s="572" t="s">
        <v>4435</v>
      </c>
      <c r="E686" s="573">
        <v>15600</v>
      </c>
      <c r="F686" s="574" t="s">
        <v>5880</v>
      </c>
      <c r="G686" s="575" t="s">
        <v>5881</v>
      </c>
      <c r="H686" s="575" t="s">
        <v>5882</v>
      </c>
      <c r="I686" s="575" t="s">
        <v>4011</v>
      </c>
      <c r="J686" s="369" t="s">
        <v>4007</v>
      </c>
      <c r="K686" s="534">
        <v>1</v>
      </c>
      <c r="L686" s="534">
        <v>3</v>
      </c>
      <c r="M686" s="371">
        <v>46800</v>
      </c>
      <c r="N686" s="534">
        <v>1</v>
      </c>
      <c r="O686" s="534">
        <v>6</v>
      </c>
      <c r="P686" s="371">
        <v>93600</v>
      </c>
      <c r="Q686" s="534">
        <v>1</v>
      </c>
      <c r="R686" s="534">
        <v>12</v>
      </c>
    </row>
    <row r="687" spans="1:18" s="372" customFormat="1" ht="24" x14ac:dyDescent="0.2">
      <c r="A687" s="361" t="s">
        <v>3986</v>
      </c>
      <c r="B687" s="570" t="s">
        <v>3987</v>
      </c>
      <c r="C687" s="571" t="s">
        <v>158</v>
      </c>
      <c r="D687" s="572" t="s">
        <v>4015</v>
      </c>
      <c r="E687" s="578">
        <v>11000</v>
      </c>
      <c r="F687" s="579" t="s">
        <v>5883</v>
      </c>
      <c r="G687" s="575" t="s">
        <v>5884</v>
      </c>
      <c r="H687" s="575" t="s">
        <v>4015</v>
      </c>
      <c r="I687" s="575" t="s">
        <v>4011</v>
      </c>
      <c r="J687" s="369" t="s">
        <v>4007</v>
      </c>
      <c r="K687" s="534">
        <v>1</v>
      </c>
      <c r="L687" s="534">
        <v>8</v>
      </c>
      <c r="M687" s="371">
        <v>88000</v>
      </c>
      <c r="N687" s="534">
        <v>1</v>
      </c>
      <c r="O687" s="534">
        <v>6</v>
      </c>
      <c r="P687" s="371">
        <v>66000</v>
      </c>
      <c r="Q687" s="534">
        <v>1</v>
      </c>
      <c r="R687" s="534">
        <v>12</v>
      </c>
    </row>
    <row r="688" spans="1:18" s="372" customFormat="1" ht="24" x14ac:dyDescent="0.2">
      <c r="A688" s="361" t="s">
        <v>3986</v>
      </c>
      <c r="B688" s="570" t="s">
        <v>3987</v>
      </c>
      <c r="C688" s="571" t="s">
        <v>158</v>
      </c>
      <c r="D688" s="572" t="s">
        <v>4908</v>
      </c>
      <c r="E688" s="573">
        <v>2000</v>
      </c>
      <c r="F688" s="574" t="s">
        <v>5885</v>
      </c>
      <c r="G688" s="575" t="s">
        <v>5886</v>
      </c>
      <c r="H688" s="575" t="s">
        <v>5421</v>
      </c>
      <c r="I688" s="575" t="s">
        <v>4064</v>
      </c>
      <c r="J688" s="369" t="s">
        <v>3991</v>
      </c>
      <c r="K688" s="370">
        <v>1</v>
      </c>
      <c r="L688" s="370">
        <v>12</v>
      </c>
      <c r="M688" s="371">
        <v>24000</v>
      </c>
      <c r="N688" s="370">
        <v>1</v>
      </c>
      <c r="O688" s="370">
        <v>6</v>
      </c>
      <c r="P688" s="371">
        <v>12000</v>
      </c>
      <c r="Q688" s="370">
        <v>1</v>
      </c>
      <c r="R688" s="370">
        <v>12</v>
      </c>
    </row>
    <row r="689" spans="1:18" s="372" customFormat="1" ht="24" x14ac:dyDescent="0.2">
      <c r="A689" s="361" t="s">
        <v>3986</v>
      </c>
      <c r="B689" s="570" t="s">
        <v>3987</v>
      </c>
      <c r="C689" s="571" t="s">
        <v>158</v>
      </c>
      <c r="D689" s="572" t="s">
        <v>4722</v>
      </c>
      <c r="E689" s="573">
        <v>3700</v>
      </c>
      <c r="F689" s="574" t="s">
        <v>5887</v>
      </c>
      <c r="G689" s="575" t="s">
        <v>5888</v>
      </c>
      <c r="H689" s="575" t="s">
        <v>4037</v>
      </c>
      <c r="I689" s="575" t="s">
        <v>4011</v>
      </c>
      <c r="J689" s="369" t="s">
        <v>4007</v>
      </c>
      <c r="K689" s="370">
        <v>1</v>
      </c>
      <c r="L689" s="370">
        <v>12</v>
      </c>
      <c r="M689" s="371">
        <v>44400</v>
      </c>
      <c r="N689" s="370">
        <v>1</v>
      </c>
      <c r="O689" s="370">
        <v>6</v>
      </c>
      <c r="P689" s="371">
        <v>22200</v>
      </c>
      <c r="Q689" s="370">
        <v>1</v>
      </c>
      <c r="R689" s="370">
        <v>12</v>
      </c>
    </row>
    <row r="690" spans="1:18" s="372" customFormat="1" ht="48" x14ac:dyDescent="0.2">
      <c r="A690" s="361" t="s">
        <v>3986</v>
      </c>
      <c r="B690" s="570" t="s">
        <v>3987</v>
      </c>
      <c r="C690" s="571" t="s">
        <v>158</v>
      </c>
      <c r="D690" s="572" t="s">
        <v>5889</v>
      </c>
      <c r="E690" s="573">
        <v>8000</v>
      </c>
      <c r="F690" s="574" t="s">
        <v>5890</v>
      </c>
      <c r="G690" s="575" t="s">
        <v>5891</v>
      </c>
      <c r="H690" s="575" t="s">
        <v>5892</v>
      </c>
      <c r="I690" s="575" t="s">
        <v>4011</v>
      </c>
      <c r="J690" s="369" t="s">
        <v>4007</v>
      </c>
      <c r="K690" s="370">
        <v>1</v>
      </c>
      <c r="L690" s="370">
        <v>12</v>
      </c>
      <c r="M690" s="371">
        <v>96000</v>
      </c>
      <c r="N690" s="370">
        <v>1</v>
      </c>
      <c r="O690" s="370">
        <v>6</v>
      </c>
      <c r="P690" s="371">
        <v>48000</v>
      </c>
      <c r="Q690" s="370">
        <v>1</v>
      </c>
      <c r="R690" s="370">
        <v>12</v>
      </c>
    </row>
    <row r="691" spans="1:18" s="372" customFormat="1" ht="12" x14ac:dyDescent="0.2">
      <c r="A691" s="361" t="s">
        <v>3986</v>
      </c>
      <c r="B691" s="570" t="s">
        <v>3987</v>
      </c>
      <c r="C691" s="571" t="s">
        <v>158</v>
      </c>
      <c r="D691" s="572" t="s">
        <v>5893</v>
      </c>
      <c r="E691" s="573">
        <v>9000</v>
      </c>
      <c r="F691" s="574" t="s">
        <v>5894</v>
      </c>
      <c r="G691" s="575" t="s">
        <v>5895</v>
      </c>
      <c r="H691" s="575" t="s">
        <v>4102</v>
      </c>
      <c r="I691" s="575" t="s">
        <v>4011</v>
      </c>
      <c r="J691" s="369" t="s">
        <v>4007</v>
      </c>
      <c r="K691" s="370">
        <v>1</v>
      </c>
      <c r="L691" s="370">
        <v>12</v>
      </c>
      <c r="M691" s="371">
        <v>108000</v>
      </c>
      <c r="N691" s="370">
        <v>1</v>
      </c>
      <c r="O691" s="370">
        <v>6</v>
      </c>
      <c r="P691" s="371">
        <v>54000</v>
      </c>
      <c r="Q691" s="370">
        <v>1</v>
      </c>
      <c r="R691" s="370">
        <v>12</v>
      </c>
    </row>
    <row r="692" spans="1:18" s="372" customFormat="1" ht="24" x14ac:dyDescent="0.2">
      <c r="A692" s="361" t="s">
        <v>3986</v>
      </c>
      <c r="B692" s="570" t="s">
        <v>3987</v>
      </c>
      <c r="C692" s="571" t="s">
        <v>158</v>
      </c>
      <c r="D692" s="572" t="s">
        <v>5756</v>
      </c>
      <c r="E692" s="578">
        <v>3500</v>
      </c>
      <c r="F692" s="579" t="s">
        <v>5896</v>
      </c>
      <c r="G692" s="575" t="s">
        <v>5897</v>
      </c>
      <c r="H692" s="575" t="s">
        <v>4067</v>
      </c>
      <c r="I692" s="575" t="s">
        <v>4011</v>
      </c>
      <c r="J692" s="369" t="s">
        <v>3991</v>
      </c>
      <c r="K692" s="534">
        <v>1</v>
      </c>
      <c r="L692" s="534">
        <v>8</v>
      </c>
      <c r="M692" s="371">
        <v>28000</v>
      </c>
      <c r="N692" s="534">
        <v>1</v>
      </c>
      <c r="O692" s="534">
        <v>6</v>
      </c>
      <c r="P692" s="371">
        <v>21000</v>
      </c>
      <c r="Q692" s="534">
        <v>1</v>
      </c>
      <c r="R692" s="534">
        <v>12</v>
      </c>
    </row>
    <row r="693" spans="1:18" s="372" customFormat="1" ht="24" x14ac:dyDescent="0.2">
      <c r="A693" s="361" t="s">
        <v>3986</v>
      </c>
      <c r="B693" s="570" t="s">
        <v>3987</v>
      </c>
      <c r="C693" s="571" t="s">
        <v>158</v>
      </c>
      <c r="D693" s="572" t="s">
        <v>3988</v>
      </c>
      <c r="E693" s="573">
        <v>3000</v>
      </c>
      <c r="F693" s="574" t="s">
        <v>5898</v>
      </c>
      <c r="G693" s="575" t="s">
        <v>5899</v>
      </c>
      <c r="H693" s="575" t="s">
        <v>5900</v>
      </c>
      <c r="I693" s="575" t="s">
        <v>4011</v>
      </c>
      <c r="J693" s="369" t="s">
        <v>3991</v>
      </c>
      <c r="K693" s="534">
        <v>1</v>
      </c>
      <c r="L693" s="534">
        <v>3</v>
      </c>
      <c r="M693" s="371">
        <v>9000</v>
      </c>
      <c r="N693" s="534">
        <v>1</v>
      </c>
      <c r="O693" s="534">
        <v>6</v>
      </c>
      <c r="P693" s="371">
        <v>18000</v>
      </c>
      <c r="Q693" s="534">
        <v>1</v>
      </c>
      <c r="R693" s="534">
        <v>12</v>
      </c>
    </row>
    <row r="694" spans="1:18" s="372" customFormat="1" ht="24" x14ac:dyDescent="0.2">
      <c r="A694" s="361" t="s">
        <v>3986</v>
      </c>
      <c r="B694" s="570" t="s">
        <v>3987</v>
      </c>
      <c r="C694" s="571" t="s">
        <v>158</v>
      </c>
      <c r="D694" s="572" t="s">
        <v>4621</v>
      </c>
      <c r="E694" s="573">
        <v>2850</v>
      </c>
      <c r="F694" s="574" t="s">
        <v>5901</v>
      </c>
      <c r="G694" s="575" t="s">
        <v>5902</v>
      </c>
      <c r="H694" s="575" t="s">
        <v>4102</v>
      </c>
      <c r="I694" s="575" t="s">
        <v>4011</v>
      </c>
      <c r="J694" s="369" t="s">
        <v>4007</v>
      </c>
      <c r="K694" s="370">
        <v>1</v>
      </c>
      <c r="L694" s="370">
        <v>12</v>
      </c>
      <c r="M694" s="371">
        <v>34200</v>
      </c>
      <c r="N694" s="370">
        <v>1</v>
      </c>
      <c r="O694" s="370">
        <v>6</v>
      </c>
      <c r="P694" s="371">
        <v>17100</v>
      </c>
      <c r="Q694" s="370">
        <v>1</v>
      </c>
      <c r="R694" s="370">
        <v>12</v>
      </c>
    </row>
    <row r="695" spans="1:18" s="372" customFormat="1" ht="24" x14ac:dyDescent="0.2">
      <c r="A695" s="361" t="s">
        <v>3986</v>
      </c>
      <c r="B695" s="570" t="s">
        <v>3987</v>
      </c>
      <c r="C695" s="571" t="s">
        <v>158</v>
      </c>
      <c r="D695" s="572" t="s">
        <v>4015</v>
      </c>
      <c r="E695" s="573">
        <v>3500</v>
      </c>
      <c r="F695" s="574" t="s">
        <v>5903</v>
      </c>
      <c r="G695" s="575" t="s">
        <v>5904</v>
      </c>
      <c r="H695" s="575" t="s">
        <v>4015</v>
      </c>
      <c r="I695" s="575" t="s">
        <v>4011</v>
      </c>
      <c r="J695" s="369" t="s">
        <v>4007</v>
      </c>
      <c r="K695" s="370">
        <v>1</v>
      </c>
      <c r="L695" s="370">
        <v>12</v>
      </c>
      <c r="M695" s="371">
        <v>42000</v>
      </c>
      <c r="N695" s="370">
        <v>1</v>
      </c>
      <c r="O695" s="370">
        <v>6</v>
      </c>
      <c r="P695" s="371">
        <v>21000</v>
      </c>
      <c r="Q695" s="370">
        <v>1</v>
      </c>
      <c r="R695" s="370">
        <v>12</v>
      </c>
    </row>
    <row r="696" spans="1:18" s="372" customFormat="1" ht="24" x14ac:dyDescent="0.2">
      <c r="A696" s="361" t="s">
        <v>3986</v>
      </c>
      <c r="B696" s="570" t="s">
        <v>3987</v>
      </c>
      <c r="C696" s="571" t="s">
        <v>158</v>
      </c>
      <c r="D696" s="572" t="s">
        <v>4989</v>
      </c>
      <c r="E696" s="573">
        <v>3000</v>
      </c>
      <c r="F696" s="574" t="s">
        <v>5905</v>
      </c>
      <c r="G696" s="575" t="s">
        <v>5906</v>
      </c>
      <c r="H696" s="575" t="s">
        <v>5907</v>
      </c>
      <c r="I696" s="580" t="s">
        <v>4028</v>
      </c>
      <c r="J696" s="369" t="s">
        <v>4007</v>
      </c>
      <c r="K696" s="370">
        <v>1</v>
      </c>
      <c r="L696" s="370">
        <v>12</v>
      </c>
      <c r="M696" s="371">
        <v>36000</v>
      </c>
      <c r="N696" s="370">
        <v>1</v>
      </c>
      <c r="O696" s="370">
        <v>6</v>
      </c>
      <c r="P696" s="371">
        <v>18000</v>
      </c>
      <c r="Q696" s="370">
        <v>1</v>
      </c>
      <c r="R696" s="370">
        <v>12</v>
      </c>
    </row>
    <row r="697" spans="1:18" s="372" customFormat="1" ht="36" x14ac:dyDescent="0.2">
      <c r="A697" s="361" t="s">
        <v>3986</v>
      </c>
      <c r="B697" s="570" t="s">
        <v>3987</v>
      </c>
      <c r="C697" s="571" t="s">
        <v>158</v>
      </c>
      <c r="D697" s="572" t="s">
        <v>4108</v>
      </c>
      <c r="E697" s="573">
        <v>10000</v>
      </c>
      <c r="F697" s="574" t="s">
        <v>5908</v>
      </c>
      <c r="G697" s="575" t="s">
        <v>5909</v>
      </c>
      <c r="H697" s="575" t="s">
        <v>5910</v>
      </c>
      <c r="I697" s="575" t="s">
        <v>4011</v>
      </c>
      <c r="J697" s="369" t="s">
        <v>4007</v>
      </c>
      <c r="K697" s="370">
        <v>1</v>
      </c>
      <c r="L697" s="370">
        <v>12</v>
      </c>
      <c r="M697" s="371">
        <v>120000</v>
      </c>
      <c r="N697" s="370">
        <v>1</v>
      </c>
      <c r="O697" s="370">
        <v>6</v>
      </c>
      <c r="P697" s="371">
        <v>60000</v>
      </c>
      <c r="Q697" s="370">
        <v>1</v>
      </c>
      <c r="R697" s="370">
        <v>12</v>
      </c>
    </row>
    <row r="698" spans="1:18" s="372" customFormat="1" ht="24" x14ac:dyDescent="0.2">
      <c r="A698" s="361" t="s">
        <v>3986</v>
      </c>
      <c r="B698" s="570" t="s">
        <v>3987</v>
      </c>
      <c r="C698" s="571" t="s">
        <v>158</v>
      </c>
      <c r="D698" s="572" t="s">
        <v>5911</v>
      </c>
      <c r="E698" s="578">
        <v>6500</v>
      </c>
      <c r="F698" s="579" t="s">
        <v>5912</v>
      </c>
      <c r="G698" s="575" t="s">
        <v>5913</v>
      </c>
      <c r="H698" s="575" t="s">
        <v>4019</v>
      </c>
      <c r="I698" s="575" t="s">
        <v>4011</v>
      </c>
      <c r="J698" s="369" t="s">
        <v>4007</v>
      </c>
      <c r="K698" s="534">
        <v>1</v>
      </c>
      <c r="L698" s="534">
        <v>8</v>
      </c>
      <c r="M698" s="371">
        <v>52000</v>
      </c>
      <c r="N698" s="534">
        <v>1</v>
      </c>
      <c r="O698" s="534">
        <v>6</v>
      </c>
      <c r="P698" s="371">
        <v>39000</v>
      </c>
      <c r="Q698" s="534">
        <v>1</v>
      </c>
      <c r="R698" s="534">
        <v>12</v>
      </c>
    </row>
    <row r="699" spans="1:18" s="372" customFormat="1" ht="24" x14ac:dyDescent="0.2">
      <c r="A699" s="361" t="s">
        <v>3986</v>
      </c>
      <c r="B699" s="570" t="s">
        <v>3987</v>
      </c>
      <c r="C699" s="571" t="s">
        <v>158</v>
      </c>
      <c r="D699" s="572" t="s">
        <v>4631</v>
      </c>
      <c r="E699" s="573">
        <v>2400</v>
      </c>
      <c r="F699" s="574" t="s">
        <v>5914</v>
      </c>
      <c r="G699" s="575" t="s">
        <v>5915</v>
      </c>
      <c r="H699" s="575" t="s">
        <v>4032</v>
      </c>
      <c r="I699" s="575" t="s">
        <v>4033</v>
      </c>
      <c r="J699" s="369" t="s">
        <v>3991</v>
      </c>
      <c r="K699" s="370">
        <v>1</v>
      </c>
      <c r="L699" s="370">
        <v>12</v>
      </c>
      <c r="M699" s="371">
        <v>28800</v>
      </c>
      <c r="N699" s="370">
        <v>1</v>
      </c>
      <c r="O699" s="370">
        <v>6</v>
      </c>
      <c r="P699" s="371">
        <v>14400</v>
      </c>
      <c r="Q699" s="370">
        <v>1</v>
      </c>
      <c r="R699" s="370">
        <v>12</v>
      </c>
    </row>
    <row r="700" spans="1:18" s="372" customFormat="1" ht="24" x14ac:dyDescent="0.2">
      <c r="A700" s="361" t="s">
        <v>3986</v>
      </c>
      <c r="B700" s="570" t="s">
        <v>3987</v>
      </c>
      <c r="C700" s="571" t="s">
        <v>158</v>
      </c>
      <c r="D700" s="572" t="s">
        <v>4363</v>
      </c>
      <c r="E700" s="573">
        <v>3500</v>
      </c>
      <c r="F700" s="574" t="s">
        <v>5916</v>
      </c>
      <c r="G700" s="575" t="s">
        <v>5917</v>
      </c>
      <c r="H700" s="575" t="s">
        <v>4067</v>
      </c>
      <c r="I700" s="575" t="s">
        <v>4632</v>
      </c>
      <c r="J700" s="369" t="s">
        <v>3991</v>
      </c>
      <c r="K700" s="370">
        <v>1</v>
      </c>
      <c r="L700" s="370">
        <v>12</v>
      </c>
      <c r="M700" s="371">
        <v>42000</v>
      </c>
      <c r="N700" s="370">
        <v>1</v>
      </c>
      <c r="O700" s="370">
        <v>6</v>
      </c>
      <c r="P700" s="371">
        <v>21000</v>
      </c>
      <c r="Q700" s="370">
        <v>1</v>
      </c>
      <c r="R700" s="370">
        <v>12</v>
      </c>
    </row>
    <row r="701" spans="1:18" s="372" customFormat="1" ht="36" x14ac:dyDescent="0.2">
      <c r="A701" s="361" t="s">
        <v>3986</v>
      </c>
      <c r="B701" s="570" t="s">
        <v>3987</v>
      </c>
      <c r="C701" s="571" t="s">
        <v>158</v>
      </c>
      <c r="D701" s="572" t="s">
        <v>5918</v>
      </c>
      <c r="E701" s="573">
        <v>7500</v>
      </c>
      <c r="F701" s="574" t="s">
        <v>5919</v>
      </c>
      <c r="G701" s="575" t="s">
        <v>5920</v>
      </c>
      <c r="H701" s="575" t="s">
        <v>5418</v>
      </c>
      <c r="I701" s="575" t="s">
        <v>4011</v>
      </c>
      <c r="J701" s="369" t="s">
        <v>4007</v>
      </c>
      <c r="K701" s="370">
        <v>1</v>
      </c>
      <c r="L701" s="370">
        <v>12</v>
      </c>
      <c r="M701" s="371">
        <v>90000</v>
      </c>
      <c r="N701" s="370">
        <v>1</v>
      </c>
      <c r="O701" s="370">
        <v>6</v>
      </c>
      <c r="P701" s="371">
        <v>45000</v>
      </c>
      <c r="Q701" s="370">
        <v>1</v>
      </c>
      <c r="R701" s="370">
        <v>12</v>
      </c>
    </row>
    <row r="702" spans="1:18" s="372" customFormat="1" ht="12" x14ac:dyDescent="0.2">
      <c r="A702" s="361" t="s">
        <v>3986</v>
      </c>
      <c r="B702" s="570" t="s">
        <v>3987</v>
      </c>
      <c r="C702" s="571" t="s">
        <v>158</v>
      </c>
      <c r="D702" s="572" t="s">
        <v>4075</v>
      </c>
      <c r="E702" s="573">
        <v>6000</v>
      </c>
      <c r="F702" s="574" t="s">
        <v>5921</v>
      </c>
      <c r="G702" s="575" t="s">
        <v>5922</v>
      </c>
      <c r="H702" s="575" t="s">
        <v>4015</v>
      </c>
      <c r="I702" s="575" t="s">
        <v>4011</v>
      </c>
      <c r="J702" s="369" t="s">
        <v>4007</v>
      </c>
      <c r="K702" s="370">
        <v>1</v>
      </c>
      <c r="L702" s="370">
        <v>12</v>
      </c>
      <c r="M702" s="371">
        <v>72000</v>
      </c>
      <c r="N702" s="370">
        <v>1</v>
      </c>
      <c r="O702" s="370">
        <v>6</v>
      </c>
      <c r="P702" s="371">
        <v>36000</v>
      </c>
      <c r="Q702" s="370">
        <v>1</v>
      </c>
      <c r="R702" s="370">
        <v>12</v>
      </c>
    </row>
    <row r="703" spans="1:18" s="372" customFormat="1" ht="36" x14ac:dyDescent="0.2">
      <c r="A703" s="361" t="s">
        <v>3986</v>
      </c>
      <c r="B703" s="570" t="s">
        <v>3987</v>
      </c>
      <c r="C703" s="571" t="s">
        <v>158</v>
      </c>
      <c r="D703" s="572" t="s">
        <v>5923</v>
      </c>
      <c r="E703" s="573">
        <v>5000</v>
      </c>
      <c r="F703" s="574" t="s">
        <v>5924</v>
      </c>
      <c r="G703" s="575" t="s">
        <v>5925</v>
      </c>
      <c r="H703" s="575" t="s">
        <v>4015</v>
      </c>
      <c r="I703" s="575" t="s">
        <v>4011</v>
      </c>
      <c r="J703" s="369" t="s">
        <v>4007</v>
      </c>
      <c r="K703" s="370">
        <v>1</v>
      </c>
      <c r="L703" s="370">
        <v>12</v>
      </c>
      <c r="M703" s="371">
        <v>60000</v>
      </c>
      <c r="N703" s="370">
        <v>1</v>
      </c>
      <c r="O703" s="370">
        <v>6</v>
      </c>
      <c r="P703" s="371">
        <v>30000</v>
      </c>
      <c r="Q703" s="370">
        <v>1</v>
      </c>
      <c r="R703" s="370">
        <v>12</v>
      </c>
    </row>
    <row r="704" spans="1:18" s="372" customFormat="1" ht="36" x14ac:dyDescent="0.2">
      <c r="A704" s="361" t="s">
        <v>3986</v>
      </c>
      <c r="B704" s="570" t="s">
        <v>3987</v>
      </c>
      <c r="C704" s="571" t="s">
        <v>158</v>
      </c>
      <c r="D704" s="572" t="s">
        <v>3988</v>
      </c>
      <c r="E704" s="573">
        <v>3500</v>
      </c>
      <c r="F704" s="574" t="s">
        <v>5926</v>
      </c>
      <c r="G704" s="581" t="s">
        <v>5927</v>
      </c>
      <c r="H704" s="575" t="s">
        <v>4063</v>
      </c>
      <c r="I704" s="580" t="s">
        <v>4028</v>
      </c>
      <c r="J704" s="369" t="s">
        <v>4007</v>
      </c>
      <c r="K704" s="370">
        <v>1</v>
      </c>
      <c r="L704" s="370">
        <v>12</v>
      </c>
      <c r="M704" s="371">
        <v>42000</v>
      </c>
      <c r="N704" s="370">
        <v>1</v>
      </c>
      <c r="O704" s="370">
        <v>6</v>
      </c>
      <c r="P704" s="371">
        <v>21000</v>
      </c>
      <c r="Q704" s="370">
        <v>1</v>
      </c>
      <c r="R704" s="370">
        <v>12</v>
      </c>
    </row>
    <row r="705" spans="1:18" s="372" customFormat="1" ht="12" x14ac:dyDescent="0.2">
      <c r="A705" s="361" t="s">
        <v>3986</v>
      </c>
      <c r="B705" s="570" t="s">
        <v>3987</v>
      </c>
      <c r="C705" s="571" t="s">
        <v>158</v>
      </c>
      <c r="D705" s="572" t="s">
        <v>4012</v>
      </c>
      <c r="E705" s="573">
        <v>8000</v>
      </c>
      <c r="F705" s="574" t="s">
        <v>5928</v>
      </c>
      <c r="G705" s="575" t="s">
        <v>5929</v>
      </c>
      <c r="H705" s="575" t="s">
        <v>4015</v>
      </c>
      <c r="I705" s="575" t="s">
        <v>4011</v>
      </c>
      <c r="J705" s="369" t="s">
        <v>4007</v>
      </c>
      <c r="K705" s="534">
        <v>1</v>
      </c>
      <c r="L705" s="534">
        <v>9</v>
      </c>
      <c r="M705" s="371">
        <v>72000</v>
      </c>
      <c r="N705" s="534">
        <v>1</v>
      </c>
      <c r="O705" s="534">
        <v>6</v>
      </c>
      <c r="P705" s="371">
        <v>48000</v>
      </c>
      <c r="Q705" s="534">
        <v>1</v>
      </c>
      <c r="R705" s="534">
        <v>12</v>
      </c>
    </row>
    <row r="706" spans="1:18" s="372" customFormat="1" ht="24" x14ac:dyDescent="0.2">
      <c r="A706" s="361" t="s">
        <v>3986</v>
      </c>
      <c r="B706" s="570" t="s">
        <v>3987</v>
      </c>
      <c r="C706" s="571" t="s">
        <v>158</v>
      </c>
      <c r="D706" s="572" t="s">
        <v>4108</v>
      </c>
      <c r="E706" s="573">
        <v>10000</v>
      </c>
      <c r="F706" s="574" t="s">
        <v>5930</v>
      </c>
      <c r="G706" s="575" t="s">
        <v>5931</v>
      </c>
      <c r="H706" s="575" t="s">
        <v>4796</v>
      </c>
      <c r="I706" s="575" t="s">
        <v>4011</v>
      </c>
      <c r="J706" s="369" t="s">
        <v>4007</v>
      </c>
      <c r="K706" s="370">
        <v>1</v>
      </c>
      <c r="L706" s="370">
        <v>12</v>
      </c>
      <c r="M706" s="371">
        <v>120000</v>
      </c>
      <c r="N706" s="370">
        <v>1</v>
      </c>
      <c r="O706" s="370">
        <v>6</v>
      </c>
      <c r="P706" s="371">
        <v>60000</v>
      </c>
      <c r="Q706" s="370">
        <v>1</v>
      </c>
      <c r="R706" s="370">
        <v>12</v>
      </c>
    </row>
    <row r="707" spans="1:18" s="372" customFormat="1" ht="24" x14ac:dyDescent="0.2">
      <c r="A707" s="361" t="s">
        <v>3986</v>
      </c>
      <c r="B707" s="570" t="s">
        <v>3987</v>
      </c>
      <c r="C707" s="571" t="s">
        <v>158</v>
      </c>
      <c r="D707" s="572" t="s">
        <v>4132</v>
      </c>
      <c r="E707" s="573">
        <v>3700</v>
      </c>
      <c r="F707" s="574" t="s">
        <v>5932</v>
      </c>
      <c r="G707" s="575" t="s">
        <v>5933</v>
      </c>
      <c r="H707" s="575" t="s">
        <v>4015</v>
      </c>
      <c r="I707" s="575" t="s">
        <v>4011</v>
      </c>
      <c r="J707" s="369" t="s">
        <v>4007</v>
      </c>
      <c r="K707" s="370">
        <v>1</v>
      </c>
      <c r="L707" s="370">
        <v>12</v>
      </c>
      <c r="M707" s="371">
        <v>44400</v>
      </c>
      <c r="N707" s="370">
        <v>1</v>
      </c>
      <c r="O707" s="370">
        <v>6</v>
      </c>
      <c r="P707" s="371">
        <v>22200</v>
      </c>
      <c r="Q707" s="370">
        <v>1</v>
      </c>
      <c r="R707" s="370">
        <v>12</v>
      </c>
    </row>
    <row r="708" spans="1:18" s="372" customFormat="1" ht="36" x14ac:dyDescent="0.2">
      <c r="A708" s="361" t="s">
        <v>3986</v>
      </c>
      <c r="B708" s="570" t="s">
        <v>3987</v>
      </c>
      <c r="C708" s="571" t="s">
        <v>158</v>
      </c>
      <c r="D708" s="572" t="s">
        <v>5516</v>
      </c>
      <c r="E708" s="578">
        <v>5000</v>
      </c>
      <c r="F708" s="579" t="s">
        <v>5934</v>
      </c>
      <c r="G708" s="581" t="s">
        <v>5935</v>
      </c>
      <c r="H708" s="575" t="s">
        <v>5936</v>
      </c>
      <c r="I708" s="575" t="s">
        <v>4011</v>
      </c>
      <c r="J708" s="369" t="s">
        <v>3991</v>
      </c>
      <c r="K708" s="370">
        <v>1</v>
      </c>
      <c r="L708" s="370">
        <v>12</v>
      </c>
      <c r="M708" s="371">
        <v>60000</v>
      </c>
      <c r="N708" s="370">
        <v>1</v>
      </c>
      <c r="O708" s="370">
        <v>6</v>
      </c>
      <c r="P708" s="371">
        <v>30000</v>
      </c>
      <c r="Q708" s="370">
        <v>1</v>
      </c>
      <c r="R708" s="370">
        <v>12</v>
      </c>
    </row>
    <row r="709" spans="1:18" s="372" customFormat="1" ht="24" x14ac:dyDescent="0.2">
      <c r="A709" s="361" t="s">
        <v>3986</v>
      </c>
      <c r="B709" s="570" t="s">
        <v>3987</v>
      </c>
      <c r="C709" s="571" t="s">
        <v>158</v>
      </c>
      <c r="D709" s="572" t="s">
        <v>4108</v>
      </c>
      <c r="E709" s="573">
        <v>9000</v>
      </c>
      <c r="F709" s="574" t="s">
        <v>5937</v>
      </c>
      <c r="G709" s="575" t="s">
        <v>5938</v>
      </c>
      <c r="H709" s="575" t="s">
        <v>4102</v>
      </c>
      <c r="I709" s="575" t="s">
        <v>4011</v>
      </c>
      <c r="J709" s="369" t="s">
        <v>4007</v>
      </c>
      <c r="K709" s="370">
        <v>1</v>
      </c>
      <c r="L709" s="370">
        <v>12</v>
      </c>
      <c r="M709" s="371">
        <v>108000</v>
      </c>
      <c r="N709" s="370">
        <v>1</v>
      </c>
      <c r="O709" s="370">
        <v>6</v>
      </c>
      <c r="P709" s="371">
        <v>54000</v>
      </c>
      <c r="Q709" s="370">
        <v>1</v>
      </c>
      <c r="R709" s="370">
        <v>12</v>
      </c>
    </row>
    <row r="710" spans="1:18" s="372" customFormat="1" ht="36" x14ac:dyDescent="0.2">
      <c r="A710" s="361" t="s">
        <v>3986</v>
      </c>
      <c r="B710" s="570" t="s">
        <v>3987</v>
      </c>
      <c r="C710" s="571" t="s">
        <v>158</v>
      </c>
      <c r="D710" s="572" t="s">
        <v>5626</v>
      </c>
      <c r="E710" s="573">
        <v>2000</v>
      </c>
      <c r="F710" s="574" t="s">
        <v>5939</v>
      </c>
      <c r="G710" s="575" t="s">
        <v>5940</v>
      </c>
      <c r="H710" s="575" t="s">
        <v>4587</v>
      </c>
      <c r="I710" s="580" t="s">
        <v>4028</v>
      </c>
      <c r="J710" s="369" t="s">
        <v>4007</v>
      </c>
      <c r="K710" s="370">
        <v>1</v>
      </c>
      <c r="L710" s="370">
        <v>12</v>
      </c>
      <c r="M710" s="371">
        <v>24000</v>
      </c>
      <c r="N710" s="370">
        <v>1</v>
      </c>
      <c r="O710" s="370">
        <v>6</v>
      </c>
      <c r="P710" s="371">
        <v>12000</v>
      </c>
      <c r="Q710" s="370">
        <v>1</v>
      </c>
      <c r="R710" s="370">
        <v>12</v>
      </c>
    </row>
    <row r="711" spans="1:18" s="372" customFormat="1" ht="36" x14ac:dyDescent="0.2">
      <c r="A711" s="361" t="s">
        <v>3986</v>
      </c>
      <c r="B711" s="570" t="s">
        <v>3987</v>
      </c>
      <c r="C711" s="571" t="s">
        <v>158</v>
      </c>
      <c r="D711" s="572" t="s">
        <v>5941</v>
      </c>
      <c r="E711" s="573">
        <v>11000</v>
      </c>
      <c r="F711" s="574" t="s">
        <v>5942</v>
      </c>
      <c r="G711" s="575" t="s">
        <v>5943</v>
      </c>
      <c r="H711" s="575" t="s">
        <v>4015</v>
      </c>
      <c r="I711" s="575" t="s">
        <v>4011</v>
      </c>
      <c r="J711" s="369" t="s">
        <v>4007</v>
      </c>
      <c r="K711" s="370">
        <v>1</v>
      </c>
      <c r="L711" s="370">
        <v>12</v>
      </c>
      <c r="M711" s="371">
        <v>132000</v>
      </c>
      <c r="N711" s="370">
        <v>1</v>
      </c>
      <c r="O711" s="370">
        <v>6</v>
      </c>
      <c r="P711" s="371">
        <v>66000</v>
      </c>
      <c r="Q711" s="370">
        <v>1</v>
      </c>
      <c r="R711" s="370">
        <v>12</v>
      </c>
    </row>
    <row r="712" spans="1:18" s="372" customFormat="1" ht="24" x14ac:dyDescent="0.2">
      <c r="A712" s="361" t="s">
        <v>3986</v>
      </c>
      <c r="B712" s="570" t="s">
        <v>3987</v>
      </c>
      <c r="C712" s="571" t="s">
        <v>158</v>
      </c>
      <c r="D712" s="572" t="s">
        <v>5944</v>
      </c>
      <c r="E712" s="573">
        <v>6000</v>
      </c>
      <c r="F712" s="574" t="s">
        <v>5945</v>
      </c>
      <c r="G712" s="575" t="s">
        <v>5946</v>
      </c>
      <c r="H712" s="575" t="s">
        <v>5947</v>
      </c>
      <c r="I712" s="575" t="s">
        <v>4011</v>
      </c>
      <c r="J712" s="369" t="s">
        <v>4007</v>
      </c>
      <c r="K712" s="370">
        <v>1</v>
      </c>
      <c r="L712" s="370">
        <v>12</v>
      </c>
      <c r="M712" s="371">
        <v>72000</v>
      </c>
      <c r="N712" s="370">
        <v>1</v>
      </c>
      <c r="O712" s="370">
        <v>6</v>
      </c>
      <c r="P712" s="371">
        <v>36000</v>
      </c>
      <c r="Q712" s="370">
        <v>1</v>
      </c>
      <c r="R712" s="370">
        <v>12</v>
      </c>
    </row>
    <row r="713" spans="1:18" s="372" customFormat="1" ht="24" x14ac:dyDescent="0.2">
      <c r="A713" s="361" t="s">
        <v>3986</v>
      </c>
      <c r="B713" s="570" t="s">
        <v>3987</v>
      </c>
      <c r="C713" s="571" t="s">
        <v>158</v>
      </c>
      <c r="D713" s="572" t="s">
        <v>5948</v>
      </c>
      <c r="E713" s="573">
        <v>4000</v>
      </c>
      <c r="F713" s="574" t="s">
        <v>5949</v>
      </c>
      <c r="G713" s="575" t="s">
        <v>5950</v>
      </c>
      <c r="H713" s="575" t="s">
        <v>5951</v>
      </c>
      <c r="I713" s="580" t="s">
        <v>4028</v>
      </c>
      <c r="J713" s="369" t="s">
        <v>4007</v>
      </c>
      <c r="K713" s="370">
        <v>1</v>
      </c>
      <c r="L713" s="370">
        <v>12</v>
      </c>
      <c r="M713" s="371">
        <v>48000</v>
      </c>
      <c r="N713" s="370">
        <v>1</v>
      </c>
      <c r="O713" s="370">
        <v>6</v>
      </c>
      <c r="P713" s="371">
        <v>24000</v>
      </c>
      <c r="Q713" s="370">
        <v>1</v>
      </c>
      <c r="R713" s="370">
        <v>12</v>
      </c>
    </row>
    <row r="714" spans="1:18" s="372" customFormat="1" ht="24" x14ac:dyDescent="0.2">
      <c r="A714" s="361" t="s">
        <v>3986</v>
      </c>
      <c r="B714" s="570" t="s">
        <v>3987</v>
      </c>
      <c r="C714" s="571" t="s">
        <v>158</v>
      </c>
      <c r="D714" s="572" t="s">
        <v>4845</v>
      </c>
      <c r="E714" s="573">
        <v>2500</v>
      </c>
      <c r="F714" s="574" t="s">
        <v>5952</v>
      </c>
      <c r="G714" s="575" t="s">
        <v>5953</v>
      </c>
      <c r="H714" s="575" t="s">
        <v>1664</v>
      </c>
      <c r="I714" s="575" t="s">
        <v>3995</v>
      </c>
      <c r="J714" s="369" t="s">
        <v>3996</v>
      </c>
      <c r="K714" s="370">
        <v>1</v>
      </c>
      <c r="L714" s="370">
        <v>12</v>
      </c>
      <c r="M714" s="371">
        <v>30000</v>
      </c>
      <c r="N714" s="370">
        <v>1</v>
      </c>
      <c r="O714" s="370">
        <v>6</v>
      </c>
      <c r="P714" s="371">
        <v>15000</v>
      </c>
      <c r="Q714" s="370">
        <v>1</v>
      </c>
      <c r="R714" s="370">
        <v>12</v>
      </c>
    </row>
    <row r="715" spans="1:18" s="372" customFormat="1" ht="24" x14ac:dyDescent="0.2">
      <c r="A715" s="361" t="s">
        <v>3986</v>
      </c>
      <c r="B715" s="570" t="s">
        <v>3987</v>
      </c>
      <c r="C715" s="571" t="s">
        <v>158</v>
      </c>
      <c r="D715" s="572" t="s">
        <v>4367</v>
      </c>
      <c r="E715" s="573">
        <v>3700</v>
      </c>
      <c r="F715" s="574" t="s">
        <v>5954</v>
      </c>
      <c r="G715" s="575" t="s">
        <v>5955</v>
      </c>
      <c r="H715" s="575" t="s">
        <v>4015</v>
      </c>
      <c r="I715" s="575" t="s">
        <v>4011</v>
      </c>
      <c r="J715" s="369" t="s">
        <v>4007</v>
      </c>
      <c r="K715" s="370">
        <v>1</v>
      </c>
      <c r="L715" s="370">
        <v>12</v>
      </c>
      <c r="M715" s="371">
        <v>44400</v>
      </c>
      <c r="N715" s="370">
        <v>1</v>
      </c>
      <c r="O715" s="370">
        <v>6</v>
      </c>
      <c r="P715" s="371">
        <v>22200</v>
      </c>
      <c r="Q715" s="370">
        <v>1</v>
      </c>
      <c r="R715" s="370">
        <v>12</v>
      </c>
    </row>
    <row r="716" spans="1:18" s="372" customFormat="1" ht="12" x14ac:dyDescent="0.2">
      <c r="A716" s="361" t="s">
        <v>3986</v>
      </c>
      <c r="B716" s="570" t="s">
        <v>3987</v>
      </c>
      <c r="C716" s="571" t="s">
        <v>158</v>
      </c>
      <c r="D716" s="572" t="s">
        <v>4105</v>
      </c>
      <c r="E716" s="578">
        <v>6000</v>
      </c>
      <c r="F716" s="579" t="s">
        <v>5956</v>
      </c>
      <c r="G716" s="581" t="s">
        <v>5957</v>
      </c>
      <c r="H716" s="575" t="s">
        <v>4015</v>
      </c>
      <c r="I716" s="575" t="s">
        <v>4011</v>
      </c>
      <c r="J716" s="369" t="s">
        <v>4007</v>
      </c>
      <c r="K716" s="370">
        <v>1</v>
      </c>
      <c r="L716" s="370">
        <v>12</v>
      </c>
      <c r="M716" s="371">
        <v>72000</v>
      </c>
      <c r="N716" s="370">
        <v>1</v>
      </c>
      <c r="O716" s="370">
        <v>6</v>
      </c>
      <c r="P716" s="371">
        <v>36000</v>
      </c>
      <c r="Q716" s="370">
        <v>1</v>
      </c>
      <c r="R716" s="370">
        <v>12</v>
      </c>
    </row>
    <row r="717" spans="1:18" s="372" customFormat="1" ht="12" x14ac:dyDescent="0.2">
      <c r="A717" s="361" t="s">
        <v>3986</v>
      </c>
      <c r="B717" s="570" t="s">
        <v>3987</v>
      </c>
      <c r="C717" s="571" t="s">
        <v>158</v>
      </c>
      <c r="D717" s="572" t="s">
        <v>4367</v>
      </c>
      <c r="E717" s="573">
        <v>3700</v>
      </c>
      <c r="F717" s="574" t="s">
        <v>5958</v>
      </c>
      <c r="G717" s="575" t="s">
        <v>5959</v>
      </c>
      <c r="H717" s="575" t="s">
        <v>4105</v>
      </c>
      <c r="I717" s="575" t="s">
        <v>4011</v>
      </c>
      <c r="J717" s="369" t="s">
        <v>4007</v>
      </c>
      <c r="K717" s="370">
        <v>1</v>
      </c>
      <c r="L717" s="370">
        <v>12</v>
      </c>
      <c r="M717" s="371">
        <v>44400</v>
      </c>
      <c r="N717" s="370">
        <v>1</v>
      </c>
      <c r="O717" s="370">
        <v>6</v>
      </c>
      <c r="P717" s="371">
        <v>22200</v>
      </c>
      <c r="Q717" s="370">
        <v>1</v>
      </c>
      <c r="R717" s="370">
        <v>12</v>
      </c>
    </row>
    <row r="718" spans="1:18" s="372" customFormat="1" ht="24" x14ac:dyDescent="0.2">
      <c r="A718" s="361" t="s">
        <v>3986</v>
      </c>
      <c r="B718" s="570" t="s">
        <v>3987</v>
      </c>
      <c r="C718" s="571" t="s">
        <v>158</v>
      </c>
      <c r="D718" s="572" t="s">
        <v>5960</v>
      </c>
      <c r="E718" s="573">
        <v>6000</v>
      </c>
      <c r="F718" s="574" t="s">
        <v>5961</v>
      </c>
      <c r="G718" s="575" t="s">
        <v>5962</v>
      </c>
      <c r="H718" s="575" t="s">
        <v>4105</v>
      </c>
      <c r="I718" s="575" t="s">
        <v>4011</v>
      </c>
      <c r="J718" s="369" t="s">
        <v>4007</v>
      </c>
      <c r="K718" s="370">
        <v>1</v>
      </c>
      <c r="L718" s="370">
        <v>12</v>
      </c>
      <c r="M718" s="371">
        <v>72000</v>
      </c>
      <c r="N718" s="370">
        <v>1</v>
      </c>
      <c r="O718" s="370">
        <v>6</v>
      </c>
      <c r="P718" s="371">
        <v>36000</v>
      </c>
      <c r="Q718" s="370">
        <v>1</v>
      </c>
      <c r="R718" s="370">
        <v>12</v>
      </c>
    </row>
    <row r="719" spans="1:18" s="372" customFormat="1" ht="12" x14ac:dyDescent="0.2">
      <c r="A719" s="361" t="s">
        <v>3986</v>
      </c>
      <c r="B719" s="570" t="s">
        <v>3987</v>
      </c>
      <c r="C719" s="571" t="s">
        <v>158</v>
      </c>
      <c r="D719" s="572" t="s">
        <v>4472</v>
      </c>
      <c r="E719" s="573">
        <v>3700</v>
      </c>
      <c r="F719" s="574" t="s">
        <v>5963</v>
      </c>
      <c r="G719" s="575" t="s">
        <v>5964</v>
      </c>
      <c r="H719" s="575" t="s">
        <v>4105</v>
      </c>
      <c r="I719" s="575" t="s">
        <v>4011</v>
      </c>
      <c r="J719" s="369" t="s">
        <v>4007</v>
      </c>
      <c r="K719" s="370">
        <v>1</v>
      </c>
      <c r="L719" s="370">
        <v>12</v>
      </c>
      <c r="M719" s="371">
        <v>44400</v>
      </c>
      <c r="N719" s="370">
        <v>1</v>
      </c>
      <c r="O719" s="370">
        <v>6</v>
      </c>
      <c r="P719" s="371">
        <v>22200</v>
      </c>
      <c r="Q719" s="370">
        <v>1</v>
      </c>
      <c r="R719" s="370">
        <v>12</v>
      </c>
    </row>
    <row r="720" spans="1:18" s="372" customFormat="1" ht="24" x14ac:dyDescent="0.2">
      <c r="A720" s="361" t="s">
        <v>3986</v>
      </c>
      <c r="B720" s="570" t="s">
        <v>3987</v>
      </c>
      <c r="C720" s="571" t="s">
        <v>158</v>
      </c>
      <c r="D720" s="572" t="s">
        <v>5965</v>
      </c>
      <c r="E720" s="578">
        <v>5000</v>
      </c>
      <c r="F720" s="579" t="s">
        <v>5966</v>
      </c>
      <c r="G720" s="575" t="s">
        <v>5967</v>
      </c>
      <c r="H720" s="575" t="s">
        <v>5238</v>
      </c>
      <c r="I720" s="580" t="s">
        <v>4028</v>
      </c>
      <c r="J720" s="369" t="s">
        <v>4007</v>
      </c>
      <c r="K720" s="534">
        <v>1</v>
      </c>
      <c r="L720" s="534">
        <v>8</v>
      </c>
      <c r="M720" s="371">
        <v>40000</v>
      </c>
      <c r="N720" s="534">
        <v>1</v>
      </c>
      <c r="O720" s="534">
        <v>6</v>
      </c>
      <c r="P720" s="371">
        <v>30000</v>
      </c>
      <c r="Q720" s="534">
        <v>1</v>
      </c>
      <c r="R720" s="534">
        <v>12</v>
      </c>
    </row>
    <row r="721" spans="1:18" s="372" customFormat="1" ht="24" x14ac:dyDescent="0.2">
      <c r="A721" s="361" t="s">
        <v>3986</v>
      </c>
      <c r="B721" s="570" t="s">
        <v>3987</v>
      </c>
      <c r="C721" s="571" t="s">
        <v>158</v>
      </c>
      <c r="D721" s="572" t="s">
        <v>4105</v>
      </c>
      <c r="E721" s="573">
        <v>5000</v>
      </c>
      <c r="F721" s="574" t="s">
        <v>5968</v>
      </c>
      <c r="G721" s="575" t="s">
        <v>5969</v>
      </c>
      <c r="H721" s="575" t="s">
        <v>4015</v>
      </c>
      <c r="I721" s="575" t="s">
        <v>4011</v>
      </c>
      <c r="J721" s="369" t="s">
        <v>4007</v>
      </c>
      <c r="K721" s="370">
        <v>1</v>
      </c>
      <c r="L721" s="370">
        <v>12</v>
      </c>
      <c r="M721" s="371">
        <v>60000</v>
      </c>
      <c r="N721" s="370">
        <v>1</v>
      </c>
      <c r="O721" s="370">
        <v>6</v>
      </c>
      <c r="P721" s="371">
        <v>30000</v>
      </c>
      <c r="Q721" s="370">
        <v>1</v>
      </c>
      <c r="R721" s="370">
        <v>12</v>
      </c>
    </row>
    <row r="722" spans="1:18" s="372" customFormat="1" ht="24" x14ac:dyDescent="0.2">
      <c r="A722" s="361" t="s">
        <v>3986</v>
      </c>
      <c r="B722" s="570" t="s">
        <v>3987</v>
      </c>
      <c r="C722" s="571" t="s">
        <v>158</v>
      </c>
      <c r="D722" s="572" t="s">
        <v>5970</v>
      </c>
      <c r="E722" s="573">
        <v>5000</v>
      </c>
      <c r="F722" s="574" t="s">
        <v>5971</v>
      </c>
      <c r="G722" s="575" t="s">
        <v>5972</v>
      </c>
      <c r="H722" s="575" t="s">
        <v>4660</v>
      </c>
      <c r="I722" s="580" t="s">
        <v>4028</v>
      </c>
      <c r="J722" s="369" t="s">
        <v>4007</v>
      </c>
      <c r="K722" s="370">
        <v>1</v>
      </c>
      <c r="L722" s="370">
        <v>12</v>
      </c>
      <c r="M722" s="371">
        <v>60000</v>
      </c>
      <c r="N722" s="370">
        <v>1</v>
      </c>
      <c r="O722" s="370">
        <v>6</v>
      </c>
      <c r="P722" s="371">
        <v>30000</v>
      </c>
      <c r="Q722" s="370">
        <v>1</v>
      </c>
      <c r="R722" s="370">
        <v>12</v>
      </c>
    </row>
    <row r="723" spans="1:18" s="372" customFormat="1" ht="12" x14ac:dyDescent="0.2">
      <c r="A723" s="361" t="s">
        <v>3986</v>
      </c>
      <c r="B723" s="570" t="s">
        <v>3987</v>
      </c>
      <c r="C723" s="571" t="s">
        <v>158</v>
      </c>
      <c r="D723" s="572" t="s">
        <v>4000</v>
      </c>
      <c r="E723" s="573">
        <v>2500</v>
      </c>
      <c r="F723" s="574" t="s">
        <v>5973</v>
      </c>
      <c r="G723" s="575" t="s">
        <v>5974</v>
      </c>
      <c r="H723" s="575" t="s">
        <v>1664</v>
      </c>
      <c r="I723" s="575" t="s">
        <v>3995</v>
      </c>
      <c r="J723" s="369" t="s">
        <v>3996</v>
      </c>
      <c r="K723" s="370">
        <v>1</v>
      </c>
      <c r="L723" s="370">
        <v>12</v>
      </c>
      <c r="M723" s="371">
        <v>30000</v>
      </c>
      <c r="N723" s="370">
        <v>1</v>
      </c>
      <c r="O723" s="370">
        <v>6</v>
      </c>
      <c r="P723" s="371">
        <v>15000</v>
      </c>
      <c r="Q723" s="370">
        <v>1</v>
      </c>
      <c r="R723" s="370">
        <v>12</v>
      </c>
    </row>
    <row r="724" spans="1:18" s="372" customFormat="1" ht="12" x14ac:dyDescent="0.2">
      <c r="A724" s="361" t="s">
        <v>3986</v>
      </c>
      <c r="B724" s="570" t="s">
        <v>3987</v>
      </c>
      <c r="C724" s="571" t="s">
        <v>158</v>
      </c>
      <c r="D724" s="572" t="s">
        <v>5468</v>
      </c>
      <c r="E724" s="573">
        <v>6500</v>
      </c>
      <c r="F724" s="574" t="s">
        <v>5975</v>
      </c>
      <c r="G724" s="575" t="s">
        <v>5976</v>
      </c>
      <c r="H724" s="575" t="s">
        <v>4154</v>
      </c>
      <c r="I724" s="575" t="s">
        <v>4011</v>
      </c>
      <c r="J724" s="369" t="s">
        <v>4007</v>
      </c>
      <c r="K724" s="370">
        <v>1</v>
      </c>
      <c r="L724" s="370">
        <v>12</v>
      </c>
      <c r="M724" s="371">
        <v>78000</v>
      </c>
      <c r="N724" s="370">
        <v>1</v>
      </c>
      <c r="O724" s="370">
        <v>6</v>
      </c>
      <c r="P724" s="371">
        <v>39000</v>
      </c>
      <c r="Q724" s="370">
        <v>1</v>
      </c>
      <c r="R724" s="370">
        <v>12</v>
      </c>
    </row>
    <row r="725" spans="1:18" s="372" customFormat="1" ht="24" x14ac:dyDescent="0.2">
      <c r="A725" s="361" t="s">
        <v>3986</v>
      </c>
      <c r="B725" s="570" t="s">
        <v>3987</v>
      </c>
      <c r="C725" s="571" t="s">
        <v>158</v>
      </c>
      <c r="D725" s="572" t="s">
        <v>5977</v>
      </c>
      <c r="E725" s="578">
        <v>11000</v>
      </c>
      <c r="F725" s="579" t="s">
        <v>5978</v>
      </c>
      <c r="G725" s="581" t="s">
        <v>5979</v>
      </c>
      <c r="H725" s="575" t="s">
        <v>4015</v>
      </c>
      <c r="I725" s="575" t="s">
        <v>4011</v>
      </c>
      <c r="J725" s="369" t="s">
        <v>4007</v>
      </c>
      <c r="K725" s="370">
        <v>1</v>
      </c>
      <c r="L725" s="370">
        <v>12</v>
      </c>
      <c r="M725" s="371">
        <v>132000</v>
      </c>
      <c r="N725" s="370">
        <v>1</v>
      </c>
      <c r="O725" s="370">
        <v>6</v>
      </c>
      <c r="P725" s="371">
        <v>66000</v>
      </c>
      <c r="Q725" s="370">
        <v>1</v>
      </c>
      <c r="R725" s="370">
        <v>12</v>
      </c>
    </row>
    <row r="726" spans="1:18" s="372" customFormat="1" ht="24" x14ac:dyDescent="0.2">
      <c r="A726" s="361" t="s">
        <v>3986</v>
      </c>
      <c r="B726" s="570" t="s">
        <v>3987</v>
      </c>
      <c r="C726" s="571" t="s">
        <v>158</v>
      </c>
      <c r="D726" s="572" t="s">
        <v>3997</v>
      </c>
      <c r="E726" s="573">
        <v>2500</v>
      </c>
      <c r="F726" s="574" t="s">
        <v>5980</v>
      </c>
      <c r="G726" s="575" t="s">
        <v>5981</v>
      </c>
      <c r="H726" s="575" t="s">
        <v>4652</v>
      </c>
      <c r="I726" s="575" t="s">
        <v>4045</v>
      </c>
      <c r="J726" s="369" t="s">
        <v>3996</v>
      </c>
      <c r="K726" s="370">
        <v>1</v>
      </c>
      <c r="L726" s="370">
        <v>12</v>
      </c>
      <c r="M726" s="371">
        <v>30000</v>
      </c>
      <c r="N726" s="370">
        <v>1</v>
      </c>
      <c r="O726" s="370">
        <v>6</v>
      </c>
      <c r="P726" s="371">
        <v>15000</v>
      </c>
      <c r="Q726" s="370">
        <v>1</v>
      </c>
      <c r="R726" s="370">
        <v>12</v>
      </c>
    </row>
    <row r="727" spans="1:18" s="372" customFormat="1" ht="24" x14ac:dyDescent="0.2">
      <c r="A727" s="361" t="s">
        <v>3986</v>
      </c>
      <c r="B727" s="570" t="s">
        <v>3987</v>
      </c>
      <c r="C727" s="571" t="s">
        <v>158</v>
      </c>
      <c r="D727" s="572" t="s">
        <v>4038</v>
      </c>
      <c r="E727" s="573">
        <v>4000</v>
      </c>
      <c r="F727" s="574" t="s">
        <v>5982</v>
      </c>
      <c r="G727" s="575" t="s">
        <v>5983</v>
      </c>
      <c r="H727" s="575" t="s">
        <v>4339</v>
      </c>
      <c r="I727" s="575" t="s">
        <v>4011</v>
      </c>
      <c r="J727" s="369" t="s">
        <v>4007</v>
      </c>
      <c r="K727" s="370">
        <v>1</v>
      </c>
      <c r="L727" s="370">
        <v>12</v>
      </c>
      <c r="M727" s="371">
        <v>48000</v>
      </c>
      <c r="N727" s="370">
        <v>1</v>
      </c>
      <c r="O727" s="370">
        <v>6</v>
      </c>
      <c r="P727" s="371">
        <v>24000</v>
      </c>
      <c r="Q727" s="370">
        <v>1</v>
      </c>
      <c r="R727" s="370">
        <v>12</v>
      </c>
    </row>
    <row r="728" spans="1:18" s="372" customFormat="1" ht="12" x14ac:dyDescent="0.2">
      <c r="A728" s="361" t="s">
        <v>3986</v>
      </c>
      <c r="B728" s="570" t="s">
        <v>3987</v>
      </c>
      <c r="C728" s="571" t="s">
        <v>158</v>
      </c>
      <c r="D728" s="572" t="s">
        <v>4280</v>
      </c>
      <c r="E728" s="573">
        <v>4500</v>
      </c>
      <c r="F728" s="574" t="s">
        <v>5984</v>
      </c>
      <c r="G728" s="575" t="s">
        <v>5985</v>
      </c>
      <c r="H728" s="575" t="s">
        <v>4015</v>
      </c>
      <c r="I728" s="575" t="s">
        <v>4011</v>
      </c>
      <c r="J728" s="369" t="s">
        <v>4007</v>
      </c>
      <c r="K728" s="370">
        <v>1</v>
      </c>
      <c r="L728" s="370">
        <v>12</v>
      </c>
      <c r="M728" s="371">
        <v>54000</v>
      </c>
      <c r="N728" s="370">
        <v>1</v>
      </c>
      <c r="O728" s="370">
        <v>6</v>
      </c>
      <c r="P728" s="371">
        <v>27000</v>
      </c>
      <c r="Q728" s="370">
        <v>1</v>
      </c>
      <c r="R728" s="370">
        <v>12</v>
      </c>
    </row>
    <row r="729" spans="1:18" s="372" customFormat="1" ht="24" x14ac:dyDescent="0.2">
      <c r="A729" s="361" t="s">
        <v>3986</v>
      </c>
      <c r="B729" s="570" t="s">
        <v>3987</v>
      </c>
      <c r="C729" s="571" t="s">
        <v>158</v>
      </c>
      <c r="D729" s="572" t="s">
        <v>4377</v>
      </c>
      <c r="E729" s="573">
        <v>3800</v>
      </c>
      <c r="F729" s="574" t="s">
        <v>5986</v>
      </c>
      <c r="G729" s="575" t="s">
        <v>5987</v>
      </c>
      <c r="H729" s="575" t="s">
        <v>5988</v>
      </c>
      <c r="I729" s="575" t="s">
        <v>4011</v>
      </c>
      <c r="J729" s="369" t="s">
        <v>4007</v>
      </c>
      <c r="K729" s="370">
        <v>1</v>
      </c>
      <c r="L729" s="370">
        <v>12</v>
      </c>
      <c r="M729" s="371">
        <v>45600</v>
      </c>
      <c r="N729" s="370">
        <v>1</v>
      </c>
      <c r="O729" s="370">
        <v>6</v>
      </c>
      <c r="P729" s="371">
        <v>22800</v>
      </c>
      <c r="Q729" s="370">
        <v>1</v>
      </c>
      <c r="R729" s="370">
        <v>12</v>
      </c>
    </row>
    <row r="730" spans="1:18" s="372" customFormat="1" ht="12" x14ac:dyDescent="0.2">
      <c r="A730" s="361" t="s">
        <v>3986</v>
      </c>
      <c r="B730" s="570" t="s">
        <v>3987</v>
      </c>
      <c r="C730" s="571" t="s">
        <v>158</v>
      </c>
      <c r="D730" s="572" t="s">
        <v>3997</v>
      </c>
      <c r="E730" s="573">
        <v>2500</v>
      </c>
      <c r="F730" s="574" t="s">
        <v>5989</v>
      </c>
      <c r="G730" s="575" t="s">
        <v>5990</v>
      </c>
      <c r="H730" s="575" t="s">
        <v>1664</v>
      </c>
      <c r="I730" s="575" t="s">
        <v>3995</v>
      </c>
      <c r="J730" s="369" t="s">
        <v>3996</v>
      </c>
      <c r="K730" s="370">
        <v>1</v>
      </c>
      <c r="L730" s="370">
        <v>12</v>
      </c>
      <c r="M730" s="371">
        <v>30000</v>
      </c>
      <c r="N730" s="370">
        <v>1</v>
      </c>
      <c r="O730" s="370">
        <v>6</v>
      </c>
      <c r="P730" s="371">
        <v>15000</v>
      </c>
      <c r="Q730" s="370">
        <v>1</v>
      </c>
      <c r="R730" s="370">
        <v>12</v>
      </c>
    </row>
    <row r="731" spans="1:18" s="372" customFormat="1" ht="36" x14ac:dyDescent="0.2">
      <c r="A731" s="361" t="s">
        <v>3986</v>
      </c>
      <c r="B731" s="570" t="s">
        <v>3987</v>
      </c>
      <c r="C731" s="571" t="s">
        <v>158</v>
      </c>
      <c r="D731" s="572" t="s">
        <v>5991</v>
      </c>
      <c r="E731" s="573">
        <v>3200</v>
      </c>
      <c r="F731" s="574" t="s">
        <v>5992</v>
      </c>
      <c r="G731" s="575" t="s">
        <v>5993</v>
      </c>
      <c r="H731" s="575" t="s">
        <v>5994</v>
      </c>
      <c r="I731" s="575" t="s">
        <v>4011</v>
      </c>
      <c r="J731" s="369" t="s">
        <v>4007</v>
      </c>
      <c r="K731" s="370">
        <v>1</v>
      </c>
      <c r="L731" s="370">
        <v>12</v>
      </c>
      <c r="M731" s="371">
        <v>38400</v>
      </c>
      <c r="N731" s="370">
        <v>1</v>
      </c>
      <c r="O731" s="370">
        <v>6</v>
      </c>
      <c r="P731" s="371">
        <v>19200</v>
      </c>
      <c r="Q731" s="370">
        <v>1</v>
      </c>
      <c r="R731" s="370">
        <v>12</v>
      </c>
    </row>
    <row r="732" spans="1:18" s="372" customFormat="1" ht="24" x14ac:dyDescent="0.2">
      <c r="A732" s="361" t="s">
        <v>3986</v>
      </c>
      <c r="B732" s="570" t="s">
        <v>3987</v>
      </c>
      <c r="C732" s="571" t="s">
        <v>158</v>
      </c>
      <c r="D732" s="572" t="s">
        <v>5995</v>
      </c>
      <c r="E732" s="573">
        <v>8000</v>
      </c>
      <c r="F732" s="574" t="s">
        <v>5996</v>
      </c>
      <c r="G732" s="575" t="s">
        <v>5997</v>
      </c>
      <c r="H732" s="575" t="s">
        <v>5998</v>
      </c>
      <c r="I732" s="575" t="s">
        <v>4011</v>
      </c>
      <c r="J732" s="369" t="s">
        <v>4007</v>
      </c>
      <c r="K732" s="370">
        <v>1</v>
      </c>
      <c r="L732" s="370">
        <v>12</v>
      </c>
      <c r="M732" s="371">
        <v>96000</v>
      </c>
      <c r="N732" s="370">
        <v>1</v>
      </c>
      <c r="O732" s="370">
        <v>6</v>
      </c>
      <c r="P732" s="371">
        <v>48000</v>
      </c>
      <c r="Q732" s="370">
        <v>1</v>
      </c>
      <c r="R732" s="370">
        <v>12</v>
      </c>
    </row>
    <row r="733" spans="1:18" s="372" customFormat="1" ht="12" x14ac:dyDescent="0.2">
      <c r="A733" s="361" t="s">
        <v>3986</v>
      </c>
      <c r="B733" s="570" t="s">
        <v>3987</v>
      </c>
      <c r="C733" s="571" t="s">
        <v>158</v>
      </c>
      <c r="D733" s="572" t="s">
        <v>4012</v>
      </c>
      <c r="E733" s="573">
        <v>9000</v>
      </c>
      <c r="F733" s="574" t="s">
        <v>5999</v>
      </c>
      <c r="G733" s="575" t="s">
        <v>6000</v>
      </c>
      <c r="H733" s="575" t="s">
        <v>4015</v>
      </c>
      <c r="I733" s="575" t="s">
        <v>4011</v>
      </c>
      <c r="J733" s="369" t="s">
        <v>4007</v>
      </c>
      <c r="K733" s="370">
        <v>1</v>
      </c>
      <c r="L733" s="370">
        <v>12</v>
      </c>
      <c r="M733" s="371">
        <v>108000</v>
      </c>
      <c r="N733" s="370">
        <v>1</v>
      </c>
      <c r="O733" s="370">
        <v>6</v>
      </c>
      <c r="P733" s="371">
        <v>54000</v>
      </c>
      <c r="Q733" s="370">
        <v>1</v>
      </c>
      <c r="R733" s="370">
        <v>12</v>
      </c>
    </row>
    <row r="734" spans="1:18" s="372" customFormat="1" ht="12" x14ac:dyDescent="0.2">
      <c r="A734" s="361" t="s">
        <v>3986</v>
      </c>
      <c r="B734" s="570" t="s">
        <v>3987</v>
      </c>
      <c r="C734" s="571" t="s">
        <v>158</v>
      </c>
      <c r="D734" s="572" t="s">
        <v>4272</v>
      </c>
      <c r="E734" s="578">
        <v>2000</v>
      </c>
      <c r="F734" s="579" t="s">
        <v>6001</v>
      </c>
      <c r="G734" s="575" t="s">
        <v>6002</v>
      </c>
      <c r="H734" s="575" t="s">
        <v>6003</v>
      </c>
      <c r="I734" s="575" t="s">
        <v>4591</v>
      </c>
      <c r="J734" s="369" t="s">
        <v>4007</v>
      </c>
      <c r="K734" s="534">
        <v>1</v>
      </c>
      <c r="L734" s="534">
        <v>8</v>
      </c>
      <c r="M734" s="371">
        <v>16000</v>
      </c>
      <c r="N734" s="534">
        <v>1</v>
      </c>
      <c r="O734" s="534">
        <v>6</v>
      </c>
      <c r="P734" s="371">
        <v>12000</v>
      </c>
      <c r="Q734" s="534">
        <v>1</v>
      </c>
      <c r="R734" s="534">
        <v>12</v>
      </c>
    </row>
    <row r="735" spans="1:18" s="372" customFormat="1" ht="24" x14ac:dyDescent="0.2">
      <c r="A735" s="361" t="s">
        <v>3986</v>
      </c>
      <c r="B735" s="570" t="s">
        <v>3987</v>
      </c>
      <c r="C735" s="576" t="s">
        <v>158</v>
      </c>
      <c r="D735" s="585" t="s">
        <v>6004</v>
      </c>
      <c r="E735" s="586">
        <v>10500</v>
      </c>
      <c r="F735" s="579" t="s">
        <v>6005</v>
      </c>
      <c r="G735" s="575" t="s">
        <v>6006</v>
      </c>
      <c r="H735" s="575" t="s">
        <v>4015</v>
      </c>
      <c r="I735" s="575" t="s">
        <v>4011</v>
      </c>
      <c r="J735" s="369" t="s">
        <v>4007</v>
      </c>
      <c r="K735" s="534">
        <v>1</v>
      </c>
      <c r="L735" s="534">
        <v>10</v>
      </c>
      <c r="M735" s="371">
        <v>105000</v>
      </c>
      <c r="N735" s="534" t="s">
        <v>1664</v>
      </c>
      <c r="O735" s="534" t="s">
        <v>1664</v>
      </c>
      <c r="P735" s="535" t="s">
        <v>1664</v>
      </c>
      <c r="Q735" s="534" t="s">
        <v>1664</v>
      </c>
      <c r="R735" s="534" t="s">
        <v>1664</v>
      </c>
    </row>
    <row r="736" spans="1:18" s="372" customFormat="1" ht="12" x14ac:dyDescent="0.2">
      <c r="A736" s="361" t="s">
        <v>3986</v>
      </c>
      <c r="B736" s="570" t="s">
        <v>3987</v>
      </c>
      <c r="C736" s="571" t="s">
        <v>158</v>
      </c>
      <c r="D736" s="572" t="s">
        <v>4435</v>
      </c>
      <c r="E736" s="578">
        <v>15600</v>
      </c>
      <c r="F736" s="579" t="s">
        <v>6007</v>
      </c>
      <c r="G736" s="575" t="s">
        <v>6008</v>
      </c>
      <c r="H736" s="580" t="s">
        <v>4102</v>
      </c>
      <c r="I736" s="580" t="s">
        <v>6009</v>
      </c>
      <c r="J736" s="369" t="s">
        <v>4007</v>
      </c>
      <c r="K736" s="534">
        <v>1</v>
      </c>
      <c r="L736" s="534">
        <v>2</v>
      </c>
      <c r="M736" s="371">
        <v>31200</v>
      </c>
      <c r="N736" s="534" t="s">
        <v>1664</v>
      </c>
      <c r="O736" s="534" t="s">
        <v>1664</v>
      </c>
      <c r="P736" s="535" t="s">
        <v>1664</v>
      </c>
      <c r="Q736" s="534" t="s">
        <v>1664</v>
      </c>
      <c r="R736" s="534" t="s">
        <v>1664</v>
      </c>
    </row>
    <row r="737" spans="1:18" s="372" customFormat="1" ht="24" x14ac:dyDescent="0.2">
      <c r="A737" s="361" t="s">
        <v>3986</v>
      </c>
      <c r="B737" s="570" t="s">
        <v>3987</v>
      </c>
      <c r="C737" s="571" t="s">
        <v>158</v>
      </c>
      <c r="D737" s="572" t="s">
        <v>6010</v>
      </c>
      <c r="E737" s="578">
        <v>15600</v>
      </c>
      <c r="F737" s="579" t="s">
        <v>6011</v>
      </c>
      <c r="G737" s="575" t="s">
        <v>6012</v>
      </c>
      <c r="H737" s="580" t="s">
        <v>4102</v>
      </c>
      <c r="I737" s="580" t="s">
        <v>6013</v>
      </c>
      <c r="J737" s="369" t="s">
        <v>4007</v>
      </c>
      <c r="K737" s="534">
        <v>1</v>
      </c>
      <c r="L737" s="534">
        <v>1</v>
      </c>
      <c r="M737" s="371">
        <v>15600</v>
      </c>
      <c r="N737" s="534" t="s">
        <v>1664</v>
      </c>
      <c r="O737" s="534" t="s">
        <v>1664</v>
      </c>
      <c r="P737" s="535" t="s">
        <v>1664</v>
      </c>
      <c r="Q737" s="534" t="s">
        <v>1664</v>
      </c>
      <c r="R737" s="534" t="s">
        <v>1664</v>
      </c>
    </row>
    <row r="738" spans="1:18" s="372" customFormat="1" ht="12" x14ac:dyDescent="0.2">
      <c r="A738" s="361" t="s">
        <v>3986</v>
      </c>
      <c r="B738" s="570" t="s">
        <v>3987</v>
      </c>
      <c r="C738" s="571" t="s">
        <v>158</v>
      </c>
      <c r="D738" s="572" t="s">
        <v>6014</v>
      </c>
      <c r="E738" s="578">
        <v>15600</v>
      </c>
      <c r="F738" s="579" t="s">
        <v>6015</v>
      </c>
      <c r="G738" s="580" t="s">
        <v>6016</v>
      </c>
      <c r="H738" s="580" t="s">
        <v>4102</v>
      </c>
      <c r="I738" s="575" t="s">
        <v>6013</v>
      </c>
      <c r="J738" s="369" t="s">
        <v>4007</v>
      </c>
      <c r="K738" s="534">
        <v>1</v>
      </c>
      <c r="L738" s="534">
        <v>2</v>
      </c>
      <c r="M738" s="371">
        <v>31200</v>
      </c>
      <c r="N738" s="534" t="s">
        <v>1664</v>
      </c>
      <c r="O738" s="534" t="s">
        <v>1664</v>
      </c>
      <c r="P738" s="535" t="s">
        <v>1664</v>
      </c>
      <c r="Q738" s="534" t="s">
        <v>1664</v>
      </c>
      <c r="R738" s="534" t="s">
        <v>1664</v>
      </c>
    </row>
    <row r="739" spans="1:18" s="372" customFormat="1" ht="12" x14ac:dyDescent="0.2">
      <c r="A739" s="361" t="s">
        <v>3986</v>
      </c>
      <c r="B739" s="570" t="s">
        <v>3987</v>
      </c>
      <c r="C739" s="571" t="s">
        <v>158</v>
      </c>
      <c r="D739" s="572" t="s">
        <v>6014</v>
      </c>
      <c r="E739" s="578">
        <v>15600</v>
      </c>
      <c r="F739" s="579" t="s">
        <v>6017</v>
      </c>
      <c r="G739" s="575" t="s">
        <v>6018</v>
      </c>
      <c r="H739" s="575" t="s">
        <v>4105</v>
      </c>
      <c r="I739" s="575" t="s">
        <v>4011</v>
      </c>
      <c r="J739" s="369" t="s">
        <v>4007</v>
      </c>
      <c r="K739" s="534">
        <v>1</v>
      </c>
      <c r="L739" s="534">
        <v>3</v>
      </c>
      <c r="M739" s="371">
        <v>46800</v>
      </c>
      <c r="N739" s="534" t="s">
        <v>1664</v>
      </c>
      <c r="O739" s="534" t="s">
        <v>1664</v>
      </c>
      <c r="P739" s="535" t="s">
        <v>1664</v>
      </c>
      <c r="Q739" s="534" t="s">
        <v>1664</v>
      </c>
      <c r="R739" s="534" t="s">
        <v>1664</v>
      </c>
    </row>
    <row r="740" spans="1:18" s="372" customFormat="1" ht="24" x14ac:dyDescent="0.2">
      <c r="A740" s="361" t="s">
        <v>3986</v>
      </c>
      <c r="B740" s="570" t="s">
        <v>3987</v>
      </c>
      <c r="C740" s="571" t="s">
        <v>158</v>
      </c>
      <c r="D740" s="572" t="s">
        <v>4370</v>
      </c>
      <c r="E740" s="578">
        <v>12000</v>
      </c>
      <c r="F740" s="579" t="s">
        <v>6019</v>
      </c>
      <c r="G740" s="575" t="s">
        <v>6020</v>
      </c>
      <c r="H740" s="575" t="s">
        <v>4154</v>
      </c>
      <c r="I740" s="575" t="s">
        <v>4011</v>
      </c>
      <c r="J740" s="369" t="s">
        <v>4007</v>
      </c>
      <c r="K740" s="534">
        <v>1</v>
      </c>
      <c r="L740" s="534">
        <v>11</v>
      </c>
      <c r="M740" s="371">
        <v>132000</v>
      </c>
      <c r="N740" s="534" t="s">
        <v>1664</v>
      </c>
      <c r="O740" s="534" t="s">
        <v>1664</v>
      </c>
      <c r="P740" s="535" t="s">
        <v>1664</v>
      </c>
      <c r="Q740" s="534" t="s">
        <v>1664</v>
      </c>
      <c r="R740" s="534" t="s">
        <v>1664</v>
      </c>
    </row>
    <row r="741" spans="1:18" s="372" customFormat="1" ht="36" x14ac:dyDescent="0.2">
      <c r="A741" s="361" t="s">
        <v>3986</v>
      </c>
      <c r="B741" s="570" t="s">
        <v>3987</v>
      </c>
      <c r="C741" s="571" t="s">
        <v>158</v>
      </c>
      <c r="D741" s="572" t="s">
        <v>5544</v>
      </c>
      <c r="E741" s="578">
        <v>15600</v>
      </c>
      <c r="F741" s="579" t="s">
        <v>6021</v>
      </c>
      <c r="G741" s="575" t="s">
        <v>6022</v>
      </c>
      <c r="H741" s="575" t="s">
        <v>6023</v>
      </c>
      <c r="I741" s="575" t="s">
        <v>4011</v>
      </c>
      <c r="J741" s="369" t="s">
        <v>4007</v>
      </c>
      <c r="K741" s="534">
        <v>1</v>
      </c>
      <c r="L741" s="534">
        <v>2</v>
      </c>
      <c r="M741" s="371">
        <v>31200</v>
      </c>
      <c r="N741" s="534" t="s">
        <v>1664</v>
      </c>
      <c r="O741" s="534" t="s">
        <v>1664</v>
      </c>
      <c r="P741" s="535" t="s">
        <v>1664</v>
      </c>
      <c r="Q741" s="534" t="s">
        <v>1664</v>
      </c>
      <c r="R741" s="534" t="s">
        <v>1664</v>
      </c>
    </row>
    <row r="742" spans="1:18" s="372" customFormat="1" ht="36" x14ac:dyDescent="0.2">
      <c r="A742" s="361" t="s">
        <v>3986</v>
      </c>
      <c r="B742" s="570" t="s">
        <v>3987</v>
      </c>
      <c r="C742" s="571" t="s">
        <v>158</v>
      </c>
      <c r="D742" s="572" t="s">
        <v>4435</v>
      </c>
      <c r="E742" s="578">
        <v>13000</v>
      </c>
      <c r="F742" s="579" t="s">
        <v>6024</v>
      </c>
      <c r="G742" s="575" t="s">
        <v>6025</v>
      </c>
      <c r="H742" s="575" t="s">
        <v>4216</v>
      </c>
      <c r="I742" s="575" t="s">
        <v>4011</v>
      </c>
      <c r="J742" s="369" t="s">
        <v>4007</v>
      </c>
      <c r="K742" s="534">
        <v>1</v>
      </c>
      <c r="L742" s="534">
        <v>7</v>
      </c>
      <c r="M742" s="371">
        <v>91000</v>
      </c>
      <c r="N742" s="534" t="s">
        <v>1664</v>
      </c>
      <c r="O742" s="534" t="s">
        <v>1664</v>
      </c>
      <c r="P742" s="535" t="s">
        <v>1664</v>
      </c>
      <c r="Q742" s="534" t="s">
        <v>1664</v>
      </c>
      <c r="R742" s="534" t="s">
        <v>1664</v>
      </c>
    </row>
    <row r="743" spans="1:18" s="372" customFormat="1" ht="24" x14ac:dyDescent="0.2">
      <c r="A743" s="361" t="s">
        <v>3986</v>
      </c>
      <c r="B743" s="570" t="s">
        <v>3987</v>
      </c>
      <c r="C743" s="571" t="s">
        <v>158</v>
      </c>
      <c r="D743" s="572" t="s">
        <v>4121</v>
      </c>
      <c r="E743" s="578">
        <v>15600</v>
      </c>
      <c r="F743" s="579" t="s">
        <v>6026</v>
      </c>
      <c r="G743" s="575" t="s">
        <v>6027</v>
      </c>
      <c r="H743" s="575" t="s">
        <v>4105</v>
      </c>
      <c r="I743" s="575" t="s">
        <v>4011</v>
      </c>
      <c r="J743" s="369" t="s">
        <v>4007</v>
      </c>
      <c r="K743" s="534">
        <v>1</v>
      </c>
      <c r="L743" s="534">
        <v>7</v>
      </c>
      <c r="M743" s="371">
        <v>109200</v>
      </c>
      <c r="N743" s="534" t="s">
        <v>1664</v>
      </c>
      <c r="O743" s="534" t="s">
        <v>1664</v>
      </c>
      <c r="P743" s="535" t="s">
        <v>1664</v>
      </c>
      <c r="Q743" s="534" t="s">
        <v>1664</v>
      </c>
      <c r="R743" s="534" t="s">
        <v>1664</v>
      </c>
    </row>
    <row r="744" spans="1:18" s="372" customFormat="1" ht="24" x14ac:dyDescent="0.2">
      <c r="A744" s="361" t="s">
        <v>3986</v>
      </c>
      <c r="B744" s="570" t="s">
        <v>3987</v>
      </c>
      <c r="C744" s="571" t="s">
        <v>158</v>
      </c>
      <c r="D744" s="572" t="s">
        <v>5718</v>
      </c>
      <c r="E744" s="578">
        <v>12000</v>
      </c>
      <c r="F744" s="579" t="s">
        <v>6028</v>
      </c>
      <c r="G744" s="575" t="s">
        <v>6029</v>
      </c>
      <c r="H744" s="575" t="s">
        <v>4023</v>
      </c>
      <c r="I744" s="575" t="s">
        <v>4011</v>
      </c>
      <c r="J744" s="369" t="s">
        <v>4007</v>
      </c>
      <c r="K744" s="534">
        <v>1</v>
      </c>
      <c r="L744" s="534">
        <v>10</v>
      </c>
      <c r="M744" s="371">
        <v>120000</v>
      </c>
      <c r="N744" s="534">
        <v>1</v>
      </c>
      <c r="O744" s="534">
        <v>3</v>
      </c>
      <c r="P744" s="371">
        <v>36000</v>
      </c>
      <c r="Q744" s="534" t="s">
        <v>1664</v>
      </c>
      <c r="R744" s="534" t="s">
        <v>1664</v>
      </c>
    </row>
    <row r="745" spans="1:18" s="372" customFormat="1" ht="36" x14ac:dyDescent="0.2">
      <c r="A745" s="361" t="s">
        <v>3986</v>
      </c>
      <c r="B745" s="570" t="s">
        <v>3987</v>
      </c>
      <c r="C745" s="571" t="s">
        <v>158</v>
      </c>
      <c r="D745" s="572" t="s">
        <v>4507</v>
      </c>
      <c r="E745" s="578">
        <v>2500</v>
      </c>
      <c r="F745" s="579" t="s">
        <v>6030</v>
      </c>
      <c r="G745" s="575" t="s">
        <v>6031</v>
      </c>
      <c r="H745" s="575" t="s">
        <v>6032</v>
      </c>
      <c r="I745" s="580" t="s">
        <v>4028</v>
      </c>
      <c r="J745" s="369" t="s">
        <v>4007</v>
      </c>
      <c r="K745" s="534">
        <v>1</v>
      </c>
      <c r="L745" s="534">
        <v>9</v>
      </c>
      <c r="M745" s="371">
        <v>22500</v>
      </c>
      <c r="N745" s="534" t="s">
        <v>1664</v>
      </c>
      <c r="O745" s="534" t="s">
        <v>1664</v>
      </c>
      <c r="P745" s="535" t="s">
        <v>1664</v>
      </c>
      <c r="Q745" s="534" t="s">
        <v>1664</v>
      </c>
      <c r="R745" s="534" t="s">
        <v>1664</v>
      </c>
    </row>
    <row r="746" spans="1:18" s="372" customFormat="1" ht="48" x14ac:dyDescent="0.2">
      <c r="A746" s="361" t="s">
        <v>3986</v>
      </c>
      <c r="B746" s="570" t="s">
        <v>3987</v>
      </c>
      <c r="C746" s="571" t="s">
        <v>158</v>
      </c>
      <c r="D746" s="572" t="s">
        <v>5714</v>
      </c>
      <c r="E746" s="578">
        <v>2500</v>
      </c>
      <c r="F746" s="579" t="s">
        <v>6033</v>
      </c>
      <c r="G746" s="575" t="s">
        <v>6034</v>
      </c>
      <c r="H746" s="575" t="s">
        <v>6035</v>
      </c>
      <c r="I746" s="580" t="s">
        <v>4028</v>
      </c>
      <c r="J746" s="369" t="s">
        <v>4007</v>
      </c>
      <c r="K746" s="534">
        <v>1</v>
      </c>
      <c r="L746" s="534">
        <v>7</v>
      </c>
      <c r="M746" s="371">
        <v>17500</v>
      </c>
      <c r="N746" s="534" t="s">
        <v>1664</v>
      </c>
      <c r="O746" s="534" t="s">
        <v>1664</v>
      </c>
      <c r="P746" s="535" t="s">
        <v>1664</v>
      </c>
      <c r="Q746" s="534" t="s">
        <v>1664</v>
      </c>
      <c r="R746" s="534" t="s">
        <v>1664</v>
      </c>
    </row>
    <row r="747" spans="1:18" s="372" customFormat="1" ht="24" x14ac:dyDescent="0.2">
      <c r="A747" s="361" t="s">
        <v>3986</v>
      </c>
      <c r="B747" s="570" t="s">
        <v>3987</v>
      </c>
      <c r="C747" s="571" t="s">
        <v>158</v>
      </c>
      <c r="D747" s="572" t="s">
        <v>4164</v>
      </c>
      <c r="E747" s="578">
        <v>2500</v>
      </c>
      <c r="F747" s="579" t="s">
        <v>6036</v>
      </c>
      <c r="G747" s="575" t="s">
        <v>6037</v>
      </c>
      <c r="H747" s="575" t="s">
        <v>4027</v>
      </c>
      <c r="I747" s="580" t="s">
        <v>4028</v>
      </c>
      <c r="J747" s="369" t="s">
        <v>4007</v>
      </c>
      <c r="K747" s="534">
        <v>1</v>
      </c>
      <c r="L747" s="534">
        <v>2</v>
      </c>
      <c r="M747" s="371">
        <v>5000</v>
      </c>
      <c r="N747" s="534" t="s">
        <v>1664</v>
      </c>
      <c r="O747" s="534" t="s">
        <v>1664</v>
      </c>
      <c r="P747" s="535" t="s">
        <v>1664</v>
      </c>
      <c r="Q747" s="534" t="s">
        <v>1664</v>
      </c>
      <c r="R747" s="534" t="s">
        <v>1664</v>
      </c>
    </row>
    <row r="748" spans="1:18" s="372" customFormat="1" ht="36" x14ac:dyDescent="0.2">
      <c r="A748" s="361" t="s">
        <v>3986</v>
      </c>
      <c r="B748" s="570" t="s">
        <v>3987</v>
      </c>
      <c r="C748" s="571" t="s">
        <v>158</v>
      </c>
      <c r="D748" s="572" t="s">
        <v>6038</v>
      </c>
      <c r="E748" s="578">
        <v>2000</v>
      </c>
      <c r="F748" s="579" t="s">
        <v>6039</v>
      </c>
      <c r="G748" s="575" t="s">
        <v>6040</v>
      </c>
      <c r="H748" s="575" t="s">
        <v>6041</v>
      </c>
      <c r="I748" s="580" t="s">
        <v>4028</v>
      </c>
      <c r="J748" s="369" t="s">
        <v>3991</v>
      </c>
      <c r="K748" s="534">
        <v>1</v>
      </c>
      <c r="L748" s="534">
        <v>9</v>
      </c>
      <c r="M748" s="371">
        <v>18000</v>
      </c>
      <c r="N748" s="534" t="s">
        <v>1664</v>
      </c>
      <c r="O748" s="534" t="s">
        <v>1664</v>
      </c>
      <c r="P748" s="535" t="s">
        <v>1664</v>
      </c>
      <c r="Q748" s="534" t="s">
        <v>1664</v>
      </c>
      <c r="R748" s="534" t="s">
        <v>1664</v>
      </c>
    </row>
    <row r="749" spans="1:18" s="372" customFormat="1" ht="24" x14ac:dyDescent="0.2">
      <c r="A749" s="361" t="s">
        <v>3986</v>
      </c>
      <c r="B749" s="570" t="s">
        <v>3987</v>
      </c>
      <c r="C749" s="571" t="s">
        <v>158</v>
      </c>
      <c r="D749" s="572" t="s">
        <v>4164</v>
      </c>
      <c r="E749" s="578">
        <v>2500</v>
      </c>
      <c r="F749" s="579" t="s">
        <v>6042</v>
      </c>
      <c r="G749" s="575" t="s">
        <v>6043</v>
      </c>
      <c r="H749" s="575" t="s">
        <v>4027</v>
      </c>
      <c r="I749" s="580" t="s">
        <v>4028</v>
      </c>
      <c r="J749" s="369" t="s">
        <v>4007</v>
      </c>
      <c r="K749" s="534">
        <v>1</v>
      </c>
      <c r="L749" s="534">
        <v>8</v>
      </c>
      <c r="M749" s="371">
        <v>20000</v>
      </c>
      <c r="N749" s="534" t="s">
        <v>1664</v>
      </c>
      <c r="O749" s="534" t="s">
        <v>1664</v>
      </c>
      <c r="P749" s="535" t="s">
        <v>1664</v>
      </c>
      <c r="Q749" s="534" t="s">
        <v>1664</v>
      </c>
      <c r="R749" s="534" t="s">
        <v>1664</v>
      </c>
    </row>
    <row r="750" spans="1:18" s="372" customFormat="1" ht="36" x14ac:dyDescent="0.2">
      <c r="A750" s="361" t="s">
        <v>3986</v>
      </c>
      <c r="B750" s="570" t="s">
        <v>3987</v>
      </c>
      <c r="C750" s="571" t="s">
        <v>158</v>
      </c>
      <c r="D750" s="572" t="s">
        <v>6044</v>
      </c>
      <c r="E750" s="578">
        <v>9000</v>
      </c>
      <c r="F750" s="579" t="s">
        <v>6045</v>
      </c>
      <c r="G750" s="575" t="s">
        <v>6046</v>
      </c>
      <c r="H750" s="575" t="s">
        <v>4102</v>
      </c>
      <c r="I750" s="575" t="s">
        <v>4011</v>
      </c>
      <c r="J750" s="369" t="s">
        <v>4007</v>
      </c>
      <c r="K750" s="534">
        <v>1</v>
      </c>
      <c r="L750" s="534">
        <v>8</v>
      </c>
      <c r="M750" s="371">
        <v>72000</v>
      </c>
      <c r="N750" s="534">
        <v>1</v>
      </c>
      <c r="O750" s="534">
        <v>5</v>
      </c>
      <c r="P750" s="371">
        <v>45000</v>
      </c>
      <c r="Q750" s="534" t="s">
        <v>1664</v>
      </c>
      <c r="R750" s="534" t="s">
        <v>1664</v>
      </c>
    </row>
    <row r="751" spans="1:18" s="372" customFormat="1" ht="12" x14ac:dyDescent="0.2">
      <c r="A751" s="361" t="s">
        <v>3986</v>
      </c>
      <c r="B751" s="570" t="s">
        <v>3987</v>
      </c>
      <c r="C751" s="571" t="s">
        <v>158</v>
      </c>
      <c r="D751" s="572" t="s">
        <v>4280</v>
      </c>
      <c r="E751" s="578">
        <v>5500</v>
      </c>
      <c r="F751" s="579" t="s">
        <v>6047</v>
      </c>
      <c r="G751" s="575" t="s">
        <v>6048</v>
      </c>
      <c r="H751" s="575" t="s">
        <v>4015</v>
      </c>
      <c r="I751" s="575" t="s">
        <v>4011</v>
      </c>
      <c r="J751" s="369" t="s">
        <v>4007</v>
      </c>
      <c r="K751" s="534">
        <v>1</v>
      </c>
      <c r="L751" s="534">
        <v>8</v>
      </c>
      <c r="M751" s="371">
        <v>44000</v>
      </c>
      <c r="N751" s="534">
        <v>1</v>
      </c>
      <c r="O751" s="534">
        <v>6</v>
      </c>
      <c r="P751" s="371">
        <v>33000</v>
      </c>
      <c r="Q751" s="534" t="s">
        <v>1664</v>
      </c>
      <c r="R751" s="534" t="s">
        <v>1664</v>
      </c>
    </row>
    <row r="752" spans="1:18" s="372" customFormat="1" ht="24" x14ac:dyDescent="0.2">
      <c r="A752" s="361" t="s">
        <v>3986</v>
      </c>
      <c r="B752" s="570" t="s">
        <v>3987</v>
      </c>
      <c r="C752" s="571" t="s">
        <v>158</v>
      </c>
      <c r="D752" s="572" t="s">
        <v>4012</v>
      </c>
      <c r="E752" s="578">
        <v>7500</v>
      </c>
      <c r="F752" s="579" t="s">
        <v>6049</v>
      </c>
      <c r="G752" s="575" t="s">
        <v>6050</v>
      </c>
      <c r="H752" s="575" t="s">
        <v>4015</v>
      </c>
      <c r="I752" s="575" t="s">
        <v>4011</v>
      </c>
      <c r="J752" s="369" t="s">
        <v>4007</v>
      </c>
      <c r="K752" s="534">
        <v>1</v>
      </c>
      <c r="L752" s="534">
        <v>8</v>
      </c>
      <c r="M752" s="371">
        <v>60000</v>
      </c>
      <c r="N752" s="534">
        <v>1</v>
      </c>
      <c r="O752" s="534">
        <v>6</v>
      </c>
      <c r="P752" s="371">
        <v>45000</v>
      </c>
      <c r="Q752" s="534" t="s">
        <v>1664</v>
      </c>
      <c r="R752" s="534" t="s">
        <v>1664</v>
      </c>
    </row>
    <row r="753" spans="1:18" s="372" customFormat="1" ht="24" x14ac:dyDescent="0.2">
      <c r="A753" s="361" t="s">
        <v>3986</v>
      </c>
      <c r="B753" s="570" t="s">
        <v>3987</v>
      </c>
      <c r="C753" s="571" t="s">
        <v>158</v>
      </c>
      <c r="D753" s="572" t="s">
        <v>4272</v>
      </c>
      <c r="E753" s="578">
        <v>2500</v>
      </c>
      <c r="F753" s="579" t="s">
        <v>6051</v>
      </c>
      <c r="G753" s="575" t="s">
        <v>6052</v>
      </c>
      <c r="H753" s="575" t="s">
        <v>1664</v>
      </c>
      <c r="I753" s="575" t="s">
        <v>3995</v>
      </c>
      <c r="J753" s="369" t="s">
        <v>3996</v>
      </c>
      <c r="K753" s="534">
        <v>1</v>
      </c>
      <c r="L753" s="534">
        <v>5</v>
      </c>
      <c r="M753" s="371">
        <v>12500</v>
      </c>
      <c r="N753" s="534" t="s">
        <v>1664</v>
      </c>
      <c r="O753" s="534" t="s">
        <v>1664</v>
      </c>
      <c r="P753" s="535" t="s">
        <v>1664</v>
      </c>
      <c r="Q753" s="534" t="s">
        <v>1664</v>
      </c>
      <c r="R753" s="534" t="s">
        <v>1664</v>
      </c>
    </row>
    <row r="754" spans="1:18" s="372" customFormat="1" ht="12" x14ac:dyDescent="0.2">
      <c r="A754" s="361" t="s">
        <v>3986</v>
      </c>
      <c r="B754" s="570" t="s">
        <v>3987</v>
      </c>
      <c r="C754" s="571" t="s">
        <v>158</v>
      </c>
      <c r="D754" s="572" t="s">
        <v>4015</v>
      </c>
      <c r="E754" s="578">
        <v>9000</v>
      </c>
      <c r="F754" s="579" t="s">
        <v>6053</v>
      </c>
      <c r="G754" s="575" t="s">
        <v>6054</v>
      </c>
      <c r="H754" s="575" t="s">
        <v>4015</v>
      </c>
      <c r="I754" s="575" t="s">
        <v>4011</v>
      </c>
      <c r="J754" s="369" t="s">
        <v>4007</v>
      </c>
      <c r="K754" s="534">
        <v>1</v>
      </c>
      <c r="L754" s="534">
        <v>6</v>
      </c>
      <c r="M754" s="371">
        <v>54000</v>
      </c>
      <c r="N754" s="534" t="s">
        <v>1664</v>
      </c>
      <c r="O754" s="534" t="s">
        <v>1664</v>
      </c>
      <c r="P754" s="535" t="s">
        <v>1664</v>
      </c>
      <c r="Q754" s="534" t="s">
        <v>1664</v>
      </c>
      <c r="R754" s="534" t="s">
        <v>1664</v>
      </c>
    </row>
    <row r="755" spans="1:18" s="372" customFormat="1" ht="12" x14ac:dyDescent="0.2">
      <c r="A755" s="361" t="s">
        <v>3986</v>
      </c>
      <c r="B755" s="570" t="s">
        <v>3987</v>
      </c>
      <c r="C755" s="571" t="s">
        <v>158</v>
      </c>
      <c r="D755" s="572" t="s">
        <v>4015</v>
      </c>
      <c r="E755" s="578">
        <v>7000</v>
      </c>
      <c r="F755" s="579" t="s">
        <v>6055</v>
      </c>
      <c r="G755" s="575" t="s">
        <v>6056</v>
      </c>
      <c r="H755" s="575" t="s">
        <v>4015</v>
      </c>
      <c r="I755" s="575" t="s">
        <v>4011</v>
      </c>
      <c r="J755" s="369" t="s">
        <v>4007</v>
      </c>
      <c r="K755" s="534">
        <v>1</v>
      </c>
      <c r="L755" s="534">
        <v>4</v>
      </c>
      <c r="M755" s="371">
        <v>28000</v>
      </c>
      <c r="N755" s="534" t="s">
        <v>1664</v>
      </c>
      <c r="O755" s="534" t="s">
        <v>1664</v>
      </c>
      <c r="P755" s="535" t="s">
        <v>1664</v>
      </c>
      <c r="Q755" s="534" t="s">
        <v>1664</v>
      </c>
      <c r="R755" s="534" t="s">
        <v>1664</v>
      </c>
    </row>
    <row r="756" spans="1:18" s="372" customFormat="1" ht="24" x14ac:dyDescent="0.2">
      <c r="A756" s="361" t="s">
        <v>3986</v>
      </c>
      <c r="B756" s="570" t="s">
        <v>3987</v>
      </c>
      <c r="C756" s="571" t="s">
        <v>158</v>
      </c>
      <c r="D756" s="572" t="s">
        <v>6057</v>
      </c>
      <c r="E756" s="578">
        <v>10000</v>
      </c>
      <c r="F756" s="579" t="s">
        <v>6058</v>
      </c>
      <c r="G756" s="575" t="s">
        <v>6059</v>
      </c>
      <c r="H756" s="575" t="s">
        <v>4015</v>
      </c>
      <c r="I756" s="575" t="s">
        <v>4011</v>
      </c>
      <c r="J756" s="369" t="s">
        <v>4007</v>
      </c>
      <c r="K756" s="534">
        <v>1</v>
      </c>
      <c r="L756" s="534">
        <v>8</v>
      </c>
      <c r="M756" s="371">
        <v>80000</v>
      </c>
      <c r="N756" s="534">
        <v>1</v>
      </c>
      <c r="O756" s="534">
        <v>6</v>
      </c>
      <c r="P756" s="371">
        <v>60000</v>
      </c>
      <c r="Q756" s="534" t="s">
        <v>1664</v>
      </c>
      <c r="R756" s="534" t="s">
        <v>1664</v>
      </c>
    </row>
    <row r="757" spans="1:18" s="372" customFormat="1" ht="24" x14ac:dyDescent="0.2">
      <c r="A757" s="361" t="s">
        <v>3986</v>
      </c>
      <c r="B757" s="570" t="s">
        <v>3987</v>
      </c>
      <c r="C757" s="571" t="s">
        <v>158</v>
      </c>
      <c r="D757" s="572" t="s">
        <v>4015</v>
      </c>
      <c r="E757" s="578">
        <v>4500</v>
      </c>
      <c r="F757" s="579" t="s">
        <v>6060</v>
      </c>
      <c r="G757" s="575" t="s">
        <v>6061</v>
      </c>
      <c r="H757" s="575" t="s">
        <v>6062</v>
      </c>
      <c r="I757" s="575" t="s">
        <v>4011</v>
      </c>
      <c r="J757" s="369" t="s">
        <v>4007</v>
      </c>
      <c r="K757" s="534">
        <v>1</v>
      </c>
      <c r="L757" s="534">
        <v>8</v>
      </c>
      <c r="M757" s="371">
        <v>36000</v>
      </c>
      <c r="N757" s="534" t="s">
        <v>1664</v>
      </c>
      <c r="O757" s="534" t="s">
        <v>1664</v>
      </c>
      <c r="P757" s="535" t="s">
        <v>1664</v>
      </c>
      <c r="Q757" s="534" t="s">
        <v>1664</v>
      </c>
      <c r="R757" s="534" t="s">
        <v>1664</v>
      </c>
    </row>
    <row r="758" spans="1:18" s="372" customFormat="1" ht="24" x14ac:dyDescent="0.2">
      <c r="A758" s="361" t="s">
        <v>3986</v>
      </c>
      <c r="B758" s="570" t="s">
        <v>3987</v>
      </c>
      <c r="C758" s="571" t="s">
        <v>158</v>
      </c>
      <c r="D758" s="572" t="s">
        <v>4105</v>
      </c>
      <c r="E758" s="578">
        <v>4000</v>
      </c>
      <c r="F758" s="579" t="s">
        <v>6063</v>
      </c>
      <c r="G758" s="575" t="s">
        <v>6064</v>
      </c>
      <c r="H758" s="575" t="s">
        <v>4015</v>
      </c>
      <c r="I758" s="575" t="s">
        <v>4011</v>
      </c>
      <c r="J758" s="369" t="s">
        <v>4007</v>
      </c>
      <c r="K758" s="534">
        <v>1</v>
      </c>
      <c r="L758" s="534">
        <v>8</v>
      </c>
      <c r="M758" s="371">
        <v>32000</v>
      </c>
      <c r="N758" s="534">
        <v>1</v>
      </c>
      <c r="O758" s="534">
        <v>6</v>
      </c>
      <c r="P758" s="371">
        <v>24000</v>
      </c>
      <c r="Q758" s="534" t="s">
        <v>1664</v>
      </c>
      <c r="R758" s="534" t="s">
        <v>1664</v>
      </c>
    </row>
    <row r="759" spans="1:18" s="372" customFormat="1" ht="12" x14ac:dyDescent="0.2">
      <c r="A759" s="361" t="s">
        <v>3986</v>
      </c>
      <c r="B759" s="570" t="s">
        <v>3987</v>
      </c>
      <c r="C759" s="571" t="s">
        <v>158</v>
      </c>
      <c r="D759" s="572" t="s">
        <v>4343</v>
      </c>
      <c r="E759" s="578">
        <v>12000</v>
      </c>
      <c r="F759" s="579" t="s">
        <v>6065</v>
      </c>
      <c r="G759" s="575" t="s">
        <v>6066</v>
      </c>
      <c r="H759" s="575" t="s">
        <v>4015</v>
      </c>
      <c r="I759" s="575" t="s">
        <v>4011</v>
      </c>
      <c r="J759" s="369" t="s">
        <v>4007</v>
      </c>
      <c r="K759" s="534">
        <v>1</v>
      </c>
      <c r="L759" s="534">
        <v>8</v>
      </c>
      <c r="M759" s="371">
        <v>96000</v>
      </c>
      <c r="N759" s="534">
        <v>1</v>
      </c>
      <c r="O759" s="534">
        <v>3</v>
      </c>
      <c r="P759" s="371">
        <v>36000</v>
      </c>
      <c r="Q759" s="534" t="s">
        <v>1664</v>
      </c>
      <c r="R759" s="534" t="s">
        <v>1664</v>
      </c>
    </row>
    <row r="760" spans="1:18" s="372" customFormat="1" ht="24" x14ac:dyDescent="0.2">
      <c r="A760" s="361" t="s">
        <v>3986</v>
      </c>
      <c r="B760" s="570" t="s">
        <v>3987</v>
      </c>
      <c r="C760" s="571" t="s">
        <v>158</v>
      </c>
      <c r="D760" s="572" t="s">
        <v>6067</v>
      </c>
      <c r="E760" s="578">
        <v>9000</v>
      </c>
      <c r="F760" s="579" t="s">
        <v>6068</v>
      </c>
      <c r="G760" s="575" t="s">
        <v>6069</v>
      </c>
      <c r="H760" s="575" t="s">
        <v>4015</v>
      </c>
      <c r="I760" s="575" t="s">
        <v>4011</v>
      </c>
      <c r="J760" s="369" t="s">
        <v>4007</v>
      </c>
      <c r="K760" s="534">
        <v>1</v>
      </c>
      <c r="L760" s="534">
        <v>5</v>
      </c>
      <c r="M760" s="371">
        <v>45000</v>
      </c>
      <c r="N760" s="534" t="s">
        <v>1664</v>
      </c>
      <c r="O760" s="534" t="s">
        <v>1664</v>
      </c>
      <c r="P760" s="535" t="s">
        <v>1664</v>
      </c>
      <c r="Q760" s="534" t="s">
        <v>1664</v>
      </c>
      <c r="R760" s="534" t="s">
        <v>1664</v>
      </c>
    </row>
    <row r="761" spans="1:18" s="372" customFormat="1" ht="24" x14ac:dyDescent="0.2">
      <c r="A761" s="361" t="s">
        <v>3986</v>
      </c>
      <c r="B761" s="570" t="s">
        <v>3987</v>
      </c>
      <c r="C761" s="571" t="s">
        <v>158</v>
      </c>
      <c r="D761" s="572" t="s">
        <v>6070</v>
      </c>
      <c r="E761" s="578">
        <v>11000</v>
      </c>
      <c r="F761" s="579" t="s">
        <v>6071</v>
      </c>
      <c r="G761" s="575" t="s">
        <v>6072</v>
      </c>
      <c r="H761" s="575" t="s">
        <v>6073</v>
      </c>
      <c r="I761" s="580" t="s">
        <v>4028</v>
      </c>
      <c r="J761" s="369" t="s">
        <v>4007</v>
      </c>
      <c r="K761" s="534">
        <v>1</v>
      </c>
      <c r="L761" s="534">
        <v>2</v>
      </c>
      <c r="M761" s="371">
        <v>22000</v>
      </c>
      <c r="N761" s="534" t="s">
        <v>1664</v>
      </c>
      <c r="O761" s="534" t="s">
        <v>1664</v>
      </c>
      <c r="P761" s="535" t="s">
        <v>1664</v>
      </c>
      <c r="Q761" s="534" t="s">
        <v>1664</v>
      </c>
      <c r="R761" s="534" t="s">
        <v>1664</v>
      </c>
    </row>
    <row r="762" spans="1:18" s="372" customFormat="1" ht="12" x14ac:dyDescent="0.2">
      <c r="A762" s="361" t="s">
        <v>3986</v>
      </c>
      <c r="B762" s="570" t="s">
        <v>3987</v>
      </c>
      <c r="C762" s="571" t="s">
        <v>158</v>
      </c>
      <c r="D762" s="572" t="s">
        <v>4164</v>
      </c>
      <c r="E762" s="578">
        <v>2500</v>
      </c>
      <c r="F762" s="579" t="s">
        <v>6074</v>
      </c>
      <c r="G762" s="575" t="s">
        <v>6075</v>
      </c>
      <c r="H762" s="575" t="s">
        <v>4015</v>
      </c>
      <c r="I762" s="575" t="s">
        <v>4011</v>
      </c>
      <c r="J762" s="369" t="s">
        <v>4007</v>
      </c>
      <c r="K762" s="534">
        <v>1</v>
      </c>
      <c r="L762" s="534">
        <v>6</v>
      </c>
      <c r="M762" s="371">
        <v>15000</v>
      </c>
      <c r="N762" s="534" t="s">
        <v>1664</v>
      </c>
      <c r="O762" s="534" t="s">
        <v>1664</v>
      </c>
      <c r="P762" s="535" t="s">
        <v>1664</v>
      </c>
      <c r="Q762" s="534" t="s">
        <v>1664</v>
      </c>
      <c r="R762" s="534" t="s">
        <v>1664</v>
      </c>
    </row>
    <row r="763" spans="1:18" s="372" customFormat="1" ht="24" x14ac:dyDescent="0.2">
      <c r="A763" s="361" t="s">
        <v>3986</v>
      </c>
      <c r="B763" s="570" t="s">
        <v>3987</v>
      </c>
      <c r="C763" s="571" t="s">
        <v>158</v>
      </c>
      <c r="D763" s="572" t="s">
        <v>6076</v>
      </c>
      <c r="E763" s="578">
        <v>3000</v>
      </c>
      <c r="F763" s="579" t="s">
        <v>6077</v>
      </c>
      <c r="G763" s="575" t="s">
        <v>6078</v>
      </c>
      <c r="H763" s="575" t="s">
        <v>4566</v>
      </c>
      <c r="I763" s="575" t="s">
        <v>4011</v>
      </c>
      <c r="J763" s="369" t="s">
        <v>4007</v>
      </c>
      <c r="K763" s="534">
        <v>1</v>
      </c>
      <c r="L763" s="534">
        <v>8</v>
      </c>
      <c r="M763" s="371">
        <v>24000</v>
      </c>
      <c r="N763" s="534">
        <v>1</v>
      </c>
      <c r="O763" s="534">
        <v>6</v>
      </c>
      <c r="P763" s="371">
        <v>18000</v>
      </c>
      <c r="Q763" s="534" t="s">
        <v>1664</v>
      </c>
      <c r="R763" s="534" t="s">
        <v>1664</v>
      </c>
    </row>
    <row r="764" spans="1:18" s="372" customFormat="1" ht="24" x14ac:dyDescent="0.2">
      <c r="A764" s="361" t="s">
        <v>3986</v>
      </c>
      <c r="B764" s="570" t="s">
        <v>3987</v>
      </c>
      <c r="C764" s="571" t="s">
        <v>158</v>
      </c>
      <c r="D764" s="572" t="s">
        <v>3988</v>
      </c>
      <c r="E764" s="578">
        <v>2000</v>
      </c>
      <c r="F764" s="579" t="s">
        <v>6079</v>
      </c>
      <c r="G764" s="575" t="s">
        <v>6080</v>
      </c>
      <c r="H764" s="575" t="s">
        <v>4263</v>
      </c>
      <c r="I764" s="575" t="s">
        <v>4011</v>
      </c>
      <c r="J764" s="369" t="s">
        <v>3991</v>
      </c>
      <c r="K764" s="534">
        <v>1</v>
      </c>
      <c r="L764" s="534">
        <v>8</v>
      </c>
      <c r="M764" s="371">
        <v>16000</v>
      </c>
      <c r="N764" s="534">
        <v>1</v>
      </c>
      <c r="O764" s="534">
        <v>5</v>
      </c>
      <c r="P764" s="371">
        <v>10000</v>
      </c>
      <c r="Q764" s="534" t="s">
        <v>1664</v>
      </c>
      <c r="R764" s="534" t="s">
        <v>1664</v>
      </c>
    </row>
    <row r="765" spans="1:18" s="372" customFormat="1" ht="24" x14ac:dyDescent="0.2">
      <c r="A765" s="361" t="s">
        <v>3986</v>
      </c>
      <c r="B765" s="570" t="s">
        <v>3987</v>
      </c>
      <c r="C765" s="571" t="s">
        <v>158</v>
      </c>
      <c r="D765" s="572" t="s">
        <v>4105</v>
      </c>
      <c r="E765" s="578">
        <v>4500</v>
      </c>
      <c r="F765" s="579" t="s">
        <v>6081</v>
      </c>
      <c r="G765" s="575" t="s">
        <v>6082</v>
      </c>
      <c r="H765" s="575" t="s">
        <v>4015</v>
      </c>
      <c r="I765" s="575" t="s">
        <v>4011</v>
      </c>
      <c r="J765" s="369" t="s">
        <v>4007</v>
      </c>
      <c r="K765" s="534">
        <v>1</v>
      </c>
      <c r="L765" s="534">
        <v>8</v>
      </c>
      <c r="M765" s="371">
        <v>36000</v>
      </c>
      <c r="N765" s="534">
        <v>1</v>
      </c>
      <c r="O765" s="534">
        <v>3</v>
      </c>
      <c r="P765" s="371">
        <v>13500</v>
      </c>
      <c r="Q765" s="534" t="s">
        <v>1664</v>
      </c>
      <c r="R765" s="534" t="s">
        <v>1664</v>
      </c>
    </row>
    <row r="766" spans="1:18" s="372" customFormat="1" ht="36" x14ac:dyDescent="0.2">
      <c r="A766" s="361" t="s">
        <v>3986</v>
      </c>
      <c r="B766" s="570" t="s">
        <v>3987</v>
      </c>
      <c r="C766" s="571" t="s">
        <v>158</v>
      </c>
      <c r="D766" s="572" t="s">
        <v>6083</v>
      </c>
      <c r="E766" s="578">
        <v>3000</v>
      </c>
      <c r="F766" s="579" t="s">
        <v>6084</v>
      </c>
      <c r="G766" s="575" t="s">
        <v>6085</v>
      </c>
      <c r="H766" s="575" t="s">
        <v>4105</v>
      </c>
      <c r="I766" s="575" t="s">
        <v>4011</v>
      </c>
      <c r="J766" s="369" t="s">
        <v>4007</v>
      </c>
      <c r="K766" s="534">
        <v>1</v>
      </c>
      <c r="L766" s="534">
        <v>1</v>
      </c>
      <c r="M766" s="371">
        <v>3000</v>
      </c>
      <c r="N766" s="534" t="s">
        <v>1664</v>
      </c>
      <c r="O766" s="534" t="s">
        <v>1664</v>
      </c>
      <c r="P766" s="535" t="s">
        <v>1664</v>
      </c>
      <c r="Q766" s="534" t="s">
        <v>1664</v>
      </c>
      <c r="R766" s="534" t="s">
        <v>1664</v>
      </c>
    </row>
    <row r="767" spans="1:18" s="372" customFormat="1" ht="24" x14ac:dyDescent="0.2">
      <c r="A767" s="361" t="s">
        <v>3986</v>
      </c>
      <c r="B767" s="570" t="s">
        <v>3987</v>
      </c>
      <c r="C767" s="571" t="s">
        <v>158</v>
      </c>
      <c r="D767" s="572" t="s">
        <v>4012</v>
      </c>
      <c r="E767" s="578">
        <v>8000</v>
      </c>
      <c r="F767" s="579" t="s">
        <v>6086</v>
      </c>
      <c r="G767" s="575" t="s">
        <v>6087</v>
      </c>
      <c r="H767" s="575" t="s">
        <v>4015</v>
      </c>
      <c r="I767" s="575" t="s">
        <v>4011</v>
      </c>
      <c r="J767" s="369" t="s">
        <v>4007</v>
      </c>
      <c r="K767" s="534">
        <v>1</v>
      </c>
      <c r="L767" s="534">
        <v>8</v>
      </c>
      <c r="M767" s="371">
        <v>64000</v>
      </c>
      <c r="N767" s="534" t="s">
        <v>1664</v>
      </c>
      <c r="O767" s="534" t="s">
        <v>1664</v>
      </c>
      <c r="P767" s="535" t="s">
        <v>1664</v>
      </c>
      <c r="Q767" s="534" t="s">
        <v>1664</v>
      </c>
      <c r="R767" s="534" t="s">
        <v>1664</v>
      </c>
    </row>
    <row r="768" spans="1:18" s="372" customFormat="1" ht="24" x14ac:dyDescent="0.2">
      <c r="A768" s="361" t="s">
        <v>3986</v>
      </c>
      <c r="B768" s="570" t="s">
        <v>3987</v>
      </c>
      <c r="C768" s="571" t="s">
        <v>158</v>
      </c>
      <c r="D768" s="572" t="s">
        <v>4377</v>
      </c>
      <c r="E768" s="578">
        <v>5000</v>
      </c>
      <c r="F768" s="579" t="s">
        <v>6088</v>
      </c>
      <c r="G768" s="575" t="s">
        <v>6089</v>
      </c>
      <c r="H768" s="575" t="s">
        <v>4032</v>
      </c>
      <c r="I768" s="575" t="s">
        <v>4011</v>
      </c>
      <c r="J768" s="369" t="s">
        <v>3991</v>
      </c>
      <c r="K768" s="534">
        <v>1</v>
      </c>
      <c r="L768" s="534">
        <v>8</v>
      </c>
      <c r="M768" s="371">
        <v>40000</v>
      </c>
      <c r="N768" s="534">
        <v>1</v>
      </c>
      <c r="O768" s="534">
        <v>3</v>
      </c>
      <c r="P768" s="371">
        <v>15000</v>
      </c>
      <c r="Q768" s="534" t="s">
        <v>1664</v>
      </c>
      <c r="R768" s="534" t="s">
        <v>1664</v>
      </c>
    </row>
    <row r="769" spans="1:18" s="372" customFormat="1" ht="36" x14ac:dyDescent="0.2">
      <c r="A769" s="361" t="s">
        <v>3986</v>
      </c>
      <c r="B769" s="570" t="s">
        <v>3987</v>
      </c>
      <c r="C769" s="571" t="s">
        <v>158</v>
      </c>
      <c r="D769" s="572" t="s">
        <v>4099</v>
      </c>
      <c r="E769" s="578">
        <v>2500</v>
      </c>
      <c r="F769" s="579" t="s">
        <v>6090</v>
      </c>
      <c r="G769" s="575" t="s">
        <v>6091</v>
      </c>
      <c r="H769" s="575" t="s">
        <v>6092</v>
      </c>
      <c r="I769" s="580" t="s">
        <v>4028</v>
      </c>
      <c r="J769" s="369" t="s">
        <v>4007</v>
      </c>
      <c r="K769" s="534">
        <v>1</v>
      </c>
      <c r="L769" s="534">
        <v>8</v>
      </c>
      <c r="M769" s="371">
        <v>20000</v>
      </c>
      <c r="N769" s="534">
        <v>1</v>
      </c>
      <c r="O769" s="534">
        <v>6</v>
      </c>
      <c r="P769" s="371">
        <v>15000</v>
      </c>
      <c r="Q769" s="534" t="s">
        <v>1664</v>
      </c>
      <c r="R769" s="534" t="s">
        <v>1664</v>
      </c>
    </row>
    <row r="770" spans="1:18" s="372" customFormat="1" ht="12" x14ac:dyDescent="0.2">
      <c r="A770" s="361" t="s">
        <v>3986</v>
      </c>
      <c r="B770" s="570" t="s">
        <v>3987</v>
      </c>
      <c r="C770" s="571" t="s">
        <v>158</v>
      </c>
      <c r="D770" s="572" t="s">
        <v>6014</v>
      </c>
      <c r="E770" s="578">
        <v>15600</v>
      </c>
      <c r="F770" s="587" t="s">
        <v>6093</v>
      </c>
      <c r="G770" s="575" t="s">
        <v>6094</v>
      </c>
      <c r="H770" s="580" t="s">
        <v>6095</v>
      </c>
      <c r="I770" s="580" t="s">
        <v>6096</v>
      </c>
      <c r="J770" s="369" t="s">
        <v>4007</v>
      </c>
      <c r="K770" s="534">
        <v>1</v>
      </c>
      <c r="L770" s="534">
        <v>2</v>
      </c>
      <c r="M770" s="371">
        <v>31200</v>
      </c>
      <c r="N770" s="534" t="s">
        <v>1664</v>
      </c>
      <c r="O770" s="534" t="s">
        <v>1664</v>
      </c>
      <c r="P770" s="535" t="s">
        <v>1664</v>
      </c>
      <c r="Q770" s="534" t="s">
        <v>1664</v>
      </c>
      <c r="R770" s="534" t="s">
        <v>1664</v>
      </c>
    </row>
    <row r="771" spans="1:18" s="372" customFormat="1" ht="24" x14ac:dyDescent="0.2">
      <c r="A771" s="361" t="s">
        <v>3986</v>
      </c>
      <c r="B771" s="570" t="s">
        <v>3987</v>
      </c>
      <c r="C771" s="571" t="s">
        <v>158</v>
      </c>
      <c r="D771" s="572" t="s">
        <v>4121</v>
      </c>
      <c r="E771" s="578">
        <v>15600</v>
      </c>
      <c r="F771" s="579" t="s">
        <v>6097</v>
      </c>
      <c r="G771" s="575" t="s">
        <v>6098</v>
      </c>
      <c r="H771" s="575" t="s">
        <v>5836</v>
      </c>
      <c r="I771" s="575" t="s">
        <v>4011</v>
      </c>
      <c r="J771" s="369" t="s">
        <v>4007</v>
      </c>
      <c r="K771" s="534">
        <v>1</v>
      </c>
      <c r="L771" s="534">
        <v>1</v>
      </c>
      <c r="M771" s="371">
        <v>15600</v>
      </c>
      <c r="N771" s="534">
        <v>1</v>
      </c>
      <c r="O771" s="534">
        <v>1</v>
      </c>
      <c r="P771" s="371">
        <v>15600</v>
      </c>
      <c r="Q771" s="534" t="s">
        <v>1664</v>
      </c>
      <c r="R771" s="534" t="s">
        <v>1664</v>
      </c>
    </row>
    <row r="772" spans="1:18" s="372" customFormat="1" ht="36" x14ac:dyDescent="0.2">
      <c r="A772" s="361" t="s">
        <v>3986</v>
      </c>
      <c r="B772" s="570" t="s">
        <v>3987</v>
      </c>
      <c r="C772" s="571" t="s">
        <v>158</v>
      </c>
      <c r="D772" s="572" t="s">
        <v>4412</v>
      </c>
      <c r="E772" s="578">
        <v>15600</v>
      </c>
      <c r="F772" s="579" t="s">
        <v>6099</v>
      </c>
      <c r="G772" s="575" t="s">
        <v>6100</v>
      </c>
      <c r="H772" s="575" t="s">
        <v>4817</v>
      </c>
      <c r="I772" s="575" t="s">
        <v>4011</v>
      </c>
      <c r="J772" s="369" t="s">
        <v>4007</v>
      </c>
      <c r="K772" s="534">
        <v>1</v>
      </c>
      <c r="L772" s="534">
        <v>3</v>
      </c>
      <c r="M772" s="371">
        <v>46800</v>
      </c>
      <c r="N772" s="534" t="s">
        <v>1664</v>
      </c>
      <c r="O772" s="534" t="s">
        <v>1664</v>
      </c>
      <c r="P772" s="535" t="s">
        <v>1664</v>
      </c>
      <c r="Q772" s="534" t="s">
        <v>1664</v>
      </c>
      <c r="R772" s="534" t="s">
        <v>1664</v>
      </c>
    </row>
    <row r="773" spans="1:18" s="372" customFormat="1" ht="12" x14ac:dyDescent="0.2">
      <c r="A773" s="361" t="s">
        <v>3986</v>
      </c>
      <c r="B773" s="570" t="s">
        <v>3987</v>
      </c>
      <c r="C773" s="571" t="s">
        <v>158</v>
      </c>
      <c r="D773" s="572" t="s">
        <v>4121</v>
      </c>
      <c r="E773" s="578">
        <v>15600</v>
      </c>
      <c r="F773" s="579" t="s">
        <v>6101</v>
      </c>
      <c r="G773" s="575" t="s">
        <v>6102</v>
      </c>
      <c r="H773" s="575" t="s">
        <v>4015</v>
      </c>
      <c r="I773" s="575" t="s">
        <v>4011</v>
      </c>
      <c r="J773" s="369" t="s">
        <v>4007</v>
      </c>
      <c r="K773" s="534">
        <v>1</v>
      </c>
      <c r="L773" s="534">
        <v>5</v>
      </c>
      <c r="M773" s="371">
        <v>78000</v>
      </c>
      <c r="N773" s="534">
        <v>1</v>
      </c>
      <c r="O773" s="534">
        <v>6</v>
      </c>
      <c r="P773" s="371">
        <v>93600</v>
      </c>
      <c r="Q773" s="534" t="s">
        <v>1664</v>
      </c>
      <c r="R773" s="534" t="s">
        <v>1664</v>
      </c>
    </row>
    <row r="774" spans="1:18" s="372" customFormat="1" ht="24" x14ac:dyDescent="0.2">
      <c r="A774" s="361" t="s">
        <v>3986</v>
      </c>
      <c r="B774" s="570" t="s">
        <v>3987</v>
      </c>
      <c r="C774" s="571" t="s">
        <v>158</v>
      </c>
      <c r="D774" s="572" t="s">
        <v>4121</v>
      </c>
      <c r="E774" s="578">
        <v>15600</v>
      </c>
      <c r="F774" s="574" t="s">
        <v>6103</v>
      </c>
      <c r="G774" s="575" t="s">
        <v>6104</v>
      </c>
      <c r="H774" s="580" t="s">
        <v>6105</v>
      </c>
      <c r="I774" s="575" t="s">
        <v>4011</v>
      </c>
      <c r="J774" s="369" t="s">
        <v>4007</v>
      </c>
      <c r="K774" s="534">
        <v>1</v>
      </c>
      <c r="L774" s="534">
        <v>2</v>
      </c>
      <c r="M774" s="371">
        <v>31200</v>
      </c>
      <c r="N774" s="534" t="s">
        <v>1664</v>
      </c>
      <c r="O774" s="534" t="s">
        <v>1664</v>
      </c>
      <c r="P774" s="535" t="s">
        <v>1664</v>
      </c>
      <c r="Q774" s="534" t="s">
        <v>1664</v>
      </c>
      <c r="R774" s="534" t="s">
        <v>1664</v>
      </c>
    </row>
    <row r="775" spans="1:18" s="372" customFormat="1" ht="12" x14ac:dyDescent="0.2">
      <c r="A775" s="361" t="s">
        <v>3986</v>
      </c>
      <c r="B775" s="570" t="s">
        <v>3987</v>
      </c>
      <c r="C775" s="571" t="s">
        <v>158</v>
      </c>
      <c r="D775" s="572" t="s">
        <v>6106</v>
      </c>
      <c r="E775" s="578">
        <v>13000</v>
      </c>
      <c r="F775" s="579" t="s">
        <v>6107</v>
      </c>
      <c r="G775" s="575" t="s">
        <v>6108</v>
      </c>
      <c r="H775" s="575" t="s">
        <v>4015</v>
      </c>
      <c r="I775" s="575" t="s">
        <v>4011</v>
      </c>
      <c r="J775" s="369" t="s">
        <v>4007</v>
      </c>
      <c r="K775" s="534">
        <v>1</v>
      </c>
      <c r="L775" s="534">
        <v>2</v>
      </c>
      <c r="M775" s="371">
        <v>26000</v>
      </c>
      <c r="N775" s="534" t="s">
        <v>1664</v>
      </c>
      <c r="O775" s="534" t="s">
        <v>1664</v>
      </c>
      <c r="P775" s="535" t="s">
        <v>1664</v>
      </c>
      <c r="Q775" s="534" t="s">
        <v>1664</v>
      </c>
      <c r="R775" s="534" t="s">
        <v>1664</v>
      </c>
    </row>
    <row r="776" spans="1:18" s="372" customFormat="1" ht="12" x14ac:dyDescent="0.2">
      <c r="A776" s="361" t="s">
        <v>3986</v>
      </c>
      <c r="B776" s="570" t="s">
        <v>3987</v>
      </c>
      <c r="C776" s="571" t="s">
        <v>158</v>
      </c>
      <c r="D776" s="572" t="s">
        <v>6014</v>
      </c>
      <c r="E776" s="578">
        <v>15600</v>
      </c>
      <c r="F776" s="579" t="s">
        <v>6109</v>
      </c>
      <c r="G776" s="575" t="s">
        <v>6110</v>
      </c>
      <c r="H776" s="575" t="s">
        <v>4015</v>
      </c>
      <c r="I776" s="575" t="s">
        <v>4011</v>
      </c>
      <c r="J776" s="369" t="s">
        <v>4007</v>
      </c>
      <c r="K776" s="534">
        <v>1</v>
      </c>
      <c r="L776" s="534">
        <v>2</v>
      </c>
      <c r="M776" s="371">
        <v>31200</v>
      </c>
      <c r="N776" s="534" t="s">
        <v>1664</v>
      </c>
      <c r="O776" s="534" t="s">
        <v>1664</v>
      </c>
      <c r="P776" s="535" t="s">
        <v>1664</v>
      </c>
      <c r="Q776" s="534" t="s">
        <v>1664</v>
      </c>
      <c r="R776" s="534" t="s">
        <v>1664</v>
      </c>
    </row>
    <row r="777" spans="1:18" s="372" customFormat="1" ht="24" x14ac:dyDescent="0.2">
      <c r="A777" s="361" t="s">
        <v>3986</v>
      </c>
      <c r="B777" s="570" t="s">
        <v>3987</v>
      </c>
      <c r="C777" s="571" t="s">
        <v>158</v>
      </c>
      <c r="D777" s="572" t="s">
        <v>6111</v>
      </c>
      <c r="E777" s="578">
        <v>15600</v>
      </c>
      <c r="F777" s="579" t="s">
        <v>6112</v>
      </c>
      <c r="G777" s="575" t="s">
        <v>6113</v>
      </c>
      <c r="H777" s="575" t="s">
        <v>4015</v>
      </c>
      <c r="I777" s="575" t="s">
        <v>4011</v>
      </c>
      <c r="J777" s="369" t="s">
        <v>4007</v>
      </c>
      <c r="K777" s="534">
        <v>1</v>
      </c>
      <c r="L777" s="534">
        <v>2</v>
      </c>
      <c r="M777" s="371">
        <v>31200</v>
      </c>
      <c r="N777" s="534" t="s">
        <v>1664</v>
      </c>
      <c r="O777" s="534" t="s">
        <v>1664</v>
      </c>
      <c r="P777" s="535" t="s">
        <v>1664</v>
      </c>
      <c r="Q777" s="534" t="s">
        <v>1664</v>
      </c>
      <c r="R777" s="534" t="s">
        <v>1664</v>
      </c>
    </row>
    <row r="778" spans="1:18" s="372" customFormat="1" ht="24" x14ac:dyDescent="0.2">
      <c r="A778" s="361" t="s">
        <v>3986</v>
      </c>
      <c r="B778" s="570" t="s">
        <v>3987</v>
      </c>
      <c r="C778" s="571" t="s">
        <v>158</v>
      </c>
      <c r="D778" s="572" t="s">
        <v>4121</v>
      </c>
      <c r="E778" s="578">
        <v>15600</v>
      </c>
      <c r="F778" s="579" t="s">
        <v>6114</v>
      </c>
      <c r="G778" s="575" t="s">
        <v>6115</v>
      </c>
      <c r="H778" s="575" t="s">
        <v>4015</v>
      </c>
      <c r="I778" s="575" t="s">
        <v>4011</v>
      </c>
      <c r="J778" s="369" t="s">
        <v>4007</v>
      </c>
      <c r="K778" s="534">
        <v>1</v>
      </c>
      <c r="L778" s="534">
        <v>3</v>
      </c>
      <c r="M778" s="371">
        <v>46800</v>
      </c>
      <c r="N778" s="534" t="s">
        <v>1664</v>
      </c>
      <c r="O778" s="534" t="s">
        <v>1664</v>
      </c>
      <c r="P778" s="535" t="s">
        <v>1664</v>
      </c>
      <c r="Q778" s="534" t="s">
        <v>1664</v>
      </c>
      <c r="R778" s="534" t="s">
        <v>1664</v>
      </c>
    </row>
    <row r="779" spans="1:18" s="372" customFormat="1" ht="12" x14ac:dyDescent="0.2">
      <c r="A779" s="361" t="s">
        <v>3986</v>
      </c>
      <c r="B779" s="570" t="s">
        <v>3987</v>
      </c>
      <c r="C779" s="571" t="s">
        <v>158</v>
      </c>
      <c r="D779" s="572" t="s">
        <v>6010</v>
      </c>
      <c r="E779" s="578">
        <v>15600</v>
      </c>
      <c r="F779" s="579" t="s">
        <v>6116</v>
      </c>
      <c r="G779" s="575" t="s">
        <v>6117</v>
      </c>
      <c r="H779" s="575" t="s">
        <v>4015</v>
      </c>
      <c r="I779" s="575" t="s">
        <v>4011</v>
      </c>
      <c r="J779" s="369" t="s">
        <v>4007</v>
      </c>
      <c r="K779" s="534">
        <v>1</v>
      </c>
      <c r="L779" s="534">
        <v>1</v>
      </c>
      <c r="M779" s="371">
        <v>15600</v>
      </c>
      <c r="N779" s="534" t="s">
        <v>1664</v>
      </c>
      <c r="O779" s="534" t="s">
        <v>1664</v>
      </c>
      <c r="P779" s="535" t="s">
        <v>1664</v>
      </c>
      <c r="Q779" s="534" t="s">
        <v>1664</v>
      </c>
      <c r="R779" s="534" t="s">
        <v>1664</v>
      </c>
    </row>
    <row r="780" spans="1:18" s="372" customFormat="1" ht="12" x14ac:dyDescent="0.2">
      <c r="A780" s="361" t="s">
        <v>3986</v>
      </c>
      <c r="B780" s="570" t="s">
        <v>3987</v>
      </c>
      <c r="C780" s="571" t="s">
        <v>158</v>
      </c>
      <c r="D780" s="572" t="s">
        <v>4581</v>
      </c>
      <c r="E780" s="578">
        <v>13000</v>
      </c>
      <c r="F780" s="579" t="s">
        <v>6118</v>
      </c>
      <c r="G780" s="575" t="s">
        <v>6119</v>
      </c>
      <c r="H780" s="575" t="s">
        <v>4102</v>
      </c>
      <c r="I780" s="575" t="s">
        <v>4011</v>
      </c>
      <c r="J780" s="369" t="s">
        <v>4007</v>
      </c>
      <c r="K780" s="534">
        <v>1</v>
      </c>
      <c r="L780" s="534">
        <v>3</v>
      </c>
      <c r="M780" s="371">
        <v>39000</v>
      </c>
      <c r="N780" s="534" t="s">
        <v>1664</v>
      </c>
      <c r="O780" s="534" t="s">
        <v>1664</v>
      </c>
      <c r="P780" s="535" t="s">
        <v>1664</v>
      </c>
      <c r="Q780" s="534" t="s">
        <v>1664</v>
      </c>
      <c r="R780" s="534" t="s">
        <v>1664</v>
      </c>
    </row>
    <row r="781" spans="1:18" s="372" customFormat="1" ht="24" x14ac:dyDescent="0.2">
      <c r="A781" s="361" t="s">
        <v>3986</v>
      </c>
      <c r="B781" s="570" t="s">
        <v>3987</v>
      </c>
      <c r="C781" s="571" t="s">
        <v>158</v>
      </c>
      <c r="D781" s="572" t="s">
        <v>4435</v>
      </c>
      <c r="E781" s="578">
        <v>15600</v>
      </c>
      <c r="F781" s="579" t="s">
        <v>6120</v>
      </c>
      <c r="G781" s="575" t="s">
        <v>6121</v>
      </c>
      <c r="H781" s="575" t="s">
        <v>4027</v>
      </c>
      <c r="I781" s="580" t="s">
        <v>4028</v>
      </c>
      <c r="J781" s="369" t="s">
        <v>4007</v>
      </c>
      <c r="K781" s="534">
        <v>1</v>
      </c>
      <c r="L781" s="534">
        <v>2</v>
      </c>
      <c r="M781" s="371">
        <v>31200</v>
      </c>
      <c r="N781" s="534" t="s">
        <v>1664</v>
      </c>
      <c r="O781" s="534" t="s">
        <v>1664</v>
      </c>
      <c r="P781" s="535" t="s">
        <v>1664</v>
      </c>
      <c r="Q781" s="534" t="s">
        <v>1664</v>
      </c>
      <c r="R781" s="534" t="s">
        <v>1664</v>
      </c>
    </row>
    <row r="782" spans="1:18" s="372" customFormat="1" ht="24" x14ac:dyDescent="0.2">
      <c r="A782" s="361" t="s">
        <v>3986</v>
      </c>
      <c r="B782" s="570" t="s">
        <v>3987</v>
      </c>
      <c r="C782" s="571" t="s">
        <v>158</v>
      </c>
      <c r="D782" s="572" t="s">
        <v>4121</v>
      </c>
      <c r="E782" s="578">
        <v>15600</v>
      </c>
      <c r="F782" s="579" t="s">
        <v>6122</v>
      </c>
      <c r="G782" s="575" t="s">
        <v>6123</v>
      </c>
      <c r="H782" s="575" t="s">
        <v>4037</v>
      </c>
      <c r="I782" s="575" t="s">
        <v>4011</v>
      </c>
      <c r="J782" s="369" t="s">
        <v>4007</v>
      </c>
      <c r="K782" s="534">
        <v>1</v>
      </c>
      <c r="L782" s="534">
        <v>2</v>
      </c>
      <c r="M782" s="371">
        <v>31200</v>
      </c>
      <c r="N782" s="534" t="s">
        <v>1664</v>
      </c>
      <c r="O782" s="534" t="s">
        <v>1664</v>
      </c>
      <c r="P782" s="535" t="s">
        <v>1664</v>
      </c>
      <c r="Q782" s="534" t="s">
        <v>1664</v>
      </c>
      <c r="R782" s="534" t="s">
        <v>1664</v>
      </c>
    </row>
    <row r="783" spans="1:18" s="372" customFormat="1" ht="24" x14ac:dyDescent="0.2">
      <c r="A783" s="361" t="s">
        <v>3986</v>
      </c>
      <c r="B783" s="570" t="s">
        <v>3987</v>
      </c>
      <c r="C783" s="571" t="s">
        <v>158</v>
      </c>
      <c r="D783" s="572" t="s">
        <v>4121</v>
      </c>
      <c r="E783" s="578">
        <v>15600</v>
      </c>
      <c r="F783" s="579" t="s">
        <v>6124</v>
      </c>
      <c r="G783" s="575" t="s">
        <v>6125</v>
      </c>
      <c r="H783" s="575" t="s">
        <v>4015</v>
      </c>
      <c r="I783" s="575" t="s">
        <v>4011</v>
      </c>
      <c r="J783" s="369" t="s">
        <v>4007</v>
      </c>
      <c r="K783" s="534">
        <v>1</v>
      </c>
      <c r="L783" s="534">
        <v>2</v>
      </c>
      <c r="M783" s="371">
        <v>31200</v>
      </c>
      <c r="N783" s="534" t="s">
        <v>1664</v>
      </c>
      <c r="O783" s="534" t="s">
        <v>1664</v>
      </c>
      <c r="P783" s="535" t="s">
        <v>1664</v>
      </c>
      <c r="Q783" s="534" t="s">
        <v>1664</v>
      </c>
      <c r="R783" s="534" t="s">
        <v>1664</v>
      </c>
    </row>
    <row r="784" spans="1:18" s="372" customFormat="1" ht="12" x14ac:dyDescent="0.2">
      <c r="A784" s="361" t="s">
        <v>3986</v>
      </c>
      <c r="B784" s="570" t="s">
        <v>3987</v>
      </c>
      <c r="C784" s="571" t="s">
        <v>158</v>
      </c>
      <c r="D784" s="572" t="s">
        <v>4435</v>
      </c>
      <c r="E784" s="578">
        <v>15600</v>
      </c>
      <c r="F784" s="579" t="s">
        <v>6126</v>
      </c>
      <c r="G784" s="575" t="s">
        <v>6127</v>
      </c>
      <c r="H784" s="575" t="s">
        <v>4015</v>
      </c>
      <c r="I784" s="575" t="s">
        <v>4011</v>
      </c>
      <c r="J784" s="369" t="s">
        <v>4007</v>
      </c>
      <c r="K784" s="534">
        <v>1</v>
      </c>
      <c r="L784" s="534">
        <v>3</v>
      </c>
      <c r="M784" s="371">
        <v>46800</v>
      </c>
      <c r="N784" s="534">
        <v>1</v>
      </c>
      <c r="O784" s="534">
        <v>6</v>
      </c>
      <c r="P784" s="371">
        <v>93600</v>
      </c>
      <c r="Q784" s="534" t="s">
        <v>1664</v>
      </c>
      <c r="R784" s="534" t="s">
        <v>1664</v>
      </c>
    </row>
    <row r="785" spans="1:18" s="372" customFormat="1" ht="60" x14ac:dyDescent="0.2">
      <c r="A785" s="361" t="s">
        <v>3986</v>
      </c>
      <c r="B785" s="570" t="s">
        <v>3987</v>
      </c>
      <c r="C785" s="571" t="s">
        <v>158</v>
      </c>
      <c r="D785" s="572" t="s">
        <v>4121</v>
      </c>
      <c r="E785" s="578">
        <v>15600</v>
      </c>
      <c r="F785" s="579" t="s">
        <v>6128</v>
      </c>
      <c r="G785" s="575" t="s">
        <v>6129</v>
      </c>
      <c r="H785" s="575" t="s">
        <v>6130</v>
      </c>
      <c r="I785" s="575" t="s">
        <v>4011</v>
      </c>
      <c r="J785" s="369" t="s">
        <v>4007</v>
      </c>
      <c r="K785" s="534">
        <v>1</v>
      </c>
      <c r="L785" s="534">
        <v>3</v>
      </c>
      <c r="M785" s="371">
        <v>46800</v>
      </c>
      <c r="N785" s="534">
        <v>1</v>
      </c>
      <c r="O785" s="534">
        <v>6</v>
      </c>
      <c r="P785" s="371">
        <v>93600</v>
      </c>
      <c r="Q785" s="534" t="s">
        <v>1664</v>
      </c>
      <c r="R785" s="534" t="s">
        <v>1664</v>
      </c>
    </row>
    <row r="786" spans="1:18" s="372" customFormat="1" ht="36" x14ac:dyDescent="0.2">
      <c r="A786" s="361" t="s">
        <v>3986</v>
      </c>
      <c r="B786" s="570" t="s">
        <v>3987</v>
      </c>
      <c r="C786" s="571" t="s">
        <v>158</v>
      </c>
      <c r="D786" s="572" t="s">
        <v>4176</v>
      </c>
      <c r="E786" s="578">
        <v>15600</v>
      </c>
      <c r="F786" s="579" t="s">
        <v>6131</v>
      </c>
      <c r="G786" s="575" t="s">
        <v>6132</v>
      </c>
      <c r="H786" s="575" t="s">
        <v>6133</v>
      </c>
      <c r="I786" s="575" t="s">
        <v>4011</v>
      </c>
      <c r="J786" s="369" t="s">
        <v>4007</v>
      </c>
      <c r="K786" s="534">
        <v>1</v>
      </c>
      <c r="L786" s="534">
        <v>3</v>
      </c>
      <c r="M786" s="371">
        <v>46800</v>
      </c>
      <c r="N786" s="534">
        <v>1</v>
      </c>
      <c r="O786" s="534">
        <v>6</v>
      </c>
      <c r="P786" s="371">
        <v>93600</v>
      </c>
      <c r="Q786" s="534" t="s">
        <v>1664</v>
      </c>
      <c r="R786" s="534" t="s">
        <v>1664</v>
      </c>
    </row>
    <row r="787" spans="1:18" s="372" customFormat="1" ht="12" x14ac:dyDescent="0.2">
      <c r="A787" s="361" t="s">
        <v>3986</v>
      </c>
      <c r="B787" s="570" t="s">
        <v>3987</v>
      </c>
      <c r="C787" s="571" t="s">
        <v>158</v>
      </c>
      <c r="D787" s="572" t="s">
        <v>5544</v>
      </c>
      <c r="E787" s="578">
        <v>15600</v>
      </c>
      <c r="F787" s="579" t="s">
        <v>6134</v>
      </c>
      <c r="G787" s="575" t="s">
        <v>6135</v>
      </c>
      <c r="H787" s="575" t="s">
        <v>4015</v>
      </c>
      <c r="I787" s="575" t="s">
        <v>4011</v>
      </c>
      <c r="J787" s="369" t="s">
        <v>4007</v>
      </c>
      <c r="K787" s="534">
        <v>1</v>
      </c>
      <c r="L787" s="534">
        <v>2</v>
      </c>
      <c r="M787" s="371">
        <v>31200</v>
      </c>
      <c r="N787" s="534" t="s">
        <v>1664</v>
      </c>
      <c r="O787" s="534" t="s">
        <v>1664</v>
      </c>
      <c r="P787" s="535" t="s">
        <v>1664</v>
      </c>
      <c r="Q787" s="534" t="s">
        <v>1664</v>
      </c>
      <c r="R787" s="534" t="s">
        <v>1664</v>
      </c>
    </row>
    <row r="788" spans="1:18" s="372" customFormat="1" ht="12" x14ac:dyDescent="0.2">
      <c r="A788" s="361" t="s">
        <v>3986</v>
      </c>
      <c r="B788" s="570" t="s">
        <v>3987</v>
      </c>
      <c r="C788" s="571" t="s">
        <v>158</v>
      </c>
      <c r="D788" s="572" t="s">
        <v>4164</v>
      </c>
      <c r="E788" s="578">
        <v>2500</v>
      </c>
      <c r="F788" s="579" t="s">
        <v>6136</v>
      </c>
      <c r="G788" s="575" t="s">
        <v>6137</v>
      </c>
      <c r="H788" s="575" t="s">
        <v>4015</v>
      </c>
      <c r="I788" s="575" t="s">
        <v>4011</v>
      </c>
      <c r="J788" s="369" t="s">
        <v>4007</v>
      </c>
      <c r="K788" s="534">
        <v>1</v>
      </c>
      <c r="L788" s="534">
        <v>3</v>
      </c>
      <c r="M788" s="371">
        <v>7500</v>
      </c>
      <c r="N788" s="534" t="s">
        <v>1664</v>
      </c>
      <c r="O788" s="534" t="s">
        <v>1664</v>
      </c>
      <c r="P788" s="535" t="s">
        <v>1664</v>
      </c>
      <c r="Q788" s="534" t="s">
        <v>1664</v>
      </c>
      <c r="R788" s="534" t="s">
        <v>1664</v>
      </c>
    </row>
    <row r="789" spans="1:18" s="372" customFormat="1" ht="36" x14ac:dyDescent="0.2">
      <c r="A789" s="361" t="s">
        <v>3986</v>
      </c>
      <c r="B789" s="570" t="s">
        <v>3987</v>
      </c>
      <c r="C789" s="571" t="s">
        <v>158</v>
      </c>
      <c r="D789" s="572" t="s">
        <v>6044</v>
      </c>
      <c r="E789" s="578">
        <v>8000</v>
      </c>
      <c r="F789" s="579" t="s">
        <v>6138</v>
      </c>
      <c r="G789" s="575" t="s">
        <v>6139</v>
      </c>
      <c r="H789" s="575" t="s">
        <v>6140</v>
      </c>
      <c r="I789" s="575" t="s">
        <v>4011</v>
      </c>
      <c r="J789" s="369" t="s">
        <v>4007</v>
      </c>
      <c r="K789" s="534">
        <v>1</v>
      </c>
      <c r="L789" s="534">
        <v>3</v>
      </c>
      <c r="M789" s="371">
        <v>24000</v>
      </c>
      <c r="N789" s="534">
        <v>1</v>
      </c>
      <c r="O789" s="534">
        <v>6</v>
      </c>
      <c r="P789" s="371">
        <v>48000</v>
      </c>
      <c r="Q789" s="534" t="s">
        <v>1664</v>
      </c>
      <c r="R789" s="534" t="s">
        <v>1664</v>
      </c>
    </row>
    <row r="790" spans="1:18" s="372" customFormat="1" ht="24" x14ac:dyDescent="0.2">
      <c r="A790" s="361" t="s">
        <v>3986</v>
      </c>
      <c r="B790" s="570" t="s">
        <v>3987</v>
      </c>
      <c r="C790" s="571" t="s">
        <v>158</v>
      </c>
      <c r="D790" s="572" t="s">
        <v>4280</v>
      </c>
      <c r="E790" s="578">
        <v>5500</v>
      </c>
      <c r="F790" s="579" t="s">
        <v>6141</v>
      </c>
      <c r="G790" s="575" t="s">
        <v>6142</v>
      </c>
      <c r="H790" s="575" t="s">
        <v>4015</v>
      </c>
      <c r="I790" s="575" t="s">
        <v>4011</v>
      </c>
      <c r="J790" s="369" t="s">
        <v>4007</v>
      </c>
      <c r="K790" s="534">
        <v>1</v>
      </c>
      <c r="L790" s="534">
        <v>3</v>
      </c>
      <c r="M790" s="371">
        <v>16500</v>
      </c>
      <c r="N790" s="534">
        <v>1</v>
      </c>
      <c r="O790" s="534">
        <v>3</v>
      </c>
      <c r="P790" s="371">
        <v>16500</v>
      </c>
      <c r="Q790" s="534" t="s">
        <v>1664</v>
      </c>
      <c r="R790" s="534" t="s">
        <v>1664</v>
      </c>
    </row>
    <row r="791" spans="1:18" s="372" customFormat="1" ht="24" x14ac:dyDescent="0.2">
      <c r="A791" s="361" t="s">
        <v>3986</v>
      </c>
      <c r="B791" s="570" t="s">
        <v>3987</v>
      </c>
      <c r="C791" s="571" t="s">
        <v>158</v>
      </c>
      <c r="D791" s="572" t="s">
        <v>6143</v>
      </c>
      <c r="E791" s="578">
        <v>10500</v>
      </c>
      <c r="F791" s="579" t="s">
        <v>6053</v>
      </c>
      <c r="G791" s="575" t="s">
        <v>6054</v>
      </c>
      <c r="H791" s="575" t="s">
        <v>4105</v>
      </c>
      <c r="I791" s="575" t="s">
        <v>4011</v>
      </c>
      <c r="J791" s="369" t="s">
        <v>4007</v>
      </c>
      <c r="K791" s="534">
        <v>1</v>
      </c>
      <c r="L791" s="534">
        <v>3</v>
      </c>
      <c r="M791" s="371">
        <v>31500</v>
      </c>
      <c r="N791" s="534">
        <v>1</v>
      </c>
      <c r="O791" s="534">
        <v>1</v>
      </c>
      <c r="P791" s="371">
        <v>10500</v>
      </c>
      <c r="Q791" s="534" t="s">
        <v>1664</v>
      </c>
      <c r="R791" s="534" t="s">
        <v>1664</v>
      </c>
    </row>
    <row r="792" spans="1:18" s="372" customFormat="1" ht="24" x14ac:dyDescent="0.2">
      <c r="A792" s="361" t="s">
        <v>3986</v>
      </c>
      <c r="B792" s="570" t="s">
        <v>3987</v>
      </c>
      <c r="C792" s="571" t="s">
        <v>158</v>
      </c>
      <c r="D792" s="572" t="s">
        <v>6070</v>
      </c>
      <c r="E792" s="578">
        <v>11000</v>
      </c>
      <c r="F792" s="579" t="s">
        <v>6144</v>
      </c>
      <c r="G792" s="575" t="s">
        <v>6145</v>
      </c>
      <c r="H792" s="575" t="s">
        <v>4102</v>
      </c>
      <c r="I792" s="575" t="s">
        <v>4011</v>
      </c>
      <c r="J792" s="369" t="s">
        <v>4007</v>
      </c>
      <c r="K792" s="534">
        <v>1</v>
      </c>
      <c r="L792" s="534">
        <v>1</v>
      </c>
      <c r="M792" s="371">
        <v>11000</v>
      </c>
      <c r="N792" s="534" t="s">
        <v>1664</v>
      </c>
      <c r="O792" s="534" t="s">
        <v>1664</v>
      </c>
      <c r="P792" s="535" t="s">
        <v>1664</v>
      </c>
      <c r="Q792" s="534" t="s">
        <v>1664</v>
      </c>
      <c r="R792" s="534" t="s">
        <v>1664</v>
      </c>
    </row>
    <row r="793" spans="1:18" s="372" customFormat="1" ht="24" x14ac:dyDescent="0.2">
      <c r="A793" s="361" t="s">
        <v>3986</v>
      </c>
      <c r="B793" s="570" t="s">
        <v>3987</v>
      </c>
      <c r="C793" s="571" t="s">
        <v>158</v>
      </c>
      <c r="D793" s="572" t="s">
        <v>1145</v>
      </c>
      <c r="E793" s="578">
        <v>2300</v>
      </c>
      <c r="F793" s="579" t="s">
        <v>6146</v>
      </c>
      <c r="G793" s="575" t="s">
        <v>6147</v>
      </c>
      <c r="H793" s="575" t="s">
        <v>4027</v>
      </c>
      <c r="I793" s="575" t="s">
        <v>4011</v>
      </c>
      <c r="J793" s="369" t="s">
        <v>4007</v>
      </c>
      <c r="K793" s="534">
        <v>1</v>
      </c>
      <c r="L793" s="534">
        <v>2</v>
      </c>
      <c r="M793" s="371">
        <v>4600</v>
      </c>
      <c r="N793" s="534">
        <v>1</v>
      </c>
      <c r="O793" s="534">
        <v>3</v>
      </c>
      <c r="P793" s="371">
        <v>6900</v>
      </c>
      <c r="Q793" s="534" t="s">
        <v>1664</v>
      </c>
      <c r="R793" s="534" t="s">
        <v>1664</v>
      </c>
    </row>
    <row r="794" spans="1:18" s="372" customFormat="1" ht="24" x14ac:dyDescent="0.2">
      <c r="A794" s="361" t="s">
        <v>3986</v>
      </c>
      <c r="B794" s="570" t="s">
        <v>3987</v>
      </c>
      <c r="C794" s="571" t="s">
        <v>158</v>
      </c>
      <c r="D794" s="572" t="s">
        <v>4015</v>
      </c>
      <c r="E794" s="578">
        <v>7000</v>
      </c>
      <c r="F794" s="579" t="s">
        <v>6148</v>
      </c>
      <c r="G794" s="575" t="s">
        <v>6149</v>
      </c>
      <c r="H794" s="575" t="s">
        <v>4015</v>
      </c>
      <c r="I794" s="575" t="s">
        <v>4011</v>
      </c>
      <c r="J794" s="369" t="s">
        <v>4007</v>
      </c>
      <c r="K794" s="534">
        <v>1</v>
      </c>
      <c r="L794" s="534">
        <v>2</v>
      </c>
      <c r="M794" s="371">
        <v>14000</v>
      </c>
      <c r="N794" s="534">
        <v>1</v>
      </c>
      <c r="O794" s="534">
        <v>6</v>
      </c>
      <c r="P794" s="371">
        <v>42000</v>
      </c>
      <c r="Q794" s="534" t="s">
        <v>1664</v>
      </c>
      <c r="R794" s="534" t="s">
        <v>1664</v>
      </c>
    </row>
    <row r="795" spans="1:18" s="372" customFormat="1" ht="24" x14ac:dyDescent="0.2">
      <c r="A795" s="361" t="s">
        <v>3986</v>
      </c>
      <c r="B795" s="570" t="s">
        <v>3987</v>
      </c>
      <c r="C795" s="571" t="s">
        <v>158</v>
      </c>
      <c r="D795" s="572" t="s">
        <v>5544</v>
      </c>
      <c r="E795" s="578">
        <v>15600</v>
      </c>
      <c r="F795" s="579" t="s">
        <v>6103</v>
      </c>
      <c r="G795" s="575" t="s">
        <v>6104</v>
      </c>
      <c r="H795" s="580" t="s">
        <v>6105</v>
      </c>
      <c r="I795" s="575" t="s">
        <v>4011</v>
      </c>
      <c r="J795" s="369" t="s">
        <v>4007</v>
      </c>
      <c r="K795" s="534">
        <v>1</v>
      </c>
      <c r="L795" s="534">
        <v>1</v>
      </c>
      <c r="M795" s="371">
        <v>15600</v>
      </c>
      <c r="N795" s="534" t="s">
        <v>1664</v>
      </c>
      <c r="O795" s="534" t="s">
        <v>1664</v>
      </c>
      <c r="P795" s="535" t="s">
        <v>1664</v>
      </c>
      <c r="Q795" s="534" t="s">
        <v>1664</v>
      </c>
      <c r="R795" s="534" t="s">
        <v>1664</v>
      </c>
    </row>
    <row r="796" spans="1:18" s="372" customFormat="1" ht="12" x14ac:dyDescent="0.2">
      <c r="A796" s="361" t="s">
        <v>3986</v>
      </c>
      <c r="B796" s="570" t="s">
        <v>3987</v>
      </c>
      <c r="C796" s="571" t="s">
        <v>158</v>
      </c>
      <c r="D796" s="572" t="s">
        <v>5544</v>
      </c>
      <c r="E796" s="578">
        <v>15600</v>
      </c>
      <c r="F796" s="579" t="s">
        <v>6118</v>
      </c>
      <c r="G796" s="575" t="s">
        <v>6119</v>
      </c>
      <c r="H796" s="575" t="s">
        <v>4102</v>
      </c>
      <c r="I796" s="575" t="s">
        <v>4011</v>
      </c>
      <c r="J796" s="369" t="s">
        <v>4007</v>
      </c>
      <c r="K796" s="534">
        <v>1</v>
      </c>
      <c r="L796" s="534">
        <v>2</v>
      </c>
      <c r="M796" s="371">
        <v>31200</v>
      </c>
      <c r="N796" s="534">
        <v>1</v>
      </c>
      <c r="O796" s="534">
        <v>4</v>
      </c>
      <c r="P796" s="371">
        <v>62400</v>
      </c>
      <c r="Q796" s="534" t="s">
        <v>1664</v>
      </c>
      <c r="R796" s="534" t="s">
        <v>1664</v>
      </c>
    </row>
    <row r="797" spans="1:18" s="372" customFormat="1" ht="12" x14ac:dyDescent="0.2">
      <c r="A797" s="361" t="s">
        <v>3986</v>
      </c>
      <c r="B797" s="570" t="s">
        <v>3987</v>
      </c>
      <c r="C797" s="571" t="s">
        <v>158</v>
      </c>
      <c r="D797" s="572" t="s">
        <v>4435</v>
      </c>
      <c r="E797" s="578">
        <v>15600</v>
      </c>
      <c r="F797" s="579" t="s">
        <v>6150</v>
      </c>
      <c r="G797" s="575" t="s">
        <v>6151</v>
      </c>
      <c r="H797" s="575" t="s">
        <v>4015</v>
      </c>
      <c r="I797" s="575" t="s">
        <v>4011</v>
      </c>
      <c r="J797" s="369" t="s">
        <v>4007</v>
      </c>
      <c r="K797" s="534">
        <v>1</v>
      </c>
      <c r="L797" s="534">
        <v>2</v>
      </c>
      <c r="M797" s="371">
        <v>31200</v>
      </c>
      <c r="N797" s="534">
        <v>1</v>
      </c>
      <c r="O797" s="534">
        <v>6</v>
      </c>
      <c r="P797" s="371">
        <v>93600</v>
      </c>
      <c r="Q797" s="534" t="s">
        <v>1664</v>
      </c>
      <c r="R797" s="534" t="s">
        <v>1664</v>
      </c>
    </row>
    <row r="798" spans="1:18" s="372" customFormat="1" ht="24" x14ac:dyDescent="0.2">
      <c r="A798" s="361" t="s">
        <v>3986</v>
      </c>
      <c r="B798" s="570" t="s">
        <v>3987</v>
      </c>
      <c r="C798" s="571" t="s">
        <v>158</v>
      </c>
      <c r="D798" s="572" t="s">
        <v>4435</v>
      </c>
      <c r="E798" s="578">
        <v>15600</v>
      </c>
      <c r="F798" s="579" t="s">
        <v>6152</v>
      </c>
      <c r="G798" s="575" t="s">
        <v>6153</v>
      </c>
      <c r="H798" s="575" t="s">
        <v>4015</v>
      </c>
      <c r="I798" s="575" t="s">
        <v>4011</v>
      </c>
      <c r="J798" s="369" t="s">
        <v>4007</v>
      </c>
      <c r="K798" s="534">
        <v>1</v>
      </c>
      <c r="L798" s="534">
        <v>2</v>
      </c>
      <c r="M798" s="371">
        <v>31200</v>
      </c>
      <c r="N798" s="534">
        <v>1</v>
      </c>
      <c r="O798" s="534">
        <v>6</v>
      </c>
      <c r="P798" s="371">
        <v>93600</v>
      </c>
      <c r="Q798" s="534" t="s">
        <v>1664</v>
      </c>
      <c r="R798" s="534" t="s">
        <v>1664</v>
      </c>
    </row>
    <row r="799" spans="1:18" s="372" customFormat="1" ht="24" x14ac:dyDescent="0.2">
      <c r="A799" s="361" t="s">
        <v>3986</v>
      </c>
      <c r="B799" s="570" t="s">
        <v>3987</v>
      </c>
      <c r="C799" s="571" t="s">
        <v>158</v>
      </c>
      <c r="D799" s="572" t="s">
        <v>6010</v>
      </c>
      <c r="E799" s="578">
        <v>15600</v>
      </c>
      <c r="F799" s="579" t="s">
        <v>6154</v>
      </c>
      <c r="G799" s="575" t="s">
        <v>6155</v>
      </c>
      <c r="H799" s="575" t="s">
        <v>4015</v>
      </c>
      <c r="I799" s="575" t="s">
        <v>4011</v>
      </c>
      <c r="J799" s="369" t="s">
        <v>4007</v>
      </c>
      <c r="K799" s="534">
        <v>1</v>
      </c>
      <c r="L799" s="534">
        <v>2</v>
      </c>
      <c r="M799" s="371">
        <v>31200</v>
      </c>
      <c r="N799" s="534" t="s">
        <v>1664</v>
      </c>
      <c r="O799" s="534" t="s">
        <v>1664</v>
      </c>
      <c r="P799" s="535" t="s">
        <v>1664</v>
      </c>
      <c r="Q799" s="534" t="s">
        <v>1664</v>
      </c>
      <c r="R799" s="534" t="s">
        <v>1664</v>
      </c>
    </row>
    <row r="800" spans="1:18" s="372" customFormat="1" ht="12" x14ac:dyDescent="0.2">
      <c r="A800" s="361" t="s">
        <v>3986</v>
      </c>
      <c r="B800" s="570" t="s">
        <v>3987</v>
      </c>
      <c r="C800" s="571" t="s">
        <v>158</v>
      </c>
      <c r="D800" s="572" t="s">
        <v>6106</v>
      </c>
      <c r="E800" s="578">
        <v>13000</v>
      </c>
      <c r="F800" s="579" t="s">
        <v>6156</v>
      </c>
      <c r="G800" s="575" t="s">
        <v>6157</v>
      </c>
      <c r="H800" s="575" t="s">
        <v>4015</v>
      </c>
      <c r="I800" s="575" t="s">
        <v>4011</v>
      </c>
      <c r="J800" s="369" t="s">
        <v>4007</v>
      </c>
      <c r="K800" s="534">
        <v>1</v>
      </c>
      <c r="L800" s="534">
        <v>1</v>
      </c>
      <c r="M800" s="371">
        <v>13000</v>
      </c>
      <c r="N800" s="534">
        <v>1</v>
      </c>
      <c r="O800" s="534">
        <v>6</v>
      </c>
      <c r="P800" s="371">
        <v>78000</v>
      </c>
      <c r="Q800" s="534" t="s">
        <v>1664</v>
      </c>
      <c r="R800" s="534" t="s">
        <v>1664</v>
      </c>
    </row>
    <row r="801" spans="1:18" s="372" customFormat="1" ht="12" x14ac:dyDescent="0.2">
      <c r="A801" s="361" t="s">
        <v>3986</v>
      </c>
      <c r="B801" s="570" t="s">
        <v>3987</v>
      </c>
      <c r="C801" s="571" t="s">
        <v>158</v>
      </c>
      <c r="D801" s="572" t="s">
        <v>6010</v>
      </c>
      <c r="E801" s="578">
        <v>15600</v>
      </c>
      <c r="F801" s="579" t="s">
        <v>6158</v>
      </c>
      <c r="G801" s="575" t="s">
        <v>6159</v>
      </c>
      <c r="H801" s="575" t="s">
        <v>4015</v>
      </c>
      <c r="I801" s="575" t="s">
        <v>4011</v>
      </c>
      <c r="J801" s="369" t="s">
        <v>4007</v>
      </c>
      <c r="K801" s="534">
        <v>1</v>
      </c>
      <c r="L801" s="534">
        <v>1</v>
      </c>
      <c r="M801" s="371">
        <v>15600</v>
      </c>
      <c r="N801" s="534">
        <v>1</v>
      </c>
      <c r="O801" s="534">
        <v>5</v>
      </c>
      <c r="P801" s="371">
        <v>78000</v>
      </c>
      <c r="Q801" s="534" t="s">
        <v>1664</v>
      </c>
      <c r="R801" s="534" t="s">
        <v>1664</v>
      </c>
    </row>
    <row r="802" spans="1:18" s="372" customFormat="1" ht="36" x14ac:dyDescent="0.2">
      <c r="A802" s="361" t="s">
        <v>3986</v>
      </c>
      <c r="B802" s="570" t="s">
        <v>3987</v>
      </c>
      <c r="C802" s="571" t="s">
        <v>158</v>
      </c>
      <c r="D802" s="572" t="s">
        <v>6160</v>
      </c>
      <c r="E802" s="578">
        <v>3000</v>
      </c>
      <c r="F802" s="579" t="s">
        <v>4127</v>
      </c>
      <c r="G802" s="575" t="s">
        <v>4128</v>
      </c>
      <c r="H802" s="575" t="s">
        <v>4015</v>
      </c>
      <c r="I802" s="575" t="s">
        <v>4011</v>
      </c>
      <c r="J802" s="369" t="s">
        <v>4007</v>
      </c>
      <c r="K802" s="534">
        <v>1</v>
      </c>
      <c r="L802" s="534">
        <v>1</v>
      </c>
      <c r="M802" s="371">
        <v>3000</v>
      </c>
      <c r="N802" s="534" t="s">
        <v>1664</v>
      </c>
      <c r="O802" s="534" t="s">
        <v>1664</v>
      </c>
      <c r="P802" s="535" t="s">
        <v>1664</v>
      </c>
      <c r="Q802" s="534" t="s">
        <v>1664</v>
      </c>
      <c r="R802" s="534" t="s">
        <v>1664</v>
      </c>
    </row>
    <row r="803" spans="1:18" s="372" customFormat="1" ht="12" x14ac:dyDescent="0.2">
      <c r="A803" s="361" t="s">
        <v>3986</v>
      </c>
      <c r="B803" s="570" t="s">
        <v>3987</v>
      </c>
      <c r="C803" s="571" t="s">
        <v>158</v>
      </c>
      <c r="D803" s="572" t="s">
        <v>4412</v>
      </c>
      <c r="E803" s="578">
        <v>15600</v>
      </c>
      <c r="F803" s="579" t="s">
        <v>6161</v>
      </c>
      <c r="G803" s="575" t="s">
        <v>6162</v>
      </c>
      <c r="H803" s="575" t="s">
        <v>4154</v>
      </c>
      <c r="I803" s="575" t="s">
        <v>4011</v>
      </c>
      <c r="J803" s="369" t="s">
        <v>4007</v>
      </c>
      <c r="K803" s="534">
        <v>1</v>
      </c>
      <c r="L803" s="534">
        <v>1</v>
      </c>
      <c r="M803" s="371">
        <v>15600</v>
      </c>
      <c r="N803" s="534" t="s">
        <v>1664</v>
      </c>
      <c r="O803" s="534" t="s">
        <v>1664</v>
      </c>
      <c r="P803" s="535" t="s">
        <v>1664</v>
      </c>
      <c r="Q803" s="534" t="s">
        <v>1664</v>
      </c>
      <c r="R803" s="534" t="s">
        <v>1664</v>
      </c>
    </row>
    <row r="804" spans="1:18" s="372" customFormat="1" ht="12" x14ac:dyDescent="0.2">
      <c r="A804" s="361" t="s">
        <v>3986</v>
      </c>
      <c r="B804" s="570" t="s">
        <v>3987</v>
      </c>
      <c r="C804" s="571" t="s">
        <v>158</v>
      </c>
      <c r="D804" s="572" t="s">
        <v>5718</v>
      </c>
      <c r="E804" s="578">
        <v>12000</v>
      </c>
      <c r="F804" s="579" t="s">
        <v>6163</v>
      </c>
      <c r="G804" s="575" t="s">
        <v>6164</v>
      </c>
      <c r="H804" s="575" t="s">
        <v>4015</v>
      </c>
      <c r="I804" s="575" t="s">
        <v>4011</v>
      </c>
      <c r="J804" s="369" t="s">
        <v>4007</v>
      </c>
      <c r="K804" s="534">
        <v>1</v>
      </c>
      <c r="L804" s="534">
        <v>1</v>
      </c>
      <c r="M804" s="371">
        <v>12000</v>
      </c>
      <c r="N804" s="534" t="s">
        <v>1664</v>
      </c>
      <c r="O804" s="534" t="s">
        <v>1664</v>
      </c>
      <c r="P804" s="535" t="s">
        <v>1664</v>
      </c>
      <c r="Q804" s="534" t="s">
        <v>1664</v>
      </c>
      <c r="R804" s="534" t="s">
        <v>1664</v>
      </c>
    </row>
    <row r="805" spans="1:18" s="372" customFormat="1" ht="24" x14ac:dyDescent="0.2">
      <c r="A805" s="361" t="s">
        <v>3986</v>
      </c>
      <c r="B805" s="570" t="s">
        <v>3987</v>
      </c>
      <c r="C805" s="571" t="s">
        <v>158</v>
      </c>
      <c r="D805" s="572" t="s">
        <v>6165</v>
      </c>
      <c r="E805" s="578">
        <v>15600</v>
      </c>
      <c r="F805" s="579" t="s">
        <v>6166</v>
      </c>
      <c r="G805" s="575" t="s">
        <v>6167</v>
      </c>
      <c r="H805" s="575" t="s">
        <v>4438</v>
      </c>
      <c r="I805" s="575" t="s">
        <v>4011</v>
      </c>
      <c r="J805" s="369" t="s">
        <v>4007</v>
      </c>
      <c r="K805" s="534">
        <v>1</v>
      </c>
      <c r="L805" s="534">
        <v>1</v>
      </c>
      <c r="M805" s="371">
        <v>15600</v>
      </c>
      <c r="N805" s="534" t="s">
        <v>1664</v>
      </c>
      <c r="O805" s="534" t="s">
        <v>1664</v>
      </c>
      <c r="P805" s="535" t="s">
        <v>1664</v>
      </c>
      <c r="Q805" s="534" t="s">
        <v>1664</v>
      </c>
      <c r="R805" s="534" t="s">
        <v>1664</v>
      </c>
    </row>
    <row r="806" spans="1:18" s="372" customFormat="1" ht="12" x14ac:dyDescent="0.2">
      <c r="A806" s="361" t="s">
        <v>3986</v>
      </c>
      <c r="B806" s="570" t="s">
        <v>3987</v>
      </c>
      <c r="C806" s="571" t="s">
        <v>158</v>
      </c>
      <c r="D806" s="572" t="s">
        <v>4105</v>
      </c>
      <c r="E806" s="578">
        <v>9000</v>
      </c>
      <c r="F806" s="579" t="s">
        <v>6168</v>
      </c>
      <c r="G806" s="575" t="s">
        <v>6169</v>
      </c>
      <c r="H806" s="575" t="s">
        <v>4015</v>
      </c>
      <c r="I806" s="575" t="s">
        <v>4011</v>
      </c>
      <c r="J806" s="369" t="s">
        <v>4007</v>
      </c>
      <c r="K806" s="534">
        <v>1</v>
      </c>
      <c r="L806" s="534">
        <v>1</v>
      </c>
      <c r="M806" s="371">
        <v>9000</v>
      </c>
      <c r="N806" s="534" t="s">
        <v>1664</v>
      </c>
      <c r="O806" s="534" t="s">
        <v>1664</v>
      </c>
      <c r="P806" s="535" t="s">
        <v>1664</v>
      </c>
      <c r="Q806" s="534" t="s">
        <v>1664</v>
      </c>
      <c r="R806" s="534" t="s">
        <v>1664</v>
      </c>
    </row>
    <row r="807" spans="1:18" s="372" customFormat="1" ht="24" x14ac:dyDescent="0.2">
      <c r="A807" s="361" t="s">
        <v>3986</v>
      </c>
      <c r="B807" s="570" t="s">
        <v>3987</v>
      </c>
      <c r="C807" s="571" t="s">
        <v>158</v>
      </c>
      <c r="D807" s="572" t="s">
        <v>6170</v>
      </c>
      <c r="E807" s="578">
        <v>4500</v>
      </c>
      <c r="F807" s="579" t="s">
        <v>5180</v>
      </c>
      <c r="G807" s="575" t="s">
        <v>5181</v>
      </c>
      <c r="H807" s="575" t="s">
        <v>4015</v>
      </c>
      <c r="I807" s="575" t="s">
        <v>4011</v>
      </c>
      <c r="J807" s="369" t="s">
        <v>4007</v>
      </c>
      <c r="K807" s="534">
        <v>1</v>
      </c>
      <c r="L807" s="534">
        <v>1</v>
      </c>
      <c r="M807" s="371">
        <v>4500</v>
      </c>
      <c r="N807" s="534" t="s">
        <v>1664</v>
      </c>
      <c r="O807" s="534" t="s">
        <v>1664</v>
      </c>
      <c r="P807" s="535" t="s">
        <v>1664</v>
      </c>
      <c r="Q807" s="534" t="s">
        <v>1664</v>
      </c>
      <c r="R807" s="534" t="s">
        <v>1664</v>
      </c>
    </row>
    <row r="808" spans="1:18" s="372" customFormat="1" ht="24" x14ac:dyDescent="0.2">
      <c r="A808" s="361" t="s">
        <v>3986</v>
      </c>
      <c r="B808" s="570" t="s">
        <v>3987</v>
      </c>
      <c r="C808" s="571" t="s">
        <v>158</v>
      </c>
      <c r="D808" s="572" t="s">
        <v>6014</v>
      </c>
      <c r="E808" s="578">
        <v>15600</v>
      </c>
      <c r="F808" s="579" t="s">
        <v>6171</v>
      </c>
      <c r="G808" s="575" t="s">
        <v>6172</v>
      </c>
      <c r="H808" s="575" t="s">
        <v>4154</v>
      </c>
      <c r="I808" s="575" t="s">
        <v>4011</v>
      </c>
      <c r="J808" s="369" t="s">
        <v>4007</v>
      </c>
      <c r="K808" s="534">
        <v>1</v>
      </c>
      <c r="L808" s="534">
        <v>1</v>
      </c>
      <c r="M808" s="371">
        <v>15600</v>
      </c>
      <c r="N808" s="534" t="s">
        <v>1664</v>
      </c>
      <c r="O808" s="534" t="s">
        <v>1664</v>
      </c>
      <c r="P808" s="535" t="s">
        <v>1664</v>
      </c>
      <c r="Q808" s="534" t="s">
        <v>1664</v>
      </c>
      <c r="R808" s="534" t="s">
        <v>1664</v>
      </c>
    </row>
    <row r="809" spans="1:18" s="372" customFormat="1" ht="24" x14ac:dyDescent="0.2">
      <c r="A809" s="361" t="s">
        <v>3986</v>
      </c>
      <c r="B809" s="570" t="s">
        <v>3987</v>
      </c>
      <c r="C809" s="571" t="s">
        <v>158</v>
      </c>
      <c r="D809" s="572" t="s">
        <v>4828</v>
      </c>
      <c r="E809" s="578">
        <v>8000</v>
      </c>
      <c r="F809" s="579" t="s">
        <v>6173</v>
      </c>
      <c r="G809" s="575" t="s">
        <v>6174</v>
      </c>
      <c r="H809" s="575" t="s">
        <v>4023</v>
      </c>
      <c r="I809" s="575" t="s">
        <v>4011</v>
      </c>
      <c r="J809" s="369" t="s">
        <v>4007</v>
      </c>
      <c r="K809" s="534">
        <v>1</v>
      </c>
      <c r="L809" s="534">
        <v>1</v>
      </c>
      <c r="M809" s="371">
        <v>8000</v>
      </c>
      <c r="N809" s="534" t="s">
        <v>1664</v>
      </c>
      <c r="O809" s="534" t="s">
        <v>1664</v>
      </c>
      <c r="P809" s="535" t="s">
        <v>1664</v>
      </c>
      <c r="Q809" s="534" t="s">
        <v>1664</v>
      </c>
      <c r="R809" s="534" t="s">
        <v>1664</v>
      </c>
    </row>
    <row r="810" spans="1:18" s="372" customFormat="1" ht="24" x14ac:dyDescent="0.2">
      <c r="A810" s="361" t="s">
        <v>3986</v>
      </c>
      <c r="B810" s="570" t="s">
        <v>3987</v>
      </c>
      <c r="C810" s="571" t="s">
        <v>158</v>
      </c>
      <c r="D810" s="572" t="s">
        <v>4068</v>
      </c>
      <c r="E810" s="578">
        <v>12000</v>
      </c>
      <c r="F810" s="579" t="s">
        <v>6175</v>
      </c>
      <c r="G810" s="575" t="s">
        <v>6176</v>
      </c>
      <c r="H810" s="575" t="s">
        <v>6177</v>
      </c>
      <c r="I810" s="575" t="s">
        <v>4011</v>
      </c>
      <c r="J810" s="369" t="s">
        <v>4007</v>
      </c>
      <c r="K810" s="534">
        <v>1</v>
      </c>
      <c r="L810" s="534">
        <v>1</v>
      </c>
      <c r="M810" s="371">
        <v>12000</v>
      </c>
      <c r="N810" s="534" t="s">
        <v>1664</v>
      </c>
      <c r="O810" s="534" t="s">
        <v>1664</v>
      </c>
      <c r="P810" s="535" t="s">
        <v>1664</v>
      </c>
      <c r="Q810" s="534" t="s">
        <v>1664</v>
      </c>
      <c r="R810" s="534" t="s">
        <v>1664</v>
      </c>
    </row>
    <row r="811" spans="1:18" s="372" customFormat="1" ht="12" x14ac:dyDescent="0.2">
      <c r="A811" s="361" t="s">
        <v>3986</v>
      </c>
      <c r="B811" s="570" t="s">
        <v>3987</v>
      </c>
      <c r="C811" s="571" t="s">
        <v>158</v>
      </c>
      <c r="D811" s="572" t="s">
        <v>5718</v>
      </c>
      <c r="E811" s="578">
        <v>12000</v>
      </c>
      <c r="F811" s="579" t="s">
        <v>6178</v>
      </c>
      <c r="G811" s="575" t="s">
        <v>3438</v>
      </c>
      <c r="H811" s="575" t="s">
        <v>4015</v>
      </c>
      <c r="I811" s="575" t="s">
        <v>4011</v>
      </c>
      <c r="J811" s="369" t="s">
        <v>4007</v>
      </c>
      <c r="K811" s="534">
        <v>1</v>
      </c>
      <c r="L811" s="534">
        <v>1</v>
      </c>
      <c r="M811" s="371">
        <v>12000</v>
      </c>
      <c r="N811" s="534" t="s">
        <v>1664</v>
      </c>
      <c r="O811" s="534" t="s">
        <v>1664</v>
      </c>
      <c r="P811" s="535" t="s">
        <v>1664</v>
      </c>
      <c r="Q811" s="534" t="s">
        <v>1664</v>
      </c>
      <c r="R811" s="534" t="s">
        <v>1664</v>
      </c>
    </row>
    <row r="812" spans="1:18" s="372" customFormat="1" ht="12" x14ac:dyDescent="0.2">
      <c r="A812" s="361" t="s">
        <v>3986</v>
      </c>
      <c r="B812" s="570" t="s">
        <v>3987</v>
      </c>
      <c r="C812" s="571" t="s">
        <v>158</v>
      </c>
      <c r="D812" s="572" t="s">
        <v>4086</v>
      </c>
      <c r="E812" s="578">
        <v>2500</v>
      </c>
      <c r="F812" s="579" t="s">
        <v>6179</v>
      </c>
      <c r="G812" s="575" t="s">
        <v>6180</v>
      </c>
      <c r="H812" s="575" t="s">
        <v>4510</v>
      </c>
      <c r="I812" s="575" t="s">
        <v>4591</v>
      </c>
      <c r="J812" s="369" t="s">
        <v>3991</v>
      </c>
      <c r="K812" s="534">
        <v>1</v>
      </c>
      <c r="L812" s="534">
        <v>1</v>
      </c>
      <c r="M812" s="371">
        <v>2500</v>
      </c>
      <c r="N812" s="534" t="s">
        <v>1664</v>
      </c>
      <c r="O812" s="534" t="s">
        <v>1664</v>
      </c>
      <c r="P812" s="535" t="s">
        <v>1664</v>
      </c>
      <c r="Q812" s="534" t="s">
        <v>1664</v>
      </c>
      <c r="R812" s="534" t="s">
        <v>1664</v>
      </c>
    </row>
    <row r="813" spans="1:18" s="372" customFormat="1" ht="24" x14ac:dyDescent="0.2">
      <c r="A813" s="361" t="s">
        <v>3986</v>
      </c>
      <c r="B813" s="570" t="s">
        <v>3987</v>
      </c>
      <c r="C813" s="571" t="s">
        <v>158</v>
      </c>
      <c r="D813" s="572" t="s">
        <v>4012</v>
      </c>
      <c r="E813" s="578">
        <v>7000</v>
      </c>
      <c r="F813" s="579" t="s">
        <v>6181</v>
      </c>
      <c r="G813" s="575" t="s">
        <v>6182</v>
      </c>
      <c r="H813" s="575" t="s">
        <v>4015</v>
      </c>
      <c r="I813" s="575" t="s">
        <v>4011</v>
      </c>
      <c r="J813" s="369" t="s">
        <v>4007</v>
      </c>
      <c r="K813" s="534">
        <v>1</v>
      </c>
      <c r="L813" s="534">
        <v>1</v>
      </c>
      <c r="M813" s="371">
        <v>7000</v>
      </c>
      <c r="N813" s="534" t="s">
        <v>1664</v>
      </c>
      <c r="O813" s="534" t="s">
        <v>1664</v>
      </c>
      <c r="P813" s="535" t="s">
        <v>1664</v>
      </c>
      <c r="Q813" s="534" t="s">
        <v>1664</v>
      </c>
      <c r="R813" s="534" t="s">
        <v>1664</v>
      </c>
    </row>
    <row r="814" spans="1:18" s="372" customFormat="1" ht="36" x14ac:dyDescent="0.2">
      <c r="A814" s="361" t="s">
        <v>3986</v>
      </c>
      <c r="B814" s="570" t="s">
        <v>3987</v>
      </c>
      <c r="C814" s="571" t="s">
        <v>158</v>
      </c>
      <c r="D814" s="572" t="s">
        <v>6183</v>
      </c>
      <c r="E814" s="578">
        <v>8000</v>
      </c>
      <c r="F814" s="579" t="s">
        <v>6184</v>
      </c>
      <c r="G814" s="575" t="s">
        <v>6185</v>
      </c>
      <c r="H814" s="575" t="s">
        <v>4376</v>
      </c>
      <c r="I814" s="575" t="s">
        <v>4011</v>
      </c>
      <c r="J814" s="369" t="s">
        <v>4007</v>
      </c>
      <c r="K814" s="534">
        <v>1</v>
      </c>
      <c r="L814" s="534">
        <v>1</v>
      </c>
      <c r="M814" s="371">
        <v>8000</v>
      </c>
      <c r="N814" s="534" t="s">
        <v>1664</v>
      </c>
      <c r="O814" s="534" t="s">
        <v>1664</v>
      </c>
      <c r="P814" s="535" t="s">
        <v>1664</v>
      </c>
      <c r="Q814" s="534" t="s">
        <v>1664</v>
      </c>
      <c r="R814" s="534" t="s">
        <v>1664</v>
      </c>
    </row>
    <row r="815" spans="1:18" s="372" customFormat="1" ht="24" x14ac:dyDescent="0.2">
      <c r="A815" s="361" t="s">
        <v>3986</v>
      </c>
      <c r="B815" s="570" t="s">
        <v>3987</v>
      </c>
      <c r="C815" s="571" t="s">
        <v>158</v>
      </c>
      <c r="D815" s="572" t="s">
        <v>6186</v>
      </c>
      <c r="E815" s="578">
        <v>7500</v>
      </c>
      <c r="F815" s="579" t="s">
        <v>6187</v>
      </c>
      <c r="G815" s="575" t="s">
        <v>6188</v>
      </c>
      <c r="H815" s="575" t="s">
        <v>4015</v>
      </c>
      <c r="I815" s="575" t="s">
        <v>4011</v>
      </c>
      <c r="J815" s="369" t="s">
        <v>4007</v>
      </c>
      <c r="K815" s="534">
        <v>1</v>
      </c>
      <c r="L815" s="534">
        <v>1</v>
      </c>
      <c r="M815" s="371">
        <v>7500</v>
      </c>
      <c r="N815" s="534" t="s">
        <v>1664</v>
      </c>
      <c r="O815" s="534" t="s">
        <v>1664</v>
      </c>
      <c r="P815" s="535" t="s">
        <v>1664</v>
      </c>
      <c r="Q815" s="534" t="s">
        <v>1664</v>
      </c>
      <c r="R815" s="534" t="s">
        <v>1664</v>
      </c>
    </row>
    <row r="816" spans="1:18" s="372" customFormat="1" ht="36" x14ac:dyDescent="0.2">
      <c r="A816" s="361" t="s">
        <v>3986</v>
      </c>
      <c r="B816" s="570" t="s">
        <v>3987</v>
      </c>
      <c r="C816" s="571" t="s">
        <v>158</v>
      </c>
      <c r="D816" s="572" t="s">
        <v>4573</v>
      </c>
      <c r="E816" s="578">
        <v>6500</v>
      </c>
      <c r="F816" s="579" t="s">
        <v>6189</v>
      </c>
      <c r="G816" s="575" t="s">
        <v>6190</v>
      </c>
      <c r="H816" s="575" t="s">
        <v>4584</v>
      </c>
      <c r="I816" s="575" t="s">
        <v>4011</v>
      </c>
      <c r="J816" s="369" t="s">
        <v>4007</v>
      </c>
      <c r="K816" s="534">
        <v>1</v>
      </c>
      <c r="L816" s="534">
        <v>1</v>
      </c>
      <c r="M816" s="371">
        <v>6500</v>
      </c>
      <c r="N816" s="534" t="s">
        <v>1664</v>
      </c>
      <c r="O816" s="534" t="s">
        <v>1664</v>
      </c>
      <c r="P816" s="535" t="s">
        <v>1664</v>
      </c>
      <c r="Q816" s="534" t="s">
        <v>1664</v>
      </c>
      <c r="R816" s="534" t="s">
        <v>1664</v>
      </c>
    </row>
    <row r="817" spans="1:18" s="372" customFormat="1" ht="24" x14ac:dyDescent="0.2">
      <c r="A817" s="361" t="s">
        <v>3986</v>
      </c>
      <c r="B817" s="570" t="s">
        <v>3987</v>
      </c>
      <c r="C817" s="571" t="s">
        <v>158</v>
      </c>
      <c r="D817" s="572" t="s">
        <v>6191</v>
      </c>
      <c r="E817" s="578">
        <v>5500</v>
      </c>
      <c r="F817" s="579" t="s">
        <v>6192</v>
      </c>
      <c r="G817" s="575" t="s">
        <v>6193</v>
      </c>
      <c r="H817" s="575" t="s">
        <v>4438</v>
      </c>
      <c r="I817" s="575" t="s">
        <v>4011</v>
      </c>
      <c r="J817" s="369" t="s">
        <v>4007</v>
      </c>
      <c r="K817" s="534">
        <v>1</v>
      </c>
      <c r="L817" s="534">
        <v>1</v>
      </c>
      <c r="M817" s="371">
        <v>5500</v>
      </c>
      <c r="N817" s="534" t="s">
        <v>1664</v>
      </c>
      <c r="O817" s="534" t="s">
        <v>1664</v>
      </c>
      <c r="P817" s="535" t="s">
        <v>1664</v>
      </c>
      <c r="Q817" s="534" t="s">
        <v>1664</v>
      </c>
      <c r="R817" s="534" t="s">
        <v>1664</v>
      </c>
    </row>
    <row r="818" spans="1:18" s="372" customFormat="1" ht="24" x14ac:dyDescent="0.2">
      <c r="A818" s="361" t="s">
        <v>3986</v>
      </c>
      <c r="B818" s="570" t="s">
        <v>3987</v>
      </c>
      <c r="C818" s="571" t="s">
        <v>158</v>
      </c>
      <c r="D818" s="572" t="s">
        <v>3988</v>
      </c>
      <c r="E818" s="578">
        <v>3500</v>
      </c>
      <c r="F818" s="579" t="s">
        <v>6194</v>
      </c>
      <c r="G818" s="575" t="s">
        <v>6195</v>
      </c>
      <c r="H818" s="575" t="s">
        <v>6196</v>
      </c>
      <c r="I818" s="575" t="s">
        <v>4011</v>
      </c>
      <c r="J818" s="369" t="s">
        <v>3991</v>
      </c>
      <c r="K818" s="534">
        <v>1</v>
      </c>
      <c r="L818" s="534">
        <v>1</v>
      </c>
      <c r="M818" s="371">
        <v>3500</v>
      </c>
      <c r="N818" s="534" t="s">
        <v>1664</v>
      </c>
      <c r="O818" s="534" t="s">
        <v>1664</v>
      </c>
      <c r="P818" s="535" t="s">
        <v>1664</v>
      </c>
      <c r="Q818" s="534" t="s">
        <v>1664</v>
      </c>
      <c r="R818" s="534" t="s">
        <v>1664</v>
      </c>
    </row>
    <row r="819" spans="1:18" s="372" customFormat="1" ht="12" x14ac:dyDescent="0.2">
      <c r="A819" s="361" t="s">
        <v>3986</v>
      </c>
      <c r="B819" s="570" t="s">
        <v>3987</v>
      </c>
      <c r="C819" s="571" t="s">
        <v>158</v>
      </c>
      <c r="D819" s="572" t="s">
        <v>4947</v>
      </c>
      <c r="E819" s="578">
        <v>2500</v>
      </c>
      <c r="F819" s="579" t="s">
        <v>6197</v>
      </c>
      <c r="G819" s="575" t="s">
        <v>6198</v>
      </c>
      <c r="H819" s="575" t="s">
        <v>6199</v>
      </c>
      <c r="I819" s="575" t="s">
        <v>1664</v>
      </c>
      <c r="J819" s="369" t="s">
        <v>3991</v>
      </c>
      <c r="K819" s="534">
        <v>1</v>
      </c>
      <c r="L819" s="534">
        <v>1</v>
      </c>
      <c r="M819" s="371">
        <v>2500</v>
      </c>
      <c r="N819" s="534" t="s">
        <v>1664</v>
      </c>
      <c r="O819" s="534" t="s">
        <v>1664</v>
      </c>
      <c r="P819" s="535" t="s">
        <v>1664</v>
      </c>
      <c r="Q819" s="534" t="s">
        <v>1664</v>
      </c>
      <c r="R819" s="534" t="s">
        <v>1664</v>
      </c>
    </row>
    <row r="820" spans="1:18" s="372" customFormat="1" ht="24" x14ac:dyDescent="0.2">
      <c r="A820" s="361" t="s">
        <v>3986</v>
      </c>
      <c r="B820" s="570" t="s">
        <v>3987</v>
      </c>
      <c r="C820" s="571" t="s">
        <v>158</v>
      </c>
      <c r="D820" s="572" t="s">
        <v>4000</v>
      </c>
      <c r="E820" s="578">
        <v>2500</v>
      </c>
      <c r="F820" s="579" t="s">
        <v>6200</v>
      </c>
      <c r="G820" s="575" t="s">
        <v>6201</v>
      </c>
      <c r="H820" s="575" t="s">
        <v>6202</v>
      </c>
      <c r="I820" s="575" t="s">
        <v>1664</v>
      </c>
      <c r="J820" s="369" t="s">
        <v>3991</v>
      </c>
      <c r="K820" s="534">
        <v>1</v>
      </c>
      <c r="L820" s="534">
        <v>1</v>
      </c>
      <c r="M820" s="371">
        <v>2500</v>
      </c>
      <c r="N820" s="534" t="s">
        <v>1664</v>
      </c>
      <c r="O820" s="534" t="s">
        <v>1664</v>
      </c>
      <c r="P820" s="535" t="s">
        <v>1664</v>
      </c>
      <c r="Q820" s="534" t="s">
        <v>1664</v>
      </c>
      <c r="R820" s="534" t="s">
        <v>1664</v>
      </c>
    </row>
    <row r="821" spans="1:18" s="372" customFormat="1" ht="24" x14ac:dyDescent="0.2">
      <c r="A821" s="361" t="s">
        <v>3986</v>
      </c>
      <c r="B821" s="570" t="s">
        <v>3987</v>
      </c>
      <c r="C821" s="571" t="s">
        <v>158</v>
      </c>
      <c r="D821" s="572" t="s">
        <v>6203</v>
      </c>
      <c r="E821" s="578">
        <v>2500</v>
      </c>
      <c r="F821" s="579" t="s">
        <v>6204</v>
      </c>
      <c r="G821" s="575" t="s">
        <v>6205</v>
      </c>
      <c r="H821" s="575" t="s">
        <v>1664</v>
      </c>
      <c r="I821" s="575" t="s">
        <v>1664</v>
      </c>
      <c r="J821" s="369" t="s">
        <v>3991</v>
      </c>
      <c r="K821" s="534">
        <v>1</v>
      </c>
      <c r="L821" s="534">
        <v>1</v>
      </c>
      <c r="M821" s="371">
        <v>2500</v>
      </c>
      <c r="N821" s="534" t="s">
        <v>1664</v>
      </c>
      <c r="O821" s="534" t="s">
        <v>1664</v>
      </c>
      <c r="P821" s="535" t="s">
        <v>1664</v>
      </c>
      <c r="Q821" s="534" t="s">
        <v>1664</v>
      </c>
      <c r="R821" s="534" t="s">
        <v>1664</v>
      </c>
    </row>
    <row r="822" spans="1:18" s="372" customFormat="1" ht="24" x14ac:dyDescent="0.2">
      <c r="A822" s="361" t="s">
        <v>3986</v>
      </c>
      <c r="B822" s="570" t="s">
        <v>3987</v>
      </c>
      <c r="C822" s="571" t="s">
        <v>158</v>
      </c>
      <c r="D822" s="572" t="s">
        <v>6206</v>
      </c>
      <c r="E822" s="578">
        <v>12000</v>
      </c>
      <c r="F822" s="579" t="s">
        <v>6207</v>
      </c>
      <c r="G822" s="575" t="s">
        <v>6208</v>
      </c>
      <c r="H822" s="575" t="s">
        <v>4102</v>
      </c>
      <c r="I822" s="575" t="s">
        <v>4011</v>
      </c>
      <c r="J822" s="369" t="s">
        <v>4007</v>
      </c>
      <c r="K822" s="534">
        <v>1</v>
      </c>
      <c r="L822" s="534">
        <v>1</v>
      </c>
      <c r="M822" s="371">
        <v>12000</v>
      </c>
      <c r="N822" s="534" t="s">
        <v>1664</v>
      </c>
      <c r="O822" s="534" t="s">
        <v>1664</v>
      </c>
      <c r="P822" s="535" t="s">
        <v>1664</v>
      </c>
      <c r="Q822" s="534" t="s">
        <v>1664</v>
      </c>
      <c r="R822" s="534" t="s">
        <v>1664</v>
      </c>
    </row>
    <row r="823" spans="1:18" s="372" customFormat="1" ht="24" x14ac:dyDescent="0.2">
      <c r="A823" s="361" t="s">
        <v>3986</v>
      </c>
      <c r="B823" s="570" t="s">
        <v>3987</v>
      </c>
      <c r="C823" s="571" t="s">
        <v>158</v>
      </c>
      <c r="D823" s="572" t="s">
        <v>3988</v>
      </c>
      <c r="E823" s="578">
        <v>2500</v>
      </c>
      <c r="F823" s="579" t="s">
        <v>6209</v>
      </c>
      <c r="G823" s="575" t="s">
        <v>6210</v>
      </c>
      <c r="H823" s="575" t="s">
        <v>1664</v>
      </c>
      <c r="I823" s="575" t="s">
        <v>3995</v>
      </c>
      <c r="J823" s="369" t="s">
        <v>3996</v>
      </c>
      <c r="K823" s="534">
        <v>1</v>
      </c>
      <c r="L823" s="534">
        <v>1</v>
      </c>
      <c r="M823" s="371">
        <v>2500</v>
      </c>
      <c r="N823" s="534" t="s">
        <v>1664</v>
      </c>
      <c r="O823" s="534" t="s">
        <v>1664</v>
      </c>
      <c r="P823" s="535" t="s">
        <v>1664</v>
      </c>
      <c r="Q823" s="534" t="s">
        <v>1664</v>
      </c>
      <c r="R823" s="534" t="s">
        <v>1664</v>
      </c>
    </row>
    <row r="824" spans="1:18" s="372" customFormat="1" ht="24" x14ac:dyDescent="0.2">
      <c r="A824" s="361" t="s">
        <v>3986</v>
      </c>
      <c r="B824" s="570" t="s">
        <v>3987</v>
      </c>
      <c r="C824" s="571" t="s">
        <v>158</v>
      </c>
      <c r="D824" s="572" t="s">
        <v>4401</v>
      </c>
      <c r="E824" s="578">
        <v>2000</v>
      </c>
      <c r="F824" s="579" t="s">
        <v>6211</v>
      </c>
      <c r="G824" s="575" t="s">
        <v>6212</v>
      </c>
      <c r="H824" s="575" t="s">
        <v>4019</v>
      </c>
      <c r="I824" s="575" t="s">
        <v>4011</v>
      </c>
      <c r="J824" s="369" t="s">
        <v>3991</v>
      </c>
      <c r="K824" s="534">
        <v>1</v>
      </c>
      <c r="L824" s="534">
        <v>1</v>
      </c>
      <c r="M824" s="371">
        <v>2000</v>
      </c>
      <c r="N824" s="534" t="s">
        <v>1664</v>
      </c>
      <c r="O824" s="534" t="s">
        <v>1664</v>
      </c>
      <c r="P824" s="535" t="s">
        <v>1664</v>
      </c>
      <c r="Q824" s="534" t="s">
        <v>1664</v>
      </c>
      <c r="R824" s="534" t="s">
        <v>1664</v>
      </c>
    </row>
    <row r="825" spans="1:18" s="372" customFormat="1" ht="12" x14ac:dyDescent="0.2">
      <c r="A825" s="361" t="s">
        <v>3986</v>
      </c>
      <c r="B825" s="570" t="s">
        <v>3987</v>
      </c>
      <c r="C825" s="571" t="s">
        <v>158</v>
      </c>
      <c r="D825" s="572" t="s">
        <v>4105</v>
      </c>
      <c r="E825" s="578">
        <v>5000</v>
      </c>
      <c r="F825" s="579" t="s">
        <v>6213</v>
      </c>
      <c r="G825" s="575" t="s">
        <v>6214</v>
      </c>
      <c r="H825" s="575" t="s">
        <v>4015</v>
      </c>
      <c r="I825" s="575" t="s">
        <v>4011</v>
      </c>
      <c r="J825" s="369" t="s">
        <v>4007</v>
      </c>
      <c r="K825" s="534">
        <v>1</v>
      </c>
      <c r="L825" s="534">
        <v>1</v>
      </c>
      <c r="M825" s="371">
        <v>5000</v>
      </c>
      <c r="N825" s="534" t="s">
        <v>1664</v>
      </c>
      <c r="O825" s="534" t="s">
        <v>1664</v>
      </c>
      <c r="P825" s="535" t="s">
        <v>1664</v>
      </c>
      <c r="Q825" s="534" t="s">
        <v>1664</v>
      </c>
      <c r="R825" s="534" t="s">
        <v>1664</v>
      </c>
    </row>
    <row r="826" spans="1:18" s="372" customFormat="1" ht="24" x14ac:dyDescent="0.2">
      <c r="A826" s="361" t="s">
        <v>3986</v>
      </c>
      <c r="B826" s="570" t="s">
        <v>3987</v>
      </c>
      <c r="C826" s="571" t="s">
        <v>158</v>
      </c>
      <c r="D826" s="572" t="s">
        <v>4272</v>
      </c>
      <c r="E826" s="578">
        <v>3000</v>
      </c>
      <c r="F826" s="579" t="s">
        <v>6215</v>
      </c>
      <c r="G826" s="575" t="s">
        <v>6216</v>
      </c>
      <c r="H826" s="575" t="s">
        <v>6217</v>
      </c>
      <c r="I826" s="580" t="s">
        <v>4028</v>
      </c>
      <c r="J826" s="369" t="s">
        <v>4007</v>
      </c>
      <c r="K826" s="534">
        <v>1</v>
      </c>
      <c r="L826" s="534">
        <v>1</v>
      </c>
      <c r="M826" s="371">
        <v>3000</v>
      </c>
      <c r="N826" s="534" t="s">
        <v>1664</v>
      </c>
      <c r="O826" s="534" t="s">
        <v>1664</v>
      </c>
      <c r="P826" s="535" t="s">
        <v>1664</v>
      </c>
      <c r="Q826" s="534" t="s">
        <v>1664</v>
      </c>
      <c r="R826" s="534" t="s">
        <v>1664</v>
      </c>
    </row>
    <row r="827" spans="1:18" s="372" customFormat="1" ht="24" x14ac:dyDescent="0.2">
      <c r="A827" s="361" t="s">
        <v>3986</v>
      </c>
      <c r="B827" s="570" t="s">
        <v>3987</v>
      </c>
      <c r="C827" s="571" t="s">
        <v>158</v>
      </c>
      <c r="D827" s="572" t="s">
        <v>6218</v>
      </c>
      <c r="E827" s="578">
        <v>5500</v>
      </c>
      <c r="F827" s="579" t="s">
        <v>6219</v>
      </c>
      <c r="G827" s="575" t="s">
        <v>6220</v>
      </c>
      <c r="H827" s="575" t="s">
        <v>4649</v>
      </c>
      <c r="I827" s="580" t="s">
        <v>4028</v>
      </c>
      <c r="J827" s="369" t="s">
        <v>4007</v>
      </c>
      <c r="K827" s="534">
        <v>1</v>
      </c>
      <c r="L827" s="534">
        <v>1</v>
      </c>
      <c r="M827" s="371">
        <v>5500</v>
      </c>
      <c r="N827" s="534" t="s">
        <v>1664</v>
      </c>
      <c r="O827" s="534" t="s">
        <v>1664</v>
      </c>
      <c r="P827" s="535" t="s">
        <v>1664</v>
      </c>
      <c r="Q827" s="534" t="s">
        <v>1664</v>
      </c>
      <c r="R827" s="534" t="s">
        <v>1664</v>
      </c>
    </row>
    <row r="828" spans="1:18" s="372" customFormat="1" ht="24" x14ac:dyDescent="0.2">
      <c r="A828" s="361" t="s">
        <v>3986</v>
      </c>
      <c r="B828" s="570" t="s">
        <v>3987</v>
      </c>
      <c r="C828" s="571" t="s">
        <v>158</v>
      </c>
      <c r="D828" s="572" t="s">
        <v>5538</v>
      </c>
      <c r="E828" s="578">
        <v>7000</v>
      </c>
      <c r="F828" s="579" t="s">
        <v>4635</v>
      </c>
      <c r="G828" s="575" t="s">
        <v>4636</v>
      </c>
      <c r="H828" s="575" t="s">
        <v>4015</v>
      </c>
      <c r="I828" s="575" t="s">
        <v>4011</v>
      </c>
      <c r="J828" s="369" t="s">
        <v>4007</v>
      </c>
      <c r="K828" s="534">
        <v>1</v>
      </c>
      <c r="L828" s="534">
        <v>1</v>
      </c>
      <c r="M828" s="371">
        <v>7000</v>
      </c>
      <c r="N828" s="534" t="s">
        <v>1664</v>
      </c>
      <c r="O828" s="534" t="s">
        <v>1664</v>
      </c>
      <c r="P828" s="535" t="s">
        <v>1664</v>
      </c>
      <c r="Q828" s="534" t="s">
        <v>1664</v>
      </c>
      <c r="R828" s="534" t="s">
        <v>1664</v>
      </c>
    </row>
    <row r="829" spans="1:18" s="372" customFormat="1" ht="24" x14ac:dyDescent="0.2">
      <c r="A829" s="361" t="s">
        <v>3986</v>
      </c>
      <c r="B829" s="570" t="s">
        <v>3987</v>
      </c>
      <c r="C829" s="571" t="s">
        <v>158</v>
      </c>
      <c r="D829" s="572" t="s">
        <v>6221</v>
      </c>
      <c r="E829" s="578">
        <v>8000</v>
      </c>
      <c r="F829" s="579" t="s">
        <v>6222</v>
      </c>
      <c r="G829" s="575" t="s">
        <v>6223</v>
      </c>
      <c r="H829" s="575" t="s">
        <v>4154</v>
      </c>
      <c r="I829" s="575" t="s">
        <v>4011</v>
      </c>
      <c r="J829" s="369" t="s">
        <v>4007</v>
      </c>
      <c r="K829" s="534">
        <v>1</v>
      </c>
      <c r="L829" s="534">
        <v>1</v>
      </c>
      <c r="M829" s="371">
        <v>8000</v>
      </c>
      <c r="N829" s="534" t="s">
        <v>1664</v>
      </c>
      <c r="O829" s="534" t="s">
        <v>1664</v>
      </c>
      <c r="P829" s="535" t="s">
        <v>1664</v>
      </c>
      <c r="Q829" s="534" t="s">
        <v>1664</v>
      </c>
      <c r="R829" s="534" t="s">
        <v>1664</v>
      </c>
    </row>
    <row r="830" spans="1:18" s="372" customFormat="1" ht="24" x14ac:dyDescent="0.2">
      <c r="A830" s="361" t="s">
        <v>3986</v>
      </c>
      <c r="B830" s="570" t="s">
        <v>3987</v>
      </c>
      <c r="C830" s="571" t="s">
        <v>158</v>
      </c>
      <c r="D830" s="572" t="s">
        <v>4435</v>
      </c>
      <c r="E830" s="578">
        <v>15600</v>
      </c>
      <c r="F830" s="579" t="s">
        <v>6224</v>
      </c>
      <c r="G830" s="575" t="s">
        <v>6225</v>
      </c>
      <c r="H830" s="575" t="s">
        <v>4015</v>
      </c>
      <c r="I830" s="575" t="s">
        <v>4011</v>
      </c>
      <c r="J830" s="369" t="s">
        <v>4007</v>
      </c>
      <c r="K830" s="534">
        <v>1</v>
      </c>
      <c r="L830" s="534">
        <v>1</v>
      </c>
      <c r="M830" s="371">
        <v>15600</v>
      </c>
      <c r="N830" s="534" t="s">
        <v>1664</v>
      </c>
      <c r="O830" s="534" t="s">
        <v>1664</v>
      </c>
      <c r="P830" s="535" t="s">
        <v>1664</v>
      </c>
      <c r="Q830" s="534" t="s">
        <v>1664</v>
      </c>
      <c r="R830" s="534" t="s">
        <v>1664</v>
      </c>
    </row>
    <row r="831" spans="1:18" s="372" customFormat="1" ht="24" x14ac:dyDescent="0.2">
      <c r="A831" s="361" t="s">
        <v>3986</v>
      </c>
      <c r="B831" s="570" t="s">
        <v>3987</v>
      </c>
      <c r="C831" s="571" t="s">
        <v>158</v>
      </c>
      <c r="D831" s="572" t="s">
        <v>4167</v>
      </c>
      <c r="E831" s="578">
        <v>7000</v>
      </c>
      <c r="F831" s="579" t="s">
        <v>6226</v>
      </c>
      <c r="G831" s="575" t="s">
        <v>6227</v>
      </c>
      <c r="H831" s="575" t="s">
        <v>4740</v>
      </c>
      <c r="I831" s="575" t="s">
        <v>4011</v>
      </c>
      <c r="J831" s="369" t="s">
        <v>4007</v>
      </c>
      <c r="K831" s="534">
        <v>1</v>
      </c>
      <c r="L831" s="534">
        <v>2</v>
      </c>
      <c r="M831" s="371">
        <v>14000</v>
      </c>
      <c r="N831" s="534" t="s">
        <v>1664</v>
      </c>
      <c r="O831" s="534" t="s">
        <v>1664</v>
      </c>
      <c r="P831" s="535" t="s">
        <v>1664</v>
      </c>
      <c r="Q831" s="534" t="s">
        <v>1664</v>
      </c>
      <c r="R831" s="534" t="s">
        <v>1664</v>
      </c>
    </row>
    <row r="832" spans="1:18" s="372" customFormat="1" ht="24" x14ac:dyDescent="0.2">
      <c r="A832" s="361" t="s">
        <v>3986</v>
      </c>
      <c r="B832" s="570" t="s">
        <v>3987</v>
      </c>
      <c r="C832" s="571" t="s">
        <v>158</v>
      </c>
      <c r="D832" s="572" t="s">
        <v>6228</v>
      </c>
      <c r="E832" s="578">
        <v>5500</v>
      </c>
      <c r="F832" s="579" t="s">
        <v>6229</v>
      </c>
      <c r="G832" s="575" t="s">
        <v>6230</v>
      </c>
      <c r="H832" s="575" t="s">
        <v>4543</v>
      </c>
      <c r="I832" s="575" t="s">
        <v>4011</v>
      </c>
      <c r="J832" s="369" t="s">
        <v>4007</v>
      </c>
      <c r="K832" s="534">
        <v>1</v>
      </c>
      <c r="L832" s="534">
        <v>2</v>
      </c>
      <c r="M832" s="371">
        <v>11000</v>
      </c>
      <c r="N832" s="534" t="s">
        <v>1664</v>
      </c>
      <c r="O832" s="534" t="s">
        <v>1664</v>
      </c>
      <c r="P832" s="535" t="s">
        <v>1664</v>
      </c>
      <c r="Q832" s="534" t="s">
        <v>1664</v>
      </c>
      <c r="R832" s="534" t="s">
        <v>1664</v>
      </c>
    </row>
    <row r="833" spans="1:18" s="372" customFormat="1" ht="24" x14ac:dyDescent="0.2">
      <c r="A833" s="361" t="s">
        <v>3986</v>
      </c>
      <c r="B833" s="570" t="s">
        <v>3987</v>
      </c>
      <c r="C833" s="571" t="s">
        <v>158</v>
      </c>
      <c r="D833" s="572" t="s">
        <v>5284</v>
      </c>
      <c r="E833" s="578">
        <v>4500</v>
      </c>
      <c r="F833" s="579" t="s">
        <v>5629</v>
      </c>
      <c r="G833" s="575" t="s">
        <v>5630</v>
      </c>
      <c r="H833" s="575" t="s">
        <v>4015</v>
      </c>
      <c r="I833" s="575" t="s">
        <v>4011</v>
      </c>
      <c r="J833" s="369" t="s">
        <v>4007</v>
      </c>
      <c r="K833" s="534">
        <v>1</v>
      </c>
      <c r="L833" s="534">
        <v>2</v>
      </c>
      <c r="M833" s="371">
        <v>9000</v>
      </c>
      <c r="N833" s="534" t="s">
        <v>1664</v>
      </c>
      <c r="O833" s="534" t="s">
        <v>1664</v>
      </c>
      <c r="P833" s="535" t="s">
        <v>1664</v>
      </c>
      <c r="Q833" s="534" t="s">
        <v>1664</v>
      </c>
      <c r="R833" s="534" t="s">
        <v>1664</v>
      </c>
    </row>
    <row r="834" spans="1:18" s="372" customFormat="1" ht="12" x14ac:dyDescent="0.2">
      <c r="A834" s="361" t="s">
        <v>3986</v>
      </c>
      <c r="B834" s="570" t="s">
        <v>3987</v>
      </c>
      <c r="C834" s="571" t="s">
        <v>158</v>
      </c>
      <c r="D834" s="572" t="s">
        <v>4105</v>
      </c>
      <c r="E834" s="578">
        <v>7000</v>
      </c>
      <c r="F834" s="579" t="s">
        <v>6231</v>
      </c>
      <c r="G834" s="575" t="s">
        <v>6232</v>
      </c>
      <c r="H834" s="575" t="s">
        <v>4105</v>
      </c>
      <c r="I834" s="575" t="s">
        <v>4011</v>
      </c>
      <c r="J834" s="369" t="s">
        <v>4007</v>
      </c>
      <c r="K834" s="534">
        <v>1</v>
      </c>
      <c r="L834" s="534">
        <v>3</v>
      </c>
      <c r="M834" s="371">
        <v>21000</v>
      </c>
      <c r="N834" s="534" t="s">
        <v>1664</v>
      </c>
      <c r="O834" s="534" t="s">
        <v>1664</v>
      </c>
      <c r="P834" s="535" t="s">
        <v>1664</v>
      </c>
      <c r="Q834" s="534" t="s">
        <v>1664</v>
      </c>
      <c r="R834" s="534" t="s">
        <v>1664</v>
      </c>
    </row>
    <row r="835" spans="1:18" s="372" customFormat="1" ht="24" x14ac:dyDescent="0.2">
      <c r="A835" s="361" t="s">
        <v>3986</v>
      </c>
      <c r="B835" s="570" t="s">
        <v>3987</v>
      </c>
      <c r="C835" s="571" t="s">
        <v>158</v>
      </c>
      <c r="D835" s="572" t="s">
        <v>5718</v>
      </c>
      <c r="E835" s="578">
        <v>12000</v>
      </c>
      <c r="F835" s="579" t="s">
        <v>6233</v>
      </c>
      <c r="G835" s="575" t="s">
        <v>6234</v>
      </c>
      <c r="H835" s="575" t="s">
        <v>4105</v>
      </c>
      <c r="I835" s="575" t="s">
        <v>4011</v>
      </c>
      <c r="J835" s="369" t="s">
        <v>4007</v>
      </c>
      <c r="K835" s="534">
        <v>1</v>
      </c>
      <c r="L835" s="534">
        <v>3</v>
      </c>
      <c r="M835" s="371">
        <v>36000</v>
      </c>
      <c r="N835" s="534" t="s">
        <v>1664</v>
      </c>
      <c r="O835" s="534" t="s">
        <v>1664</v>
      </c>
      <c r="P835" s="535" t="s">
        <v>1664</v>
      </c>
      <c r="Q835" s="534" t="s">
        <v>1664</v>
      </c>
      <c r="R835" s="534" t="s">
        <v>1664</v>
      </c>
    </row>
    <row r="836" spans="1:18" s="372" customFormat="1" ht="24" x14ac:dyDescent="0.2">
      <c r="A836" s="361" t="s">
        <v>3986</v>
      </c>
      <c r="B836" s="570" t="s">
        <v>3987</v>
      </c>
      <c r="C836" s="571" t="s">
        <v>158</v>
      </c>
      <c r="D836" s="572" t="s">
        <v>6235</v>
      </c>
      <c r="E836" s="578">
        <v>5000</v>
      </c>
      <c r="F836" s="579" t="s">
        <v>6236</v>
      </c>
      <c r="G836" s="575" t="s">
        <v>6237</v>
      </c>
      <c r="H836" s="575" t="s">
        <v>4291</v>
      </c>
      <c r="I836" s="580" t="s">
        <v>4028</v>
      </c>
      <c r="J836" s="369" t="s">
        <v>4007</v>
      </c>
      <c r="K836" s="534">
        <v>1</v>
      </c>
      <c r="L836" s="534">
        <v>3</v>
      </c>
      <c r="M836" s="371">
        <v>15000</v>
      </c>
      <c r="N836" s="534" t="s">
        <v>1664</v>
      </c>
      <c r="O836" s="534" t="s">
        <v>1664</v>
      </c>
      <c r="P836" s="535" t="s">
        <v>1664</v>
      </c>
      <c r="Q836" s="534" t="s">
        <v>1664</v>
      </c>
      <c r="R836" s="534" t="s">
        <v>1664</v>
      </c>
    </row>
    <row r="837" spans="1:18" s="372" customFormat="1" ht="24" x14ac:dyDescent="0.2">
      <c r="A837" s="361" t="s">
        <v>3986</v>
      </c>
      <c r="B837" s="570" t="s">
        <v>3987</v>
      </c>
      <c r="C837" s="571" t="s">
        <v>158</v>
      </c>
      <c r="D837" s="572" t="s">
        <v>6238</v>
      </c>
      <c r="E837" s="578">
        <v>11000</v>
      </c>
      <c r="F837" s="579" t="s">
        <v>6239</v>
      </c>
      <c r="G837" s="575" t="s">
        <v>6240</v>
      </c>
      <c r="H837" s="575" t="s">
        <v>6241</v>
      </c>
      <c r="I837" s="575" t="s">
        <v>4011</v>
      </c>
      <c r="J837" s="369" t="s">
        <v>4007</v>
      </c>
      <c r="K837" s="534">
        <v>1</v>
      </c>
      <c r="L837" s="534">
        <v>3</v>
      </c>
      <c r="M837" s="371">
        <v>33000</v>
      </c>
      <c r="N837" s="534" t="s">
        <v>1664</v>
      </c>
      <c r="O837" s="534" t="s">
        <v>1664</v>
      </c>
      <c r="P837" s="535" t="s">
        <v>1664</v>
      </c>
      <c r="Q837" s="534" t="s">
        <v>1664</v>
      </c>
      <c r="R837" s="534" t="s">
        <v>1664</v>
      </c>
    </row>
    <row r="838" spans="1:18" s="372" customFormat="1" ht="12" x14ac:dyDescent="0.2">
      <c r="A838" s="361" t="s">
        <v>3986</v>
      </c>
      <c r="B838" s="570" t="s">
        <v>3987</v>
      </c>
      <c r="C838" s="571" t="s">
        <v>158</v>
      </c>
      <c r="D838" s="572" t="s">
        <v>5853</v>
      </c>
      <c r="E838" s="578">
        <v>3000</v>
      </c>
      <c r="F838" s="579" t="s">
        <v>6242</v>
      </c>
      <c r="G838" s="575" t="s">
        <v>6243</v>
      </c>
      <c r="H838" s="575" t="s">
        <v>1664</v>
      </c>
      <c r="I838" s="575" t="s">
        <v>1664</v>
      </c>
      <c r="J838" s="369" t="s">
        <v>3996</v>
      </c>
      <c r="K838" s="534">
        <v>1</v>
      </c>
      <c r="L838" s="534">
        <v>3</v>
      </c>
      <c r="M838" s="371">
        <v>9000</v>
      </c>
      <c r="N838" s="534" t="s">
        <v>1664</v>
      </c>
      <c r="O838" s="534" t="s">
        <v>1664</v>
      </c>
      <c r="P838" s="535" t="s">
        <v>1664</v>
      </c>
      <c r="Q838" s="534" t="s">
        <v>1664</v>
      </c>
      <c r="R838" s="534" t="s">
        <v>1664</v>
      </c>
    </row>
    <row r="839" spans="1:18" s="372" customFormat="1" ht="12" x14ac:dyDescent="0.2">
      <c r="A839" s="361" t="s">
        <v>3986</v>
      </c>
      <c r="B839" s="570" t="s">
        <v>3987</v>
      </c>
      <c r="C839" s="571" t="s">
        <v>158</v>
      </c>
      <c r="D839" s="572" t="s">
        <v>3988</v>
      </c>
      <c r="E839" s="578">
        <v>2000</v>
      </c>
      <c r="F839" s="579" t="s">
        <v>6244</v>
      </c>
      <c r="G839" s="575" t="s">
        <v>6245</v>
      </c>
      <c r="H839" s="575" t="s">
        <v>4595</v>
      </c>
      <c r="I839" s="575" t="s">
        <v>1664</v>
      </c>
      <c r="J839" s="369" t="s">
        <v>3991</v>
      </c>
      <c r="K839" s="534">
        <v>1</v>
      </c>
      <c r="L839" s="534">
        <v>3</v>
      </c>
      <c r="M839" s="371">
        <v>6000</v>
      </c>
      <c r="N839" s="534" t="s">
        <v>1664</v>
      </c>
      <c r="O839" s="534" t="s">
        <v>1664</v>
      </c>
      <c r="P839" s="535" t="s">
        <v>1664</v>
      </c>
      <c r="Q839" s="534" t="s">
        <v>1664</v>
      </c>
      <c r="R839" s="534" t="s">
        <v>1664</v>
      </c>
    </row>
    <row r="840" spans="1:18" s="372" customFormat="1" ht="12" x14ac:dyDescent="0.2">
      <c r="A840" s="361" t="s">
        <v>3986</v>
      </c>
      <c r="B840" s="570" t="s">
        <v>3987</v>
      </c>
      <c r="C840" s="571" t="s">
        <v>158</v>
      </c>
      <c r="D840" s="572" t="s">
        <v>4108</v>
      </c>
      <c r="E840" s="578">
        <v>10000</v>
      </c>
      <c r="F840" s="579" t="s">
        <v>6246</v>
      </c>
      <c r="G840" s="575" t="s">
        <v>6247</v>
      </c>
      <c r="H840" s="575" t="s">
        <v>4105</v>
      </c>
      <c r="I840" s="575" t="s">
        <v>4011</v>
      </c>
      <c r="J840" s="369" t="s">
        <v>4007</v>
      </c>
      <c r="K840" s="534">
        <v>1</v>
      </c>
      <c r="L840" s="534">
        <v>3</v>
      </c>
      <c r="M840" s="371">
        <v>30000</v>
      </c>
      <c r="N840" s="534" t="s">
        <v>1664</v>
      </c>
      <c r="O840" s="534" t="s">
        <v>1664</v>
      </c>
      <c r="P840" s="535" t="s">
        <v>1664</v>
      </c>
      <c r="Q840" s="534" t="s">
        <v>1664</v>
      </c>
      <c r="R840" s="534" t="s">
        <v>1664</v>
      </c>
    </row>
    <row r="841" spans="1:18" s="372" customFormat="1" ht="24" x14ac:dyDescent="0.2">
      <c r="A841" s="361" t="s">
        <v>3986</v>
      </c>
      <c r="B841" s="570" t="s">
        <v>3987</v>
      </c>
      <c r="C841" s="571" t="s">
        <v>158</v>
      </c>
      <c r="D841" s="572" t="s">
        <v>4280</v>
      </c>
      <c r="E841" s="578">
        <v>5500</v>
      </c>
      <c r="F841" s="579" t="s">
        <v>6248</v>
      </c>
      <c r="G841" s="575" t="s">
        <v>6249</v>
      </c>
      <c r="H841" s="575" t="s">
        <v>4015</v>
      </c>
      <c r="I841" s="575" t="s">
        <v>4011</v>
      </c>
      <c r="J841" s="369" t="s">
        <v>4007</v>
      </c>
      <c r="K841" s="534">
        <v>1</v>
      </c>
      <c r="L841" s="534">
        <v>4</v>
      </c>
      <c r="M841" s="371">
        <v>22000</v>
      </c>
      <c r="N841" s="534" t="s">
        <v>1664</v>
      </c>
      <c r="O841" s="534" t="s">
        <v>1664</v>
      </c>
      <c r="P841" s="535" t="s">
        <v>1664</v>
      </c>
      <c r="Q841" s="534" t="s">
        <v>1664</v>
      </c>
      <c r="R841" s="534" t="s">
        <v>1664</v>
      </c>
    </row>
    <row r="842" spans="1:18" s="372" customFormat="1" ht="12" x14ac:dyDescent="0.2">
      <c r="A842" s="361" t="s">
        <v>3986</v>
      </c>
      <c r="B842" s="570" t="s">
        <v>3987</v>
      </c>
      <c r="C842" s="571" t="s">
        <v>158</v>
      </c>
      <c r="D842" s="572" t="s">
        <v>3997</v>
      </c>
      <c r="E842" s="578">
        <v>2500</v>
      </c>
      <c r="F842" s="579" t="s">
        <v>6250</v>
      </c>
      <c r="G842" s="575" t="s">
        <v>6251</v>
      </c>
      <c r="H842" s="575" t="s">
        <v>1664</v>
      </c>
      <c r="I842" s="575" t="s">
        <v>3995</v>
      </c>
      <c r="J842" s="369" t="s">
        <v>3996</v>
      </c>
      <c r="K842" s="534">
        <v>1</v>
      </c>
      <c r="L842" s="534">
        <v>5</v>
      </c>
      <c r="M842" s="371">
        <v>12500</v>
      </c>
      <c r="N842" s="534" t="s">
        <v>1664</v>
      </c>
      <c r="O842" s="534" t="s">
        <v>1664</v>
      </c>
      <c r="P842" s="535" t="s">
        <v>1664</v>
      </c>
      <c r="Q842" s="534" t="s">
        <v>1664</v>
      </c>
      <c r="R842" s="534" t="s">
        <v>1664</v>
      </c>
    </row>
    <row r="843" spans="1:18" s="372" customFormat="1" ht="24" x14ac:dyDescent="0.2">
      <c r="A843" s="361" t="s">
        <v>3986</v>
      </c>
      <c r="B843" s="570" t="s">
        <v>3987</v>
      </c>
      <c r="C843" s="571" t="s">
        <v>158</v>
      </c>
      <c r="D843" s="572" t="s">
        <v>4514</v>
      </c>
      <c r="E843" s="578">
        <v>2300</v>
      </c>
      <c r="F843" s="579" t="s">
        <v>5814</v>
      </c>
      <c r="G843" s="575" t="s">
        <v>5815</v>
      </c>
      <c r="H843" s="575" t="s">
        <v>4015</v>
      </c>
      <c r="I843" s="575" t="s">
        <v>4011</v>
      </c>
      <c r="J843" s="369" t="s">
        <v>4007</v>
      </c>
      <c r="K843" s="534">
        <v>1</v>
      </c>
      <c r="L843" s="534">
        <v>5</v>
      </c>
      <c r="M843" s="371">
        <v>11500</v>
      </c>
      <c r="N843" s="534" t="s">
        <v>1664</v>
      </c>
      <c r="O843" s="534" t="s">
        <v>1664</v>
      </c>
      <c r="P843" s="535" t="s">
        <v>1664</v>
      </c>
      <c r="Q843" s="534" t="s">
        <v>1664</v>
      </c>
      <c r="R843" s="534" t="s">
        <v>1664</v>
      </c>
    </row>
    <row r="844" spans="1:18" s="372" customFormat="1" ht="24" x14ac:dyDescent="0.2">
      <c r="A844" s="361" t="s">
        <v>3986</v>
      </c>
      <c r="B844" s="570" t="s">
        <v>3987</v>
      </c>
      <c r="C844" s="571" t="s">
        <v>158</v>
      </c>
      <c r="D844" s="572" t="s">
        <v>4015</v>
      </c>
      <c r="E844" s="578">
        <v>7000</v>
      </c>
      <c r="F844" s="579" t="s">
        <v>5681</v>
      </c>
      <c r="G844" s="575" t="s">
        <v>5682</v>
      </c>
      <c r="H844" s="575" t="s">
        <v>4015</v>
      </c>
      <c r="I844" s="575" t="s">
        <v>4011</v>
      </c>
      <c r="J844" s="369" t="s">
        <v>4007</v>
      </c>
      <c r="K844" s="534">
        <v>1</v>
      </c>
      <c r="L844" s="534">
        <v>5</v>
      </c>
      <c r="M844" s="371">
        <v>35000</v>
      </c>
      <c r="N844" s="534" t="s">
        <v>1664</v>
      </c>
      <c r="O844" s="534" t="s">
        <v>1664</v>
      </c>
      <c r="P844" s="535" t="s">
        <v>1664</v>
      </c>
      <c r="Q844" s="534" t="s">
        <v>1664</v>
      </c>
      <c r="R844" s="534" t="s">
        <v>1664</v>
      </c>
    </row>
    <row r="845" spans="1:18" s="372" customFormat="1" ht="12" x14ac:dyDescent="0.2">
      <c r="A845" s="361" t="s">
        <v>3986</v>
      </c>
      <c r="B845" s="570" t="s">
        <v>3987</v>
      </c>
      <c r="C845" s="571" t="s">
        <v>158</v>
      </c>
      <c r="D845" s="572" t="s">
        <v>6252</v>
      </c>
      <c r="E845" s="578">
        <v>5500</v>
      </c>
      <c r="F845" s="579" t="s">
        <v>4144</v>
      </c>
      <c r="G845" s="575" t="s">
        <v>4145</v>
      </c>
      <c r="H845" s="575" t="s">
        <v>4102</v>
      </c>
      <c r="I845" s="575" t="s">
        <v>4011</v>
      </c>
      <c r="J845" s="369" t="s">
        <v>4007</v>
      </c>
      <c r="K845" s="534">
        <v>1</v>
      </c>
      <c r="L845" s="534">
        <v>5</v>
      </c>
      <c r="M845" s="371">
        <v>27500</v>
      </c>
      <c r="N845" s="534" t="s">
        <v>1664</v>
      </c>
      <c r="O845" s="534" t="s">
        <v>1664</v>
      </c>
      <c r="P845" s="535" t="s">
        <v>1664</v>
      </c>
      <c r="Q845" s="534" t="s">
        <v>1664</v>
      </c>
      <c r="R845" s="534" t="s">
        <v>1664</v>
      </c>
    </row>
    <row r="846" spans="1:18" s="372" customFormat="1" ht="12" x14ac:dyDescent="0.2">
      <c r="A846" s="361" t="s">
        <v>3986</v>
      </c>
      <c r="B846" s="570" t="s">
        <v>3987</v>
      </c>
      <c r="C846" s="571" t="s">
        <v>158</v>
      </c>
      <c r="D846" s="572" t="s">
        <v>4176</v>
      </c>
      <c r="E846" s="578">
        <v>15600</v>
      </c>
      <c r="F846" s="579" t="s">
        <v>6093</v>
      </c>
      <c r="G846" s="575" t="s">
        <v>6094</v>
      </c>
      <c r="H846" s="580" t="s">
        <v>6095</v>
      </c>
      <c r="I846" s="580" t="s">
        <v>6096</v>
      </c>
      <c r="J846" s="369" t="s">
        <v>4007</v>
      </c>
      <c r="K846" s="534">
        <v>1</v>
      </c>
      <c r="L846" s="534">
        <v>5</v>
      </c>
      <c r="M846" s="371">
        <v>78000</v>
      </c>
      <c r="N846" s="534" t="s">
        <v>1664</v>
      </c>
      <c r="O846" s="534" t="s">
        <v>1664</v>
      </c>
      <c r="P846" s="535" t="s">
        <v>1664</v>
      </c>
      <c r="Q846" s="534" t="s">
        <v>1664</v>
      </c>
      <c r="R846" s="534" t="s">
        <v>1664</v>
      </c>
    </row>
    <row r="847" spans="1:18" s="372" customFormat="1" ht="24" x14ac:dyDescent="0.2">
      <c r="A847" s="361" t="s">
        <v>3986</v>
      </c>
      <c r="B847" s="570" t="s">
        <v>3987</v>
      </c>
      <c r="C847" s="571" t="s">
        <v>158</v>
      </c>
      <c r="D847" s="572" t="s">
        <v>4280</v>
      </c>
      <c r="E847" s="578">
        <v>4500</v>
      </c>
      <c r="F847" s="579" t="s">
        <v>6253</v>
      </c>
      <c r="G847" s="575" t="s">
        <v>6254</v>
      </c>
      <c r="H847" s="575" t="s">
        <v>4027</v>
      </c>
      <c r="I847" s="580" t="s">
        <v>4028</v>
      </c>
      <c r="J847" s="369" t="s">
        <v>4007</v>
      </c>
      <c r="K847" s="534">
        <v>1</v>
      </c>
      <c r="L847" s="534">
        <v>5</v>
      </c>
      <c r="M847" s="371">
        <v>22500</v>
      </c>
      <c r="N847" s="534" t="s">
        <v>1664</v>
      </c>
      <c r="O847" s="534" t="s">
        <v>1664</v>
      </c>
      <c r="P847" s="535" t="s">
        <v>1664</v>
      </c>
      <c r="Q847" s="534" t="s">
        <v>1664</v>
      </c>
      <c r="R847" s="534" t="s">
        <v>1664</v>
      </c>
    </row>
    <row r="848" spans="1:18" s="372" customFormat="1" ht="12" x14ac:dyDescent="0.2">
      <c r="A848" s="361" t="s">
        <v>3986</v>
      </c>
      <c r="B848" s="570" t="s">
        <v>3987</v>
      </c>
      <c r="C848" s="571" t="s">
        <v>158</v>
      </c>
      <c r="D848" s="572" t="s">
        <v>5455</v>
      </c>
      <c r="E848" s="578">
        <v>2500</v>
      </c>
      <c r="F848" s="579" t="s">
        <v>6255</v>
      </c>
      <c r="G848" s="575" t="s">
        <v>6256</v>
      </c>
      <c r="H848" s="575" t="s">
        <v>4652</v>
      </c>
      <c r="I848" s="575" t="s">
        <v>4011</v>
      </c>
      <c r="J848" s="369" t="s">
        <v>3991</v>
      </c>
      <c r="K848" s="534">
        <v>1</v>
      </c>
      <c r="L848" s="534">
        <v>6</v>
      </c>
      <c r="M848" s="371">
        <v>15000</v>
      </c>
      <c r="N848" s="534" t="s">
        <v>1664</v>
      </c>
      <c r="O848" s="534" t="s">
        <v>1664</v>
      </c>
      <c r="P848" s="535" t="s">
        <v>1664</v>
      </c>
      <c r="Q848" s="534" t="s">
        <v>1664</v>
      </c>
      <c r="R848" s="534" t="s">
        <v>1664</v>
      </c>
    </row>
    <row r="849" spans="1:18" s="372" customFormat="1" ht="36" x14ac:dyDescent="0.2">
      <c r="A849" s="361" t="s">
        <v>3986</v>
      </c>
      <c r="B849" s="570" t="s">
        <v>3987</v>
      </c>
      <c r="C849" s="571" t="s">
        <v>158</v>
      </c>
      <c r="D849" s="572" t="s">
        <v>4377</v>
      </c>
      <c r="E849" s="578">
        <v>6000</v>
      </c>
      <c r="F849" s="579" t="s">
        <v>6257</v>
      </c>
      <c r="G849" s="575" t="s">
        <v>6258</v>
      </c>
      <c r="H849" s="575" t="s">
        <v>6259</v>
      </c>
      <c r="I849" s="580" t="s">
        <v>4028</v>
      </c>
      <c r="J849" s="369" t="s">
        <v>4007</v>
      </c>
      <c r="K849" s="534">
        <v>1</v>
      </c>
      <c r="L849" s="534">
        <v>6</v>
      </c>
      <c r="M849" s="371">
        <v>36000</v>
      </c>
      <c r="N849" s="534" t="s">
        <v>1664</v>
      </c>
      <c r="O849" s="534" t="s">
        <v>1664</v>
      </c>
      <c r="P849" s="535" t="s">
        <v>1664</v>
      </c>
      <c r="Q849" s="534" t="s">
        <v>1664</v>
      </c>
      <c r="R849" s="534" t="s">
        <v>1664</v>
      </c>
    </row>
    <row r="850" spans="1:18" s="372" customFormat="1" ht="24" x14ac:dyDescent="0.2">
      <c r="A850" s="361" t="s">
        <v>3986</v>
      </c>
      <c r="B850" s="570" t="s">
        <v>3987</v>
      </c>
      <c r="C850" s="571" t="s">
        <v>158</v>
      </c>
      <c r="D850" s="572" t="s">
        <v>4558</v>
      </c>
      <c r="E850" s="578">
        <v>4000</v>
      </c>
      <c r="F850" s="579" t="s">
        <v>6260</v>
      </c>
      <c r="G850" s="575" t="s">
        <v>6261</v>
      </c>
      <c r="H850" s="575" t="s">
        <v>4339</v>
      </c>
      <c r="I850" s="575" t="s">
        <v>4011</v>
      </c>
      <c r="J850" s="369" t="s">
        <v>4007</v>
      </c>
      <c r="K850" s="534">
        <v>1</v>
      </c>
      <c r="L850" s="534">
        <v>6</v>
      </c>
      <c r="M850" s="371">
        <v>24000</v>
      </c>
      <c r="N850" s="534" t="s">
        <v>1664</v>
      </c>
      <c r="O850" s="534" t="s">
        <v>1664</v>
      </c>
      <c r="P850" s="535" t="s">
        <v>1664</v>
      </c>
      <c r="Q850" s="534" t="s">
        <v>1664</v>
      </c>
      <c r="R850" s="534" t="s">
        <v>1664</v>
      </c>
    </row>
    <row r="851" spans="1:18" s="372" customFormat="1" ht="24" x14ac:dyDescent="0.2">
      <c r="A851" s="361" t="s">
        <v>3986</v>
      </c>
      <c r="B851" s="570" t="s">
        <v>3987</v>
      </c>
      <c r="C851" s="571" t="s">
        <v>158</v>
      </c>
      <c r="D851" s="572" t="s">
        <v>4121</v>
      </c>
      <c r="E851" s="578">
        <v>15600</v>
      </c>
      <c r="F851" s="579" t="s">
        <v>6262</v>
      </c>
      <c r="G851" s="575" t="s">
        <v>6263</v>
      </c>
      <c r="H851" s="575" t="s">
        <v>4105</v>
      </c>
      <c r="I851" s="575" t="s">
        <v>4011</v>
      </c>
      <c r="J851" s="369" t="s">
        <v>4007</v>
      </c>
      <c r="K851" s="534">
        <v>1</v>
      </c>
      <c r="L851" s="534">
        <v>7</v>
      </c>
      <c r="M851" s="371">
        <v>109200</v>
      </c>
      <c r="N851" s="534" t="s">
        <v>1664</v>
      </c>
      <c r="O851" s="534" t="s">
        <v>1664</v>
      </c>
      <c r="P851" s="535" t="s">
        <v>1664</v>
      </c>
      <c r="Q851" s="534" t="s">
        <v>1664</v>
      </c>
      <c r="R851" s="534" t="s">
        <v>1664</v>
      </c>
    </row>
    <row r="852" spans="1:18" s="372" customFormat="1" ht="12" x14ac:dyDescent="0.2">
      <c r="A852" s="361" t="s">
        <v>3986</v>
      </c>
      <c r="B852" s="570" t="s">
        <v>3987</v>
      </c>
      <c r="C852" s="571" t="s">
        <v>158</v>
      </c>
      <c r="D852" s="572" t="s">
        <v>4280</v>
      </c>
      <c r="E852" s="578">
        <v>5500</v>
      </c>
      <c r="F852" s="579" t="s">
        <v>6264</v>
      </c>
      <c r="G852" s="575" t="s">
        <v>6265</v>
      </c>
      <c r="H852" s="575" t="s">
        <v>4105</v>
      </c>
      <c r="I852" s="575" t="s">
        <v>4011</v>
      </c>
      <c r="J852" s="369" t="s">
        <v>4007</v>
      </c>
      <c r="K852" s="534">
        <v>1</v>
      </c>
      <c r="L852" s="534">
        <v>7</v>
      </c>
      <c r="M852" s="371">
        <v>38500</v>
      </c>
      <c r="N852" s="534" t="s">
        <v>1664</v>
      </c>
      <c r="O852" s="534" t="s">
        <v>1664</v>
      </c>
      <c r="P852" s="535" t="s">
        <v>1664</v>
      </c>
      <c r="Q852" s="534" t="s">
        <v>1664</v>
      </c>
      <c r="R852" s="534" t="s">
        <v>1664</v>
      </c>
    </row>
    <row r="853" spans="1:18" s="372" customFormat="1" ht="24" x14ac:dyDescent="0.2">
      <c r="A853" s="361" t="s">
        <v>3986</v>
      </c>
      <c r="B853" s="570" t="s">
        <v>3987</v>
      </c>
      <c r="C853" s="571" t="s">
        <v>158</v>
      </c>
      <c r="D853" s="572" t="s">
        <v>4121</v>
      </c>
      <c r="E853" s="578">
        <v>13000</v>
      </c>
      <c r="F853" s="579" t="s">
        <v>6266</v>
      </c>
      <c r="G853" s="575" t="s">
        <v>6267</v>
      </c>
      <c r="H853" s="575" t="s">
        <v>6268</v>
      </c>
      <c r="I853" s="575" t="s">
        <v>4011</v>
      </c>
      <c r="J853" s="369" t="s">
        <v>4007</v>
      </c>
      <c r="K853" s="534">
        <v>1</v>
      </c>
      <c r="L853" s="534">
        <v>7</v>
      </c>
      <c r="M853" s="371">
        <v>91000</v>
      </c>
      <c r="N853" s="534" t="s">
        <v>1664</v>
      </c>
      <c r="O853" s="534" t="s">
        <v>1664</v>
      </c>
      <c r="P853" s="535" t="s">
        <v>1664</v>
      </c>
      <c r="Q853" s="534" t="s">
        <v>1664</v>
      </c>
      <c r="R853" s="534" t="s">
        <v>1664</v>
      </c>
    </row>
    <row r="854" spans="1:18" s="372" customFormat="1" ht="24" x14ac:dyDescent="0.2">
      <c r="A854" s="361" t="s">
        <v>3986</v>
      </c>
      <c r="B854" s="570" t="s">
        <v>3987</v>
      </c>
      <c r="C854" s="571" t="s">
        <v>158</v>
      </c>
      <c r="D854" s="572" t="s">
        <v>6269</v>
      </c>
      <c r="E854" s="578">
        <v>7000</v>
      </c>
      <c r="F854" s="579" t="s">
        <v>6270</v>
      </c>
      <c r="G854" s="575" t="s">
        <v>6271</v>
      </c>
      <c r="H854" s="575" t="s">
        <v>6272</v>
      </c>
      <c r="I854" s="580" t="s">
        <v>4028</v>
      </c>
      <c r="J854" s="369" t="s">
        <v>4007</v>
      </c>
      <c r="K854" s="534">
        <v>1</v>
      </c>
      <c r="L854" s="534">
        <v>7</v>
      </c>
      <c r="M854" s="371">
        <v>49000</v>
      </c>
      <c r="N854" s="534" t="s">
        <v>1664</v>
      </c>
      <c r="O854" s="534" t="s">
        <v>1664</v>
      </c>
      <c r="P854" s="535" t="s">
        <v>1664</v>
      </c>
      <c r="Q854" s="534" t="s">
        <v>1664</v>
      </c>
      <c r="R854" s="534" t="s">
        <v>1664</v>
      </c>
    </row>
    <row r="855" spans="1:18" s="372" customFormat="1" ht="24" x14ac:dyDescent="0.2">
      <c r="A855" s="361" t="s">
        <v>3986</v>
      </c>
      <c r="B855" s="570" t="s">
        <v>3987</v>
      </c>
      <c r="C855" s="571" t="s">
        <v>158</v>
      </c>
      <c r="D855" s="572" t="s">
        <v>4581</v>
      </c>
      <c r="E855" s="578">
        <v>13000</v>
      </c>
      <c r="F855" s="579" t="s">
        <v>6273</v>
      </c>
      <c r="G855" s="575" t="s">
        <v>6274</v>
      </c>
      <c r="H855" s="575" t="s">
        <v>4015</v>
      </c>
      <c r="I855" s="575" t="s">
        <v>4011</v>
      </c>
      <c r="J855" s="369" t="s">
        <v>4007</v>
      </c>
      <c r="K855" s="534">
        <v>1</v>
      </c>
      <c r="L855" s="534">
        <v>8</v>
      </c>
      <c r="M855" s="371">
        <v>104000</v>
      </c>
      <c r="N855" s="534" t="s">
        <v>1664</v>
      </c>
      <c r="O855" s="534" t="s">
        <v>1664</v>
      </c>
      <c r="P855" s="535" t="s">
        <v>1664</v>
      </c>
      <c r="Q855" s="534" t="s">
        <v>1664</v>
      </c>
      <c r="R855" s="534" t="s">
        <v>1664</v>
      </c>
    </row>
    <row r="856" spans="1:18" s="372" customFormat="1" ht="24" x14ac:dyDescent="0.2">
      <c r="A856" s="361" t="s">
        <v>3986</v>
      </c>
      <c r="B856" s="570" t="s">
        <v>3987</v>
      </c>
      <c r="C856" s="571" t="s">
        <v>158</v>
      </c>
      <c r="D856" s="572" t="s">
        <v>6014</v>
      </c>
      <c r="E856" s="578">
        <v>15600</v>
      </c>
      <c r="F856" s="579" t="s">
        <v>6275</v>
      </c>
      <c r="G856" s="575" t="s">
        <v>6276</v>
      </c>
      <c r="H856" s="575" t="s">
        <v>6277</v>
      </c>
      <c r="I856" s="575" t="s">
        <v>4011</v>
      </c>
      <c r="J856" s="369" t="s">
        <v>4007</v>
      </c>
      <c r="K856" s="534">
        <v>1</v>
      </c>
      <c r="L856" s="534">
        <v>8</v>
      </c>
      <c r="M856" s="371">
        <v>124800</v>
      </c>
      <c r="N856" s="534" t="s">
        <v>1664</v>
      </c>
      <c r="O856" s="534" t="s">
        <v>1664</v>
      </c>
      <c r="P856" s="535" t="s">
        <v>1664</v>
      </c>
      <c r="Q856" s="534" t="s">
        <v>1664</v>
      </c>
      <c r="R856" s="534" t="s">
        <v>1664</v>
      </c>
    </row>
    <row r="857" spans="1:18" s="372" customFormat="1" ht="24" x14ac:dyDescent="0.2">
      <c r="A857" s="361" t="s">
        <v>3986</v>
      </c>
      <c r="B857" s="570" t="s">
        <v>3987</v>
      </c>
      <c r="C857" s="571" t="s">
        <v>158</v>
      </c>
      <c r="D857" s="572" t="s">
        <v>4435</v>
      </c>
      <c r="E857" s="578">
        <v>15600</v>
      </c>
      <c r="F857" s="579" t="s">
        <v>6278</v>
      </c>
      <c r="G857" s="575" t="s">
        <v>6279</v>
      </c>
      <c r="H857" s="575" t="s">
        <v>4015</v>
      </c>
      <c r="I857" s="575" t="s">
        <v>4011</v>
      </c>
      <c r="J857" s="369" t="s">
        <v>4007</v>
      </c>
      <c r="K857" s="534">
        <v>1</v>
      </c>
      <c r="L857" s="534">
        <v>8</v>
      </c>
      <c r="M857" s="371">
        <v>124800</v>
      </c>
      <c r="N857" s="534" t="s">
        <v>1664</v>
      </c>
      <c r="O857" s="534" t="s">
        <v>1664</v>
      </c>
      <c r="P857" s="535" t="s">
        <v>1664</v>
      </c>
      <c r="Q857" s="534" t="s">
        <v>1664</v>
      </c>
      <c r="R857" s="534" t="s">
        <v>1664</v>
      </c>
    </row>
    <row r="858" spans="1:18" s="372" customFormat="1" ht="12" x14ac:dyDescent="0.2">
      <c r="A858" s="361" t="s">
        <v>3986</v>
      </c>
      <c r="B858" s="570" t="s">
        <v>3987</v>
      </c>
      <c r="C858" s="571" t="s">
        <v>158</v>
      </c>
      <c r="D858" s="572" t="s">
        <v>4121</v>
      </c>
      <c r="E858" s="578">
        <v>15600</v>
      </c>
      <c r="F858" s="579" t="s">
        <v>6280</v>
      </c>
      <c r="G858" s="575" t="s">
        <v>6281</v>
      </c>
      <c r="H858" s="575" t="s">
        <v>4105</v>
      </c>
      <c r="I858" s="575" t="s">
        <v>4011</v>
      </c>
      <c r="J858" s="369" t="s">
        <v>4007</v>
      </c>
      <c r="K858" s="534">
        <v>1</v>
      </c>
      <c r="L858" s="534">
        <v>8</v>
      </c>
      <c r="M858" s="371">
        <v>124800</v>
      </c>
      <c r="N858" s="534" t="s">
        <v>1664</v>
      </c>
      <c r="O858" s="534" t="s">
        <v>1664</v>
      </c>
      <c r="P858" s="535" t="s">
        <v>1664</v>
      </c>
      <c r="Q858" s="534" t="s">
        <v>1664</v>
      </c>
      <c r="R858" s="534" t="s">
        <v>1664</v>
      </c>
    </row>
    <row r="859" spans="1:18" s="372" customFormat="1" ht="12" x14ac:dyDescent="0.2">
      <c r="A859" s="361" t="s">
        <v>3986</v>
      </c>
      <c r="B859" s="570" t="s">
        <v>3987</v>
      </c>
      <c r="C859" s="571" t="s">
        <v>158</v>
      </c>
      <c r="D859" s="572" t="s">
        <v>4435</v>
      </c>
      <c r="E859" s="578">
        <v>15600</v>
      </c>
      <c r="F859" s="579" t="s">
        <v>6282</v>
      </c>
      <c r="G859" s="575" t="s">
        <v>6283</v>
      </c>
      <c r="H859" s="575" t="s">
        <v>4015</v>
      </c>
      <c r="I859" s="575" t="s">
        <v>4011</v>
      </c>
      <c r="J859" s="369" t="s">
        <v>4007</v>
      </c>
      <c r="K859" s="534">
        <v>1</v>
      </c>
      <c r="L859" s="534">
        <v>8</v>
      </c>
      <c r="M859" s="371">
        <v>124800</v>
      </c>
      <c r="N859" s="534" t="s">
        <v>1664</v>
      </c>
      <c r="O859" s="534" t="s">
        <v>1664</v>
      </c>
      <c r="P859" s="535" t="s">
        <v>1664</v>
      </c>
      <c r="Q859" s="534" t="s">
        <v>1664</v>
      </c>
      <c r="R859" s="534" t="s">
        <v>1664</v>
      </c>
    </row>
    <row r="860" spans="1:18" s="372" customFormat="1" ht="12" x14ac:dyDescent="0.2">
      <c r="A860" s="361" t="s">
        <v>3986</v>
      </c>
      <c r="B860" s="570" t="s">
        <v>3987</v>
      </c>
      <c r="C860" s="571" t="s">
        <v>158</v>
      </c>
      <c r="D860" s="572" t="s">
        <v>4581</v>
      </c>
      <c r="E860" s="578">
        <v>13000</v>
      </c>
      <c r="F860" s="579" t="s">
        <v>6284</v>
      </c>
      <c r="G860" s="575" t="s">
        <v>6285</v>
      </c>
      <c r="H860" s="575" t="s">
        <v>4105</v>
      </c>
      <c r="I860" s="575" t="s">
        <v>4011</v>
      </c>
      <c r="J860" s="369" t="s">
        <v>4007</v>
      </c>
      <c r="K860" s="534">
        <v>1</v>
      </c>
      <c r="L860" s="534">
        <v>9</v>
      </c>
      <c r="M860" s="371">
        <v>117000</v>
      </c>
      <c r="N860" s="534" t="s">
        <v>1664</v>
      </c>
      <c r="O860" s="534" t="s">
        <v>1664</v>
      </c>
      <c r="P860" s="535" t="s">
        <v>1664</v>
      </c>
      <c r="Q860" s="534" t="s">
        <v>1664</v>
      </c>
      <c r="R860" s="534" t="s">
        <v>1664</v>
      </c>
    </row>
    <row r="861" spans="1:18" s="372" customFormat="1" ht="24" x14ac:dyDescent="0.2">
      <c r="A861" s="361" t="s">
        <v>3986</v>
      </c>
      <c r="B861" s="570" t="s">
        <v>3987</v>
      </c>
      <c r="C861" s="571" t="s">
        <v>158</v>
      </c>
      <c r="D861" s="572" t="s">
        <v>6286</v>
      </c>
      <c r="E861" s="578">
        <v>2200</v>
      </c>
      <c r="F861" s="579" t="s">
        <v>6287</v>
      </c>
      <c r="G861" s="575" t="s">
        <v>6288</v>
      </c>
      <c r="H861" s="575" t="s">
        <v>4027</v>
      </c>
      <c r="I861" s="580" t="s">
        <v>4028</v>
      </c>
      <c r="J861" s="369" t="s">
        <v>4007</v>
      </c>
      <c r="K861" s="534">
        <v>1</v>
      </c>
      <c r="L861" s="534">
        <v>9</v>
      </c>
      <c r="M861" s="371">
        <v>19800</v>
      </c>
      <c r="N861" s="534" t="s">
        <v>1664</v>
      </c>
      <c r="O861" s="534" t="s">
        <v>1664</v>
      </c>
      <c r="P861" s="535" t="s">
        <v>1664</v>
      </c>
      <c r="Q861" s="534" t="s">
        <v>1664</v>
      </c>
      <c r="R861" s="534" t="s">
        <v>1664</v>
      </c>
    </row>
    <row r="862" spans="1:18" s="372" customFormat="1" ht="24" x14ac:dyDescent="0.2">
      <c r="A862" s="361" t="s">
        <v>3986</v>
      </c>
      <c r="B862" s="570" t="s">
        <v>3987</v>
      </c>
      <c r="C862" s="571" t="s">
        <v>158</v>
      </c>
      <c r="D862" s="572" t="s">
        <v>4121</v>
      </c>
      <c r="E862" s="578">
        <v>15600</v>
      </c>
      <c r="F862" s="579" t="s">
        <v>6289</v>
      </c>
      <c r="G862" s="575" t="s">
        <v>6290</v>
      </c>
      <c r="H862" s="575" t="s">
        <v>4015</v>
      </c>
      <c r="I862" s="575" t="s">
        <v>4011</v>
      </c>
      <c r="J862" s="369" t="s">
        <v>4007</v>
      </c>
      <c r="K862" s="534">
        <v>1</v>
      </c>
      <c r="L862" s="534">
        <v>9</v>
      </c>
      <c r="M862" s="371">
        <v>140400</v>
      </c>
      <c r="N862" s="534" t="s">
        <v>1664</v>
      </c>
      <c r="O862" s="534" t="s">
        <v>1664</v>
      </c>
      <c r="P862" s="535" t="s">
        <v>1664</v>
      </c>
      <c r="Q862" s="534" t="s">
        <v>1664</v>
      </c>
      <c r="R862" s="534" t="s">
        <v>1664</v>
      </c>
    </row>
    <row r="863" spans="1:18" s="372" customFormat="1" ht="24" x14ac:dyDescent="0.2">
      <c r="A863" s="361" t="s">
        <v>3986</v>
      </c>
      <c r="B863" s="570" t="s">
        <v>3987</v>
      </c>
      <c r="C863" s="571" t="s">
        <v>158</v>
      </c>
      <c r="D863" s="572" t="s">
        <v>4435</v>
      </c>
      <c r="E863" s="578">
        <v>15600</v>
      </c>
      <c r="F863" s="579" t="s">
        <v>6291</v>
      </c>
      <c r="G863" s="575" t="s">
        <v>6292</v>
      </c>
      <c r="H863" s="575" t="s">
        <v>4015</v>
      </c>
      <c r="I863" s="575" t="s">
        <v>4011</v>
      </c>
      <c r="J863" s="369" t="s">
        <v>4007</v>
      </c>
      <c r="K863" s="534">
        <v>1</v>
      </c>
      <c r="L863" s="534">
        <v>10</v>
      </c>
      <c r="M863" s="371">
        <v>156000</v>
      </c>
      <c r="N863" s="534" t="s">
        <v>1664</v>
      </c>
      <c r="O863" s="534" t="s">
        <v>1664</v>
      </c>
      <c r="P863" s="535" t="s">
        <v>1664</v>
      </c>
      <c r="Q863" s="534" t="s">
        <v>1664</v>
      </c>
      <c r="R863" s="534" t="s">
        <v>1664</v>
      </c>
    </row>
    <row r="864" spans="1:18" s="372" customFormat="1" ht="36" x14ac:dyDescent="0.2">
      <c r="A864" s="361" t="s">
        <v>3986</v>
      </c>
      <c r="B864" s="570" t="s">
        <v>3987</v>
      </c>
      <c r="C864" s="571" t="s">
        <v>158</v>
      </c>
      <c r="D864" s="572" t="s">
        <v>4034</v>
      </c>
      <c r="E864" s="578">
        <v>9000</v>
      </c>
      <c r="F864" s="579" t="s">
        <v>6293</v>
      </c>
      <c r="G864" s="575" t="s">
        <v>6294</v>
      </c>
      <c r="H864" s="575" t="s">
        <v>4602</v>
      </c>
      <c r="I864" s="580" t="s">
        <v>4028</v>
      </c>
      <c r="J864" s="369" t="s">
        <v>4007</v>
      </c>
      <c r="K864" s="534">
        <v>1</v>
      </c>
      <c r="L864" s="534">
        <v>10</v>
      </c>
      <c r="M864" s="371">
        <v>90000</v>
      </c>
      <c r="N864" s="534" t="s">
        <v>1664</v>
      </c>
      <c r="O864" s="534" t="s">
        <v>1664</v>
      </c>
      <c r="P864" s="535" t="s">
        <v>1664</v>
      </c>
      <c r="Q864" s="534" t="s">
        <v>1664</v>
      </c>
      <c r="R864" s="534" t="s">
        <v>1664</v>
      </c>
    </row>
    <row r="865" spans="1:18" s="372" customFormat="1" ht="36" x14ac:dyDescent="0.2">
      <c r="A865" s="361" t="s">
        <v>3986</v>
      </c>
      <c r="B865" s="570" t="s">
        <v>3987</v>
      </c>
      <c r="C865" s="571" t="s">
        <v>158</v>
      </c>
      <c r="D865" s="572" t="s">
        <v>6295</v>
      </c>
      <c r="E865" s="578">
        <v>2500</v>
      </c>
      <c r="F865" s="579" t="s">
        <v>6296</v>
      </c>
      <c r="G865" s="575" t="s">
        <v>6297</v>
      </c>
      <c r="H865" s="575" t="s">
        <v>5238</v>
      </c>
      <c r="I865" s="580" t="s">
        <v>4028</v>
      </c>
      <c r="J865" s="369" t="s">
        <v>4007</v>
      </c>
      <c r="K865" s="534">
        <v>1</v>
      </c>
      <c r="L865" s="534">
        <v>11</v>
      </c>
      <c r="M865" s="371">
        <v>27500</v>
      </c>
      <c r="N865" s="534" t="s">
        <v>1664</v>
      </c>
      <c r="O865" s="534" t="s">
        <v>1664</v>
      </c>
      <c r="P865" s="535" t="s">
        <v>1664</v>
      </c>
      <c r="Q865" s="534" t="s">
        <v>1664</v>
      </c>
      <c r="R865" s="534" t="s">
        <v>1664</v>
      </c>
    </row>
    <row r="866" spans="1:18" s="372" customFormat="1" ht="12" x14ac:dyDescent="0.2">
      <c r="A866" s="361" t="s">
        <v>3986</v>
      </c>
      <c r="B866" s="570" t="s">
        <v>3987</v>
      </c>
      <c r="C866" s="571" t="s">
        <v>158</v>
      </c>
      <c r="D866" s="572" t="s">
        <v>6106</v>
      </c>
      <c r="E866" s="578">
        <v>13000</v>
      </c>
      <c r="F866" s="579" t="s">
        <v>6298</v>
      </c>
      <c r="G866" s="575" t="s">
        <v>6299</v>
      </c>
      <c r="H866" s="575" t="s">
        <v>4015</v>
      </c>
      <c r="I866" s="575" t="s">
        <v>4011</v>
      </c>
      <c r="J866" s="369" t="s">
        <v>4007</v>
      </c>
      <c r="K866" s="534">
        <v>1</v>
      </c>
      <c r="L866" s="534">
        <v>11</v>
      </c>
      <c r="M866" s="371">
        <v>143000</v>
      </c>
      <c r="N866" s="534" t="s">
        <v>1664</v>
      </c>
      <c r="O866" s="534" t="s">
        <v>1664</v>
      </c>
      <c r="P866" s="535" t="s">
        <v>1664</v>
      </c>
      <c r="Q866" s="534" t="s">
        <v>1664</v>
      </c>
      <c r="R866" s="534" t="s">
        <v>1664</v>
      </c>
    </row>
    <row r="867" spans="1:18" s="372" customFormat="1" ht="24" x14ac:dyDescent="0.2">
      <c r="A867" s="361" t="s">
        <v>3986</v>
      </c>
      <c r="B867" s="570" t="s">
        <v>3987</v>
      </c>
      <c r="C867" s="571" t="s">
        <v>158</v>
      </c>
      <c r="D867" s="572" t="s">
        <v>6300</v>
      </c>
      <c r="E867" s="578">
        <v>6000</v>
      </c>
      <c r="F867" s="579" t="s">
        <v>6301</v>
      </c>
      <c r="G867" s="575" t="s">
        <v>6302</v>
      </c>
      <c r="H867" s="575" t="s">
        <v>4461</v>
      </c>
      <c r="I867" s="575" t="s">
        <v>4011</v>
      </c>
      <c r="J867" s="369" t="s">
        <v>4007</v>
      </c>
      <c r="K867" s="534">
        <v>1</v>
      </c>
      <c r="L867" s="534">
        <v>11</v>
      </c>
      <c r="M867" s="371">
        <v>66000</v>
      </c>
      <c r="N867" s="534" t="s">
        <v>1664</v>
      </c>
      <c r="O867" s="534" t="s">
        <v>1664</v>
      </c>
      <c r="P867" s="535" t="s">
        <v>1664</v>
      </c>
      <c r="Q867" s="534" t="s">
        <v>1664</v>
      </c>
      <c r="R867" s="534" t="s">
        <v>1664</v>
      </c>
    </row>
    <row r="868" spans="1:18" s="372" customFormat="1" ht="24" x14ac:dyDescent="0.2">
      <c r="A868" s="361" t="s">
        <v>3986</v>
      </c>
      <c r="B868" s="570" t="s">
        <v>3987</v>
      </c>
      <c r="C868" s="571" t="s">
        <v>158</v>
      </c>
      <c r="D868" s="572" t="s">
        <v>6303</v>
      </c>
      <c r="E868" s="578">
        <v>9000</v>
      </c>
      <c r="F868" s="579" t="s">
        <v>6304</v>
      </c>
      <c r="G868" s="575" t="s">
        <v>6305</v>
      </c>
      <c r="H868" s="575" t="s">
        <v>5988</v>
      </c>
      <c r="I868" s="575" t="s">
        <v>4011</v>
      </c>
      <c r="J868" s="369" t="s">
        <v>4007</v>
      </c>
      <c r="K868" s="534">
        <v>1</v>
      </c>
      <c r="L868" s="534">
        <v>11</v>
      </c>
      <c r="M868" s="371">
        <v>99000</v>
      </c>
      <c r="N868" s="534" t="s">
        <v>1664</v>
      </c>
      <c r="O868" s="534" t="s">
        <v>1664</v>
      </c>
      <c r="P868" s="535" t="s">
        <v>1664</v>
      </c>
      <c r="Q868" s="534" t="s">
        <v>1664</v>
      </c>
      <c r="R868" s="534" t="s">
        <v>1664</v>
      </c>
    </row>
    <row r="869" spans="1:18" s="372" customFormat="1" ht="12" x14ac:dyDescent="0.2">
      <c r="A869" s="361" t="s">
        <v>3986</v>
      </c>
      <c r="B869" s="570" t="s">
        <v>3987</v>
      </c>
      <c r="C869" s="571" t="s">
        <v>158</v>
      </c>
      <c r="D869" s="572" t="s">
        <v>4596</v>
      </c>
      <c r="E869" s="578">
        <v>3500</v>
      </c>
      <c r="F869" s="579" t="s">
        <v>6306</v>
      </c>
      <c r="G869" s="575" t="s">
        <v>6307</v>
      </c>
      <c r="H869" s="575" t="s">
        <v>4105</v>
      </c>
      <c r="I869" s="575" t="s">
        <v>4011</v>
      </c>
      <c r="J869" s="369" t="s">
        <v>4007</v>
      </c>
      <c r="K869" s="534">
        <v>1</v>
      </c>
      <c r="L869" s="534">
        <v>11</v>
      </c>
      <c r="M869" s="371">
        <v>38500</v>
      </c>
      <c r="N869" s="534" t="s">
        <v>1664</v>
      </c>
      <c r="O869" s="534" t="s">
        <v>1664</v>
      </c>
      <c r="P869" s="535" t="s">
        <v>1664</v>
      </c>
      <c r="Q869" s="534" t="s">
        <v>1664</v>
      </c>
      <c r="R869" s="534" t="s">
        <v>1664</v>
      </c>
    </row>
    <row r="870" spans="1:18" s="372" customFormat="1" ht="12" x14ac:dyDescent="0.2">
      <c r="A870" s="361" t="s">
        <v>3986</v>
      </c>
      <c r="B870" s="570" t="s">
        <v>3987</v>
      </c>
      <c r="C870" s="571" t="s">
        <v>158</v>
      </c>
      <c r="D870" s="572" t="s">
        <v>6010</v>
      </c>
      <c r="E870" s="573">
        <v>15600</v>
      </c>
      <c r="F870" s="574" t="s">
        <v>6156</v>
      </c>
      <c r="G870" s="575" t="s">
        <v>6157</v>
      </c>
      <c r="H870" s="575" t="s">
        <v>4015</v>
      </c>
      <c r="I870" s="575" t="s">
        <v>4011</v>
      </c>
      <c r="J870" s="369" t="s">
        <v>4007</v>
      </c>
      <c r="K870" s="534" t="s">
        <v>1664</v>
      </c>
      <c r="L870" s="534" t="s">
        <v>1664</v>
      </c>
      <c r="M870" s="535" t="s">
        <v>1664</v>
      </c>
      <c r="N870" s="534">
        <v>1</v>
      </c>
      <c r="O870" s="534">
        <v>1</v>
      </c>
      <c r="P870" s="371">
        <v>15600</v>
      </c>
      <c r="Q870" s="534" t="s">
        <v>1664</v>
      </c>
      <c r="R870" s="534" t="s">
        <v>1664</v>
      </c>
    </row>
    <row r="871" spans="1:18" s="372" customFormat="1" ht="36" x14ac:dyDescent="0.2">
      <c r="A871" s="361" t="s">
        <v>3986</v>
      </c>
      <c r="B871" s="570" t="s">
        <v>3987</v>
      </c>
      <c r="C871" s="571" t="s">
        <v>158</v>
      </c>
      <c r="D871" s="572" t="s">
        <v>4588</v>
      </c>
      <c r="E871" s="578">
        <v>2000</v>
      </c>
      <c r="F871" s="574" t="s">
        <v>4925</v>
      </c>
      <c r="G871" s="575" t="s">
        <v>4926</v>
      </c>
      <c r="H871" s="575" t="s">
        <v>6308</v>
      </c>
      <c r="I871" s="575" t="s">
        <v>4011</v>
      </c>
      <c r="J871" s="369" t="s">
        <v>4007</v>
      </c>
      <c r="K871" s="534">
        <v>1</v>
      </c>
      <c r="L871" s="534">
        <v>12</v>
      </c>
      <c r="M871" s="371">
        <v>24000</v>
      </c>
      <c r="N871" s="534">
        <v>1</v>
      </c>
      <c r="O871" s="534">
        <v>1</v>
      </c>
      <c r="P871" s="371">
        <v>2000</v>
      </c>
      <c r="Q871" s="534" t="s">
        <v>1664</v>
      </c>
      <c r="R871" s="534" t="s">
        <v>1664</v>
      </c>
    </row>
    <row r="872" spans="1:18" s="372" customFormat="1" ht="24" x14ac:dyDescent="0.2">
      <c r="A872" s="361" t="s">
        <v>3986</v>
      </c>
      <c r="B872" s="570" t="s">
        <v>3987</v>
      </c>
      <c r="C872" s="571" t="s">
        <v>158</v>
      </c>
      <c r="D872" s="572" t="s">
        <v>4435</v>
      </c>
      <c r="E872" s="578">
        <v>15600</v>
      </c>
      <c r="F872" s="574" t="s">
        <v>5305</v>
      </c>
      <c r="G872" s="575" t="s">
        <v>5306</v>
      </c>
      <c r="H872" s="575" t="s">
        <v>4015</v>
      </c>
      <c r="I872" s="575" t="s">
        <v>4011</v>
      </c>
      <c r="J872" s="369" t="s">
        <v>4007</v>
      </c>
      <c r="K872" s="534">
        <v>1</v>
      </c>
      <c r="L872" s="534">
        <v>12</v>
      </c>
      <c r="M872" s="371">
        <v>187200</v>
      </c>
      <c r="N872" s="534">
        <v>1</v>
      </c>
      <c r="O872" s="534">
        <v>1</v>
      </c>
      <c r="P872" s="371">
        <v>15600</v>
      </c>
      <c r="Q872" s="534" t="s">
        <v>1664</v>
      </c>
      <c r="R872" s="534" t="s">
        <v>1664</v>
      </c>
    </row>
    <row r="873" spans="1:18" s="372" customFormat="1" ht="24" x14ac:dyDescent="0.2">
      <c r="A873" s="361" t="s">
        <v>3986</v>
      </c>
      <c r="B873" s="570" t="s">
        <v>3987</v>
      </c>
      <c r="C873" s="571" t="s">
        <v>158</v>
      </c>
      <c r="D873" s="572" t="s">
        <v>5501</v>
      </c>
      <c r="E873" s="578">
        <v>15600</v>
      </c>
      <c r="F873" s="574" t="s">
        <v>5305</v>
      </c>
      <c r="G873" s="575" t="s">
        <v>5306</v>
      </c>
      <c r="H873" s="575" t="s">
        <v>4015</v>
      </c>
      <c r="I873" s="575" t="s">
        <v>4011</v>
      </c>
      <c r="J873" s="369" t="s">
        <v>4007</v>
      </c>
      <c r="K873" s="534" t="s">
        <v>1664</v>
      </c>
      <c r="L873" s="534" t="s">
        <v>1664</v>
      </c>
      <c r="M873" s="535" t="s">
        <v>1664</v>
      </c>
      <c r="N873" s="534">
        <v>1</v>
      </c>
      <c r="O873" s="534">
        <v>1</v>
      </c>
      <c r="P873" s="371">
        <v>15600</v>
      </c>
      <c r="Q873" s="534" t="s">
        <v>1664</v>
      </c>
      <c r="R873" s="534" t="s">
        <v>1664</v>
      </c>
    </row>
    <row r="874" spans="1:18" s="372" customFormat="1" ht="24" x14ac:dyDescent="0.2">
      <c r="A874" s="361" t="s">
        <v>3986</v>
      </c>
      <c r="B874" s="570" t="s">
        <v>3987</v>
      </c>
      <c r="C874" s="571" t="s">
        <v>158</v>
      </c>
      <c r="D874" s="572" t="s">
        <v>4105</v>
      </c>
      <c r="E874" s="578">
        <v>4500</v>
      </c>
      <c r="F874" s="574" t="s">
        <v>5182</v>
      </c>
      <c r="G874" s="575" t="s">
        <v>5183</v>
      </c>
      <c r="H874" s="575" t="s">
        <v>4015</v>
      </c>
      <c r="I874" s="575" t="s">
        <v>4011</v>
      </c>
      <c r="J874" s="369" t="s">
        <v>4007</v>
      </c>
      <c r="K874" s="534">
        <v>1</v>
      </c>
      <c r="L874" s="534">
        <v>1</v>
      </c>
      <c r="M874" s="371">
        <v>4500</v>
      </c>
      <c r="N874" s="534">
        <v>1</v>
      </c>
      <c r="O874" s="534">
        <v>3</v>
      </c>
      <c r="P874" s="371">
        <v>13500</v>
      </c>
      <c r="Q874" s="534" t="s">
        <v>1664</v>
      </c>
      <c r="R874" s="534" t="s">
        <v>1664</v>
      </c>
    </row>
    <row r="875" spans="1:18" s="372" customFormat="1" ht="24" x14ac:dyDescent="0.2">
      <c r="A875" s="361" t="s">
        <v>3986</v>
      </c>
      <c r="B875" s="570" t="s">
        <v>3987</v>
      </c>
      <c r="C875" s="571" t="s">
        <v>158</v>
      </c>
      <c r="D875" s="572" t="s">
        <v>4514</v>
      </c>
      <c r="E875" s="578">
        <v>2300</v>
      </c>
      <c r="F875" s="579" t="s">
        <v>4515</v>
      </c>
      <c r="G875" s="575" t="s">
        <v>4516</v>
      </c>
      <c r="H875" s="575" t="s">
        <v>4015</v>
      </c>
      <c r="I875" s="575" t="s">
        <v>4011</v>
      </c>
      <c r="J875" s="369" t="s">
        <v>4007</v>
      </c>
      <c r="K875" s="534">
        <v>1</v>
      </c>
      <c r="L875" s="534">
        <v>12</v>
      </c>
      <c r="M875" s="371">
        <v>27600</v>
      </c>
      <c r="N875" s="534">
        <v>1</v>
      </c>
      <c r="O875" s="534">
        <v>3</v>
      </c>
      <c r="P875" s="371">
        <v>6900</v>
      </c>
      <c r="Q875" s="534" t="s">
        <v>1664</v>
      </c>
      <c r="R875" s="534" t="s">
        <v>1664</v>
      </c>
    </row>
    <row r="876" spans="1:18" s="372" customFormat="1" ht="12" x14ac:dyDescent="0.2">
      <c r="A876" s="361" t="s">
        <v>3986</v>
      </c>
      <c r="B876" s="570" t="s">
        <v>3987</v>
      </c>
      <c r="C876" s="571" t="s">
        <v>158</v>
      </c>
      <c r="D876" s="572" t="s">
        <v>5028</v>
      </c>
      <c r="E876" s="578">
        <v>1700</v>
      </c>
      <c r="F876" s="574" t="s">
        <v>5357</v>
      </c>
      <c r="G876" s="575" t="s">
        <v>5358</v>
      </c>
      <c r="H876" s="575" t="s">
        <v>4015</v>
      </c>
      <c r="I876" s="575" t="s">
        <v>4011</v>
      </c>
      <c r="J876" s="369" t="s">
        <v>4007</v>
      </c>
      <c r="K876" s="534">
        <v>1</v>
      </c>
      <c r="L876" s="534">
        <v>12</v>
      </c>
      <c r="M876" s="371">
        <v>20400</v>
      </c>
      <c r="N876" s="534">
        <v>1</v>
      </c>
      <c r="O876" s="534">
        <v>5</v>
      </c>
      <c r="P876" s="371">
        <v>8500</v>
      </c>
      <c r="Q876" s="534" t="s">
        <v>1664</v>
      </c>
      <c r="R876" s="534" t="s">
        <v>1664</v>
      </c>
    </row>
    <row r="877" spans="1:18" s="372" customFormat="1" ht="36" x14ac:dyDescent="0.2">
      <c r="A877" s="361" t="s">
        <v>3986</v>
      </c>
      <c r="B877" s="570" t="s">
        <v>3987</v>
      </c>
      <c r="C877" s="571" t="s">
        <v>158</v>
      </c>
      <c r="D877" s="572" t="s">
        <v>5751</v>
      </c>
      <c r="E877" s="578">
        <v>9000</v>
      </c>
      <c r="F877" s="579" t="s">
        <v>5752</v>
      </c>
      <c r="G877" s="575" t="s">
        <v>5753</v>
      </c>
      <c r="H877" s="575" t="s">
        <v>4102</v>
      </c>
      <c r="I877" s="575" t="s">
        <v>4011</v>
      </c>
      <c r="J877" s="369" t="s">
        <v>4007</v>
      </c>
      <c r="K877" s="534">
        <v>1</v>
      </c>
      <c r="L877" s="534">
        <v>12</v>
      </c>
      <c r="M877" s="371">
        <v>108000</v>
      </c>
      <c r="N877" s="534">
        <v>1</v>
      </c>
      <c r="O877" s="534">
        <v>6</v>
      </c>
      <c r="P877" s="371">
        <v>54000</v>
      </c>
      <c r="Q877" s="534" t="s">
        <v>1664</v>
      </c>
      <c r="R877" s="534" t="s">
        <v>1664</v>
      </c>
    </row>
    <row r="878" spans="1:18" s="372" customFormat="1" ht="24" x14ac:dyDescent="0.2">
      <c r="A878" s="361" t="s">
        <v>3986</v>
      </c>
      <c r="B878" s="570" t="s">
        <v>3987</v>
      </c>
      <c r="C878" s="571" t="s">
        <v>158</v>
      </c>
      <c r="D878" s="572" t="s">
        <v>6106</v>
      </c>
      <c r="E878" s="578">
        <v>14000</v>
      </c>
      <c r="F878" s="579" t="s">
        <v>6309</v>
      </c>
      <c r="G878" s="575" t="s">
        <v>6310</v>
      </c>
      <c r="H878" s="575" t="s">
        <v>4584</v>
      </c>
      <c r="I878" s="575" t="s">
        <v>4011</v>
      </c>
      <c r="J878" s="369" t="s">
        <v>4007</v>
      </c>
      <c r="K878" s="534">
        <v>1</v>
      </c>
      <c r="L878" s="534">
        <v>12</v>
      </c>
      <c r="M878" s="371">
        <v>168000</v>
      </c>
      <c r="N878" s="534">
        <v>1</v>
      </c>
      <c r="O878" s="534">
        <v>1</v>
      </c>
      <c r="P878" s="371">
        <v>14000</v>
      </c>
      <c r="Q878" s="534" t="s">
        <v>1664</v>
      </c>
      <c r="R878" s="534" t="s">
        <v>1664</v>
      </c>
    </row>
    <row r="879" spans="1:18" s="372" customFormat="1" ht="36" x14ac:dyDescent="0.2">
      <c r="A879" s="361" t="s">
        <v>3986</v>
      </c>
      <c r="B879" s="570" t="s">
        <v>3987</v>
      </c>
      <c r="C879" s="571" t="s">
        <v>158</v>
      </c>
      <c r="D879" s="572" t="s">
        <v>6311</v>
      </c>
      <c r="E879" s="578">
        <v>15600</v>
      </c>
      <c r="F879" s="579" t="s">
        <v>6312</v>
      </c>
      <c r="G879" s="575" t="s">
        <v>6313</v>
      </c>
      <c r="H879" s="575" t="s">
        <v>4015</v>
      </c>
      <c r="I879" s="575" t="s">
        <v>4011</v>
      </c>
      <c r="J879" s="369" t="s">
        <v>4007</v>
      </c>
      <c r="K879" s="534">
        <v>1</v>
      </c>
      <c r="L879" s="534">
        <v>12</v>
      </c>
      <c r="M879" s="371">
        <v>187200</v>
      </c>
      <c r="N879" s="534">
        <v>1</v>
      </c>
      <c r="O879" s="534">
        <v>1</v>
      </c>
      <c r="P879" s="371">
        <v>15600</v>
      </c>
      <c r="Q879" s="534" t="s">
        <v>1664</v>
      </c>
      <c r="R879" s="534" t="s">
        <v>1664</v>
      </c>
    </row>
    <row r="880" spans="1:18" s="372" customFormat="1" ht="36" x14ac:dyDescent="0.2">
      <c r="A880" s="361" t="s">
        <v>3986</v>
      </c>
      <c r="B880" s="570" t="s">
        <v>3987</v>
      </c>
      <c r="C880" s="571" t="s">
        <v>158</v>
      </c>
      <c r="D880" s="572" t="s">
        <v>6314</v>
      </c>
      <c r="E880" s="578">
        <v>3000</v>
      </c>
      <c r="F880" s="579" t="s">
        <v>6315</v>
      </c>
      <c r="G880" s="575" t="s">
        <v>6316</v>
      </c>
      <c r="H880" s="575" t="s">
        <v>6317</v>
      </c>
      <c r="I880" s="580" t="s">
        <v>4028</v>
      </c>
      <c r="J880" s="369" t="s">
        <v>4007</v>
      </c>
      <c r="K880" s="534">
        <v>1</v>
      </c>
      <c r="L880" s="534">
        <v>12</v>
      </c>
      <c r="M880" s="371">
        <v>36000</v>
      </c>
      <c r="N880" s="534">
        <v>1</v>
      </c>
      <c r="O880" s="534">
        <v>1</v>
      </c>
      <c r="P880" s="371">
        <v>3000</v>
      </c>
      <c r="Q880" s="534" t="s">
        <v>1664</v>
      </c>
      <c r="R880" s="534" t="s">
        <v>1664</v>
      </c>
    </row>
    <row r="881" spans="1:18" s="372" customFormat="1" ht="48" x14ac:dyDescent="0.2">
      <c r="A881" s="361" t="s">
        <v>3986</v>
      </c>
      <c r="B881" s="570" t="s">
        <v>3987</v>
      </c>
      <c r="C881" s="571" t="s">
        <v>158</v>
      </c>
      <c r="D881" s="572" t="s">
        <v>6318</v>
      </c>
      <c r="E881" s="578">
        <v>3500</v>
      </c>
      <c r="F881" s="579" t="s">
        <v>6319</v>
      </c>
      <c r="G881" s="575" t="s">
        <v>6320</v>
      </c>
      <c r="H881" s="575" t="s">
        <v>4955</v>
      </c>
      <c r="I881" s="580" t="s">
        <v>4028</v>
      </c>
      <c r="J881" s="369" t="s">
        <v>4007</v>
      </c>
      <c r="K881" s="534">
        <v>1</v>
      </c>
      <c r="L881" s="534">
        <v>12</v>
      </c>
      <c r="M881" s="371">
        <v>42000</v>
      </c>
      <c r="N881" s="534">
        <v>1</v>
      </c>
      <c r="O881" s="534">
        <v>1</v>
      </c>
      <c r="P881" s="371">
        <v>3500</v>
      </c>
      <c r="Q881" s="534" t="s">
        <v>1664</v>
      </c>
      <c r="R881" s="534" t="s">
        <v>1664</v>
      </c>
    </row>
    <row r="882" spans="1:18" s="372" customFormat="1" ht="12" x14ac:dyDescent="0.2">
      <c r="A882" s="361" t="s">
        <v>3986</v>
      </c>
      <c r="B882" s="570" t="s">
        <v>3987</v>
      </c>
      <c r="C882" s="571" t="s">
        <v>158</v>
      </c>
      <c r="D882" s="572" t="s">
        <v>4435</v>
      </c>
      <c r="E882" s="578">
        <v>15600</v>
      </c>
      <c r="F882" s="579" t="s">
        <v>6321</v>
      </c>
      <c r="G882" s="575" t="s">
        <v>6322</v>
      </c>
      <c r="H882" s="575" t="s">
        <v>4015</v>
      </c>
      <c r="I882" s="575" t="s">
        <v>4011</v>
      </c>
      <c r="J882" s="369" t="s">
        <v>4007</v>
      </c>
      <c r="K882" s="534" t="s">
        <v>1664</v>
      </c>
      <c r="L882" s="534" t="s">
        <v>1664</v>
      </c>
      <c r="M882" s="535" t="s">
        <v>1664</v>
      </c>
      <c r="N882" s="534">
        <v>1</v>
      </c>
      <c r="O882" s="534">
        <v>2</v>
      </c>
      <c r="P882" s="371">
        <v>31200</v>
      </c>
      <c r="Q882" s="534" t="s">
        <v>1664</v>
      </c>
      <c r="R882" s="534" t="s">
        <v>1664</v>
      </c>
    </row>
    <row r="883" spans="1:18" s="372" customFormat="1" ht="12" x14ac:dyDescent="0.2">
      <c r="A883" s="361" t="s">
        <v>3986</v>
      </c>
      <c r="B883" s="570" t="s">
        <v>3987</v>
      </c>
      <c r="C883" s="571" t="s">
        <v>158</v>
      </c>
      <c r="D883" s="572" t="s">
        <v>4121</v>
      </c>
      <c r="E883" s="578">
        <v>13000</v>
      </c>
      <c r="F883" s="579" t="s">
        <v>6323</v>
      </c>
      <c r="G883" s="575" t="s">
        <v>6324</v>
      </c>
      <c r="H883" s="575" t="s">
        <v>4015</v>
      </c>
      <c r="I883" s="575" t="s">
        <v>4011</v>
      </c>
      <c r="J883" s="369" t="s">
        <v>4007</v>
      </c>
      <c r="K883" s="534">
        <v>1</v>
      </c>
      <c r="L883" s="534">
        <v>12</v>
      </c>
      <c r="M883" s="371">
        <v>156000</v>
      </c>
      <c r="N883" s="534">
        <v>1</v>
      </c>
      <c r="O883" s="534">
        <v>2</v>
      </c>
      <c r="P883" s="371">
        <v>26000</v>
      </c>
      <c r="Q883" s="534" t="s">
        <v>1664</v>
      </c>
      <c r="R883" s="534" t="s">
        <v>1664</v>
      </c>
    </row>
    <row r="884" spans="1:18" s="372" customFormat="1" ht="24" x14ac:dyDescent="0.2">
      <c r="A884" s="361" t="s">
        <v>3986</v>
      </c>
      <c r="B884" s="570" t="s">
        <v>3987</v>
      </c>
      <c r="C884" s="571" t="s">
        <v>158</v>
      </c>
      <c r="D884" s="572" t="s">
        <v>3988</v>
      </c>
      <c r="E884" s="578">
        <v>2500</v>
      </c>
      <c r="F884" s="579" t="s">
        <v>6325</v>
      </c>
      <c r="G884" s="575" t="s">
        <v>6326</v>
      </c>
      <c r="H884" s="575" t="s">
        <v>5769</v>
      </c>
      <c r="I884" s="575" t="s">
        <v>4011</v>
      </c>
      <c r="J884" s="369" t="s">
        <v>4007</v>
      </c>
      <c r="K884" s="534">
        <v>1</v>
      </c>
      <c r="L884" s="534">
        <v>12</v>
      </c>
      <c r="M884" s="371">
        <v>30000</v>
      </c>
      <c r="N884" s="534">
        <v>1</v>
      </c>
      <c r="O884" s="534">
        <v>2</v>
      </c>
      <c r="P884" s="371">
        <v>5000</v>
      </c>
      <c r="Q884" s="534" t="s">
        <v>1664</v>
      </c>
      <c r="R884" s="534" t="s">
        <v>1664</v>
      </c>
    </row>
    <row r="885" spans="1:18" s="372" customFormat="1" ht="24" x14ac:dyDescent="0.2">
      <c r="A885" s="361" t="s">
        <v>3986</v>
      </c>
      <c r="B885" s="570" t="s">
        <v>3987</v>
      </c>
      <c r="C885" s="571" t="s">
        <v>158</v>
      </c>
      <c r="D885" s="572" t="s">
        <v>5501</v>
      </c>
      <c r="E885" s="578">
        <v>15600</v>
      </c>
      <c r="F885" s="579" t="s">
        <v>6327</v>
      </c>
      <c r="G885" s="575" t="s">
        <v>6328</v>
      </c>
      <c r="H885" s="575" t="s">
        <v>4015</v>
      </c>
      <c r="I885" s="575" t="s">
        <v>4011</v>
      </c>
      <c r="J885" s="369" t="s">
        <v>4007</v>
      </c>
      <c r="K885" s="534" t="s">
        <v>1664</v>
      </c>
      <c r="L885" s="534" t="s">
        <v>1664</v>
      </c>
      <c r="M885" s="535" t="s">
        <v>1664</v>
      </c>
      <c r="N885" s="534">
        <v>1</v>
      </c>
      <c r="O885" s="534">
        <v>1</v>
      </c>
      <c r="P885" s="371">
        <v>15600</v>
      </c>
      <c r="Q885" s="534" t="s">
        <v>1664</v>
      </c>
      <c r="R885" s="534" t="s">
        <v>1664</v>
      </c>
    </row>
    <row r="886" spans="1:18" s="372" customFormat="1" ht="36" x14ac:dyDescent="0.2">
      <c r="A886" s="361" t="s">
        <v>3986</v>
      </c>
      <c r="B886" s="570" t="s">
        <v>3987</v>
      </c>
      <c r="C886" s="571" t="s">
        <v>158</v>
      </c>
      <c r="D886" s="572" t="s">
        <v>4435</v>
      </c>
      <c r="E886" s="578">
        <v>15600</v>
      </c>
      <c r="F886" s="579" t="s">
        <v>6329</v>
      </c>
      <c r="G886" s="575" t="s">
        <v>6330</v>
      </c>
      <c r="H886" s="575" t="s">
        <v>4015</v>
      </c>
      <c r="I886" s="575" t="s">
        <v>4295</v>
      </c>
      <c r="J886" s="369" t="s">
        <v>4007</v>
      </c>
      <c r="K886" s="534">
        <v>1</v>
      </c>
      <c r="L886" s="534">
        <v>12</v>
      </c>
      <c r="M886" s="371">
        <v>187200</v>
      </c>
      <c r="N886" s="534">
        <v>1</v>
      </c>
      <c r="O886" s="534">
        <v>3</v>
      </c>
      <c r="P886" s="371">
        <v>46800</v>
      </c>
      <c r="Q886" s="534" t="s">
        <v>1664</v>
      </c>
      <c r="R886" s="534" t="s">
        <v>1664</v>
      </c>
    </row>
    <row r="887" spans="1:18" s="372" customFormat="1" ht="24" x14ac:dyDescent="0.2">
      <c r="A887" s="361" t="s">
        <v>3986</v>
      </c>
      <c r="B887" s="570" t="s">
        <v>3987</v>
      </c>
      <c r="C887" s="571" t="s">
        <v>158</v>
      </c>
      <c r="D887" s="572" t="s">
        <v>4897</v>
      </c>
      <c r="E887" s="578">
        <v>3700</v>
      </c>
      <c r="F887" s="579" t="s">
        <v>6331</v>
      </c>
      <c r="G887" s="575" t="s">
        <v>6332</v>
      </c>
      <c r="H887" s="575" t="s">
        <v>4015</v>
      </c>
      <c r="I887" s="575" t="s">
        <v>4011</v>
      </c>
      <c r="J887" s="369" t="s">
        <v>4007</v>
      </c>
      <c r="K887" s="534">
        <v>1</v>
      </c>
      <c r="L887" s="534">
        <v>12</v>
      </c>
      <c r="M887" s="371">
        <v>44400</v>
      </c>
      <c r="N887" s="534">
        <v>1</v>
      </c>
      <c r="O887" s="534">
        <v>3</v>
      </c>
      <c r="P887" s="371">
        <v>11100</v>
      </c>
      <c r="Q887" s="534" t="s">
        <v>1664</v>
      </c>
      <c r="R887" s="534" t="s">
        <v>1664</v>
      </c>
    </row>
    <row r="888" spans="1:18" s="372" customFormat="1" ht="24" x14ac:dyDescent="0.2">
      <c r="A888" s="361" t="s">
        <v>3986</v>
      </c>
      <c r="B888" s="570" t="s">
        <v>3987</v>
      </c>
      <c r="C888" s="571" t="s">
        <v>158</v>
      </c>
      <c r="D888" s="572" t="s">
        <v>4121</v>
      </c>
      <c r="E888" s="578">
        <v>15600</v>
      </c>
      <c r="F888" s="579" t="s">
        <v>6333</v>
      </c>
      <c r="G888" s="575" t="s">
        <v>6334</v>
      </c>
      <c r="H888" s="575" t="s">
        <v>6335</v>
      </c>
      <c r="I888" s="575" t="s">
        <v>4011</v>
      </c>
      <c r="J888" s="369" t="s">
        <v>4007</v>
      </c>
      <c r="K888" s="534">
        <v>1</v>
      </c>
      <c r="L888" s="534">
        <v>12</v>
      </c>
      <c r="M888" s="371">
        <v>187200</v>
      </c>
      <c r="N888" s="534">
        <v>1</v>
      </c>
      <c r="O888" s="534">
        <v>3</v>
      </c>
      <c r="P888" s="371">
        <v>46800</v>
      </c>
      <c r="Q888" s="534" t="s">
        <v>1664</v>
      </c>
      <c r="R888" s="534" t="s">
        <v>1664</v>
      </c>
    </row>
    <row r="889" spans="1:18" s="372" customFormat="1" ht="12" x14ac:dyDescent="0.2">
      <c r="A889" s="361" t="s">
        <v>3986</v>
      </c>
      <c r="B889" s="570" t="s">
        <v>3987</v>
      </c>
      <c r="C889" s="571" t="s">
        <v>158</v>
      </c>
      <c r="D889" s="572" t="s">
        <v>1145</v>
      </c>
      <c r="E889" s="578">
        <v>4800</v>
      </c>
      <c r="F889" s="579" t="s">
        <v>6336</v>
      </c>
      <c r="G889" s="575" t="s">
        <v>6337</v>
      </c>
      <c r="H889" s="575" t="s">
        <v>4015</v>
      </c>
      <c r="I889" s="575" t="s">
        <v>4011</v>
      </c>
      <c r="J889" s="369" t="s">
        <v>4007</v>
      </c>
      <c r="K889" s="534">
        <v>1</v>
      </c>
      <c r="L889" s="534">
        <v>12</v>
      </c>
      <c r="M889" s="371">
        <v>57600</v>
      </c>
      <c r="N889" s="534">
        <v>1</v>
      </c>
      <c r="O889" s="534">
        <v>3</v>
      </c>
      <c r="P889" s="371">
        <v>14400</v>
      </c>
      <c r="Q889" s="534" t="s">
        <v>1664</v>
      </c>
      <c r="R889" s="534" t="s">
        <v>1664</v>
      </c>
    </row>
    <row r="890" spans="1:18" s="372" customFormat="1" ht="24" x14ac:dyDescent="0.2">
      <c r="A890" s="361" t="s">
        <v>3986</v>
      </c>
      <c r="B890" s="570" t="s">
        <v>3987</v>
      </c>
      <c r="C890" s="571" t="s">
        <v>158</v>
      </c>
      <c r="D890" s="572" t="s">
        <v>4435</v>
      </c>
      <c r="E890" s="578">
        <v>15600</v>
      </c>
      <c r="F890" s="579" t="s">
        <v>6338</v>
      </c>
      <c r="G890" s="575" t="s">
        <v>6339</v>
      </c>
      <c r="H890" s="575" t="s">
        <v>4015</v>
      </c>
      <c r="I890" s="575" t="s">
        <v>4011</v>
      </c>
      <c r="J890" s="369" t="s">
        <v>4007</v>
      </c>
      <c r="K890" s="534">
        <v>1</v>
      </c>
      <c r="L890" s="534">
        <v>12</v>
      </c>
      <c r="M890" s="371">
        <v>187200</v>
      </c>
      <c r="N890" s="534">
        <v>1</v>
      </c>
      <c r="O890" s="534">
        <v>3</v>
      </c>
      <c r="P890" s="371">
        <v>46800</v>
      </c>
      <c r="Q890" s="534" t="s">
        <v>1664</v>
      </c>
      <c r="R890" s="534" t="s">
        <v>1664</v>
      </c>
    </row>
    <row r="891" spans="1:18" s="372" customFormat="1" ht="12" x14ac:dyDescent="0.2">
      <c r="A891" s="361" t="s">
        <v>3986</v>
      </c>
      <c r="B891" s="570" t="s">
        <v>3987</v>
      </c>
      <c r="C891" s="571" t="s">
        <v>158</v>
      </c>
      <c r="D891" s="572" t="s">
        <v>4121</v>
      </c>
      <c r="E891" s="578">
        <v>15600</v>
      </c>
      <c r="F891" s="579" t="s">
        <v>6340</v>
      </c>
      <c r="G891" s="575" t="s">
        <v>6341</v>
      </c>
      <c r="H891" s="575" t="s">
        <v>4015</v>
      </c>
      <c r="I891" s="575" t="s">
        <v>4011</v>
      </c>
      <c r="J891" s="369" t="s">
        <v>4007</v>
      </c>
      <c r="K891" s="534">
        <v>1</v>
      </c>
      <c r="L891" s="534">
        <v>12</v>
      </c>
      <c r="M891" s="371">
        <v>187200</v>
      </c>
      <c r="N891" s="534">
        <v>1</v>
      </c>
      <c r="O891" s="534">
        <v>4</v>
      </c>
      <c r="P891" s="371">
        <v>62400</v>
      </c>
      <c r="Q891" s="534" t="s">
        <v>1664</v>
      </c>
      <c r="R891" s="534" t="s">
        <v>1664</v>
      </c>
    </row>
    <row r="892" spans="1:18" s="372" customFormat="1" ht="36" x14ac:dyDescent="0.2">
      <c r="A892" s="361" t="s">
        <v>3986</v>
      </c>
      <c r="B892" s="570" t="s">
        <v>3987</v>
      </c>
      <c r="C892" s="571" t="s">
        <v>158</v>
      </c>
      <c r="D892" s="572" t="s">
        <v>4377</v>
      </c>
      <c r="E892" s="578">
        <v>7000</v>
      </c>
      <c r="F892" s="579" t="s">
        <v>6342</v>
      </c>
      <c r="G892" s="575" t="s">
        <v>6343</v>
      </c>
      <c r="H892" s="575" t="s">
        <v>6344</v>
      </c>
      <c r="I892" s="575" t="s">
        <v>4011</v>
      </c>
      <c r="J892" s="369" t="s">
        <v>4007</v>
      </c>
      <c r="K892" s="534">
        <v>1</v>
      </c>
      <c r="L892" s="534">
        <v>12</v>
      </c>
      <c r="M892" s="371">
        <v>84000</v>
      </c>
      <c r="N892" s="534">
        <v>1</v>
      </c>
      <c r="O892" s="534">
        <v>4</v>
      </c>
      <c r="P892" s="371">
        <v>28000</v>
      </c>
      <c r="Q892" s="534" t="s">
        <v>1664</v>
      </c>
      <c r="R892" s="534" t="s">
        <v>1664</v>
      </c>
    </row>
    <row r="893" spans="1:18" s="372" customFormat="1" ht="24" x14ac:dyDescent="0.2">
      <c r="A893" s="361" t="s">
        <v>3986</v>
      </c>
      <c r="B893" s="570" t="s">
        <v>3987</v>
      </c>
      <c r="C893" s="571" t="s">
        <v>158</v>
      </c>
      <c r="D893" s="572" t="s">
        <v>6345</v>
      </c>
      <c r="E893" s="578">
        <v>7000</v>
      </c>
      <c r="F893" s="579" t="s">
        <v>6346</v>
      </c>
      <c r="G893" s="575" t="s">
        <v>6347</v>
      </c>
      <c r="H893" s="575" t="s">
        <v>4015</v>
      </c>
      <c r="I893" s="575" t="s">
        <v>4011</v>
      </c>
      <c r="J893" s="369" t="s">
        <v>4007</v>
      </c>
      <c r="K893" s="534">
        <v>1</v>
      </c>
      <c r="L893" s="534">
        <v>12</v>
      </c>
      <c r="M893" s="371">
        <v>84000</v>
      </c>
      <c r="N893" s="534">
        <v>1</v>
      </c>
      <c r="O893" s="534">
        <v>4</v>
      </c>
      <c r="P893" s="371">
        <v>28000</v>
      </c>
      <c r="Q893" s="534" t="s">
        <v>1664</v>
      </c>
      <c r="R893" s="534" t="s">
        <v>1664</v>
      </c>
    </row>
    <row r="894" spans="1:18" s="372" customFormat="1" ht="24" x14ac:dyDescent="0.2">
      <c r="A894" s="361" t="s">
        <v>3986</v>
      </c>
      <c r="B894" s="570" t="s">
        <v>3987</v>
      </c>
      <c r="C894" s="571" t="s">
        <v>158</v>
      </c>
      <c r="D894" s="572" t="s">
        <v>4377</v>
      </c>
      <c r="E894" s="578">
        <v>2500</v>
      </c>
      <c r="F894" s="579" t="s">
        <v>6348</v>
      </c>
      <c r="G894" s="575" t="s">
        <v>6349</v>
      </c>
      <c r="H894" s="575" t="s">
        <v>4015</v>
      </c>
      <c r="I894" s="575" t="s">
        <v>4011</v>
      </c>
      <c r="J894" s="369" t="s">
        <v>4007</v>
      </c>
      <c r="K894" s="534">
        <v>1</v>
      </c>
      <c r="L894" s="534">
        <v>12</v>
      </c>
      <c r="M894" s="371">
        <v>30000</v>
      </c>
      <c r="N894" s="534">
        <v>1</v>
      </c>
      <c r="O894" s="534">
        <v>4</v>
      </c>
      <c r="P894" s="371">
        <v>10000</v>
      </c>
      <c r="Q894" s="534" t="s">
        <v>1664</v>
      </c>
      <c r="R894" s="534" t="s">
        <v>1664</v>
      </c>
    </row>
    <row r="895" spans="1:18" s="372" customFormat="1" ht="24" x14ac:dyDescent="0.2">
      <c r="A895" s="361" t="s">
        <v>3986</v>
      </c>
      <c r="B895" s="570" t="s">
        <v>3987</v>
      </c>
      <c r="C895" s="571" t="s">
        <v>158</v>
      </c>
      <c r="D895" s="572" t="s">
        <v>4435</v>
      </c>
      <c r="E895" s="578">
        <v>15600</v>
      </c>
      <c r="F895" s="579" t="s">
        <v>6350</v>
      </c>
      <c r="G895" s="575" t="s">
        <v>6351</v>
      </c>
      <c r="H895" s="575" t="s">
        <v>4015</v>
      </c>
      <c r="I895" s="575" t="s">
        <v>4011</v>
      </c>
      <c r="J895" s="369" t="s">
        <v>4007</v>
      </c>
      <c r="K895" s="534" t="s">
        <v>1664</v>
      </c>
      <c r="L895" s="534" t="s">
        <v>1664</v>
      </c>
      <c r="M895" s="535" t="s">
        <v>1664</v>
      </c>
      <c r="N895" s="534">
        <v>1</v>
      </c>
      <c r="O895" s="534">
        <v>2</v>
      </c>
      <c r="P895" s="371">
        <v>31200</v>
      </c>
      <c r="Q895" s="534" t="s">
        <v>1664</v>
      </c>
      <c r="R895" s="534" t="s">
        <v>1664</v>
      </c>
    </row>
    <row r="896" spans="1:18" s="372" customFormat="1" ht="12" x14ac:dyDescent="0.2">
      <c r="A896" s="361" t="s">
        <v>3986</v>
      </c>
      <c r="B896" s="570" t="s">
        <v>3987</v>
      </c>
      <c r="C896" s="571" t="s">
        <v>158</v>
      </c>
      <c r="D896" s="572" t="s">
        <v>4343</v>
      </c>
      <c r="E896" s="578">
        <v>11000</v>
      </c>
      <c r="F896" s="579" t="s">
        <v>6352</v>
      </c>
      <c r="G896" s="575" t="s">
        <v>6353</v>
      </c>
      <c r="H896" s="575" t="s">
        <v>4015</v>
      </c>
      <c r="I896" s="575" t="s">
        <v>4011</v>
      </c>
      <c r="J896" s="369" t="s">
        <v>4007</v>
      </c>
      <c r="K896" s="534">
        <v>1</v>
      </c>
      <c r="L896" s="534">
        <v>1</v>
      </c>
      <c r="M896" s="371">
        <v>11000</v>
      </c>
      <c r="N896" s="534">
        <v>1</v>
      </c>
      <c r="O896" s="534">
        <v>4</v>
      </c>
      <c r="P896" s="371">
        <v>44000</v>
      </c>
      <c r="Q896" s="534" t="s">
        <v>1664</v>
      </c>
      <c r="R896" s="534" t="s">
        <v>1664</v>
      </c>
    </row>
    <row r="897" spans="1:18" s="372" customFormat="1" ht="24" x14ac:dyDescent="0.2">
      <c r="A897" s="361" t="s">
        <v>3986</v>
      </c>
      <c r="B897" s="570" t="s">
        <v>3987</v>
      </c>
      <c r="C897" s="571" t="s">
        <v>158</v>
      </c>
      <c r="D897" s="572" t="s">
        <v>4280</v>
      </c>
      <c r="E897" s="578">
        <v>4000</v>
      </c>
      <c r="F897" s="579" t="s">
        <v>6354</v>
      </c>
      <c r="G897" s="575" t="s">
        <v>6355</v>
      </c>
      <c r="H897" s="575" t="s">
        <v>4015</v>
      </c>
      <c r="I897" s="575" t="s">
        <v>4011</v>
      </c>
      <c r="J897" s="369" t="s">
        <v>4007</v>
      </c>
      <c r="K897" s="534">
        <v>1</v>
      </c>
      <c r="L897" s="534">
        <v>12</v>
      </c>
      <c r="M897" s="371">
        <v>48000</v>
      </c>
      <c r="N897" s="534">
        <v>1</v>
      </c>
      <c r="O897" s="534">
        <v>4</v>
      </c>
      <c r="P897" s="371">
        <v>16000</v>
      </c>
      <c r="Q897" s="534" t="s">
        <v>1664</v>
      </c>
      <c r="R897" s="534" t="s">
        <v>1664</v>
      </c>
    </row>
    <row r="898" spans="1:18" s="372" customFormat="1" ht="12" x14ac:dyDescent="0.2">
      <c r="A898" s="361" t="s">
        <v>3986</v>
      </c>
      <c r="B898" s="570" t="s">
        <v>3987</v>
      </c>
      <c r="C898" s="571" t="s">
        <v>158</v>
      </c>
      <c r="D898" s="572" t="s">
        <v>4280</v>
      </c>
      <c r="E898" s="578">
        <v>4000</v>
      </c>
      <c r="F898" s="579" t="s">
        <v>6356</v>
      </c>
      <c r="G898" s="575" t="s">
        <v>6357</v>
      </c>
      <c r="H898" s="575" t="s">
        <v>4015</v>
      </c>
      <c r="I898" s="575" t="s">
        <v>4011</v>
      </c>
      <c r="J898" s="369" t="s">
        <v>4007</v>
      </c>
      <c r="K898" s="534">
        <v>1</v>
      </c>
      <c r="L898" s="534">
        <v>2</v>
      </c>
      <c r="M898" s="371">
        <v>8000</v>
      </c>
      <c r="N898" s="534">
        <v>1</v>
      </c>
      <c r="O898" s="534">
        <v>4</v>
      </c>
      <c r="P898" s="371">
        <v>16000</v>
      </c>
      <c r="Q898" s="534" t="s">
        <v>1664</v>
      </c>
      <c r="R898" s="534" t="s">
        <v>1664</v>
      </c>
    </row>
    <row r="899" spans="1:18" s="372" customFormat="1" ht="24" x14ac:dyDescent="0.2">
      <c r="A899" s="361" t="s">
        <v>3986</v>
      </c>
      <c r="B899" s="570" t="s">
        <v>3987</v>
      </c>
      <c r="C899" s="571" t="s">
        <v>158</v>
      </c>
      <c r="D899" s="572" t="s">
        <v>4012</v>
      </c>
      <c r="E899" s="578">
        <v>6500</v>
      </c>
      <c r="F899" s="579" t="s">
        <v>6358</v>
      </c>
      <c r="G899" s="575" t="s">
        <v>6359</v>
      </c>
      <c r="H899" s="575" t="s">
        <v>4015</v>
      </c>
      <c r="I899" s="575" t="s">
        <v>4011</v>
      </c>
      <c r="J899" s="369" t="s">
        <v>4007</v>
      </c>
      <c r="K899" s="534">
        <v>1</v>
      </c>
      <c r="L899" s="534">
        <v>2</v>
      </c>
      <c r="M899" s="371">
        <v>13000</v>
      </c>
      <c r="N899" s="534">
        <v>1</v>
      </c>
      <c r="O899" s="534">
        <v>4</v>
      </c>
      <c r="P899" s="371">
        <v>26000</v>
      </c>
      <c r="Q899" s="534" t="s">
        <v>1664</v>
      </c>
      <c r="R899" s="534" t="s">
        <v>1664</v>
      </c>
    </row>
    <row r="900" spans="1:18" s="372" customFormat="1" ht="48" x14ac:dyDescent="0.2">
      <c r="A900" s="361" t="s">
        <v>3986</v>
      </c>
      <c r="B900" s="570" t="s">
        <v>3987</v>
      </c>
      <c r="C900" s="571" t="s">
        <v>158</v>
      </c>
      <c r="D900" s="572" t="s">
        <v>6010</v>
      </c>
      <c r="E900" s="578">
        <v>15600</v>
      </c>
      <c r="F900" s="579" t="s">
        <v>6360</v>
      </c>
      <c r="G900" s="575" t="s">
        <v>6361</v>
      </c>
      <c r="H900" s="575" t="s">
        <v>6362</v>
      </c>
      <c r="I900" s="580" t="s">
        <v>4028</v>
      </c>
      <c r="J900" s="369" t="s">
        <v>4007</v>
      </c>
      <c r="K900" s="534" t="s">
        <v>1664</v>
      </c>
      <c r="L900" s="534" t="s">
        <v>1664</v>
      </c>
      <c r="M900" s="535" t="s">
        <v>1664</v>
      </c>
      <c r="N900" s="534">
        <v>1</v>
      </c>
      <c r="O900" s="534">
        <v>2</v>
      </c>
      <c r="P900" s="371">
        <v>31200</v>
      </c>
      <c r="Q900" s="534" t="s">
        <v>1664</v>
      </c>
      <c r="R900" s="534" t="s">
        <v>1664</v>
      </c>
    </row>
    <row r="901" spans="1:18" s="372" customFormat="1" ht="24" x14ac:dyDescent="0.2">
      <c r="A901" s="361" t="s">
        <v>3986</v>
      </c>
      <c r="B901" s="570" t="s">
        <v>3987</v>
      </c>
      <c r="C901" s="571" t="s">
        <v>158</v>
      </c>
      <c r="D901" s="572" t="s">
        <v>4596</v>
      </c>
      <c r="E901" s="578">
        <v>3500</v>
      </c>
      <c r="F901" s="579" t="s">
        <v>6363</v>
      </c>
      <c r="G901" s="575" t="s">
        <v>6364</v>
      </c>
      <c r="H901" s="575" t="s">
        <v>4015</v>
      </c>
      <c r="I901" s="575" t="s">
        <v>4011</v>
      </c>
      <c r="J901" s="369" t="s">
        <v>4007</v>
      </c>
      <c r="K901" s="534">
        <v>1</v>
      </c>
      <c r="L901" s="534">
        <v>12</v>
      </c>
      <c r="M901" s="371">
        <v>42000</v>
      </c>
      <c r="N901" s="534">
        <v>1</v>
      </c>
      <c r="O901" s="534">
        <v>5</v>
      </c>
      <c r="P901" s="371">
        <v>17500</v>
      </c>
      <c r="Q901" s="534" t="s">
        <v>1664</v>
      </c>
      <c r="R901" s="534" t="s">
        <v>1664</v>
      </c>
    </row>
    <row r="902" spans="1:18" s="372" customFormat="1" ht="24" x14ac:dyDescent="0.2">
      <c r="A902" s="361" t="s">
        <v>3986</v>
      </c>
      <c r="B902" s="570" t="s">
        <v>3987</v>
      </c>
      <c r="C902" s="571" t="s">
        <v>158</v>
      </c>
      <c r="D902" s="572" t="s">
        <v>4507</v>
      </c>
      <c r="E902" s="578">
        <v>4500</v>
      </c>
      <c r="F902" s="579" t="s">
        <v>6365</v>
      </c>
      <c r="G902" s="575" t="s">
        <v>6366</v>
      </c>
      <c r="H902" s="575" t="s">
        <v>4027</v>
      </c>
      <c r="I902" s="580" t="s">
        <v>4028</v>
      </c>
      <c r="J902" s="369" t="s">
        <v>4007</v>
      </c>
      <c r="K902" s="534">
        <v>1</v>
      </c>
      <c r="L902" s="534">
        <v>12</v>
      </c>
      <c r="M902" s="371">
        <v>54000</v>
      </c>
      <c r="N902" s="534">
        <v>1</v>
      </c>
      <c r="O902" s="534">
        <v>5</v>
      </c>
      <c r="P902" s="371">
        <v>22500</v>
      </c>
      <c r="Q902" s="534" t="s">
        <v>1664</v>
      </c>
      <c r="R902" s="534" t="s">
        <v>1664</v>
      </c>
    </row>
    <row r="903" spans="1:18" s="372" customFormat="1" ht="12" x14ac:dyDescent="0.2">
      <c r="A903" s="361" t="s">
        <v>3986</v>
      </c>
      <c r="B903" s="570" t="s">
        <v>3987</v>
      </c>
      <c r="C903" s="571" t="s">
        <v>158</v>
      </c>
      <c r="D903" s="572" t="s">
        <v>6010</v>
      </c>
      <c r="E903" s="578">
        <v>15600</v>
      </c>
      <c r="F903" s="579" t="s">
        <v>6367</v>
      </c>
      <c r="G903" s="575" t="s">
        <v>6368</v>
      </c>
      <c r="H903" s="575" t="s">
        <v>4015</v>
      </c>
      <c r="I903" s="575" t="s">
        <v>4011</v>
      </c>
      <c r="J903" s="369" t="s">
        <v>4007</v>
      </c>
      <c r="K903" s="534" t="s">
        <v>1664</v>
      </c>
      <c r="L903" s="534" t="s">
        <v>1664</v>
      </c>
      <c r="M903" s="535" t="s">
        <v>1664</v>
      </c>
      <c r="N903" s="534">
        <v>1</v>
      </c>
      <c r="O903" s="534">
        <v>1</v>
      </c>
      <c r="P903" s="371">
        <v>15600</v>
      </c>
      <c r="Q903" s="534" t="s">
        <v>1664</v>
      </c>
      <c r="R903" s="534" t="s">
        <v>1664</v>
      </c>
    </row>
    <row r="904" spans="1:18" s="372" customFormat="1" ht="12" x14ac:dyDescent="0.2">
      <c r="A904" s="361" t="s">
        <v>3986</v>
      </c>
      <c r="B904" s="570" t="s">
        <v>3987</v>
      </c>
      <c r="C904" s="571" t="s">
        <v>158</v>
      </c>
      <c r="D904" s="572" t="s">
        <v>4272</v>
      </c>
      <c r="E904" s="578">
        <v>2500</v>
      </c>
      <c r="F904" s="579" t="s">
        <v>6369</v>
      </c>
      <c r="G904" s="575" t="s">
        <v>6370</v>
      </c>
      <c r="H904" s="575" t="s">
        <v>4015</v>
      </c>
      <c r="I904" s="575" t="s">
        <v>4011</v>
      </c>
      <c r="J904" s="369" t="s">
        <v>4007</v>
      </c>
      <c r="K904" s="534">
        <v>1</v>
      </c>
      <c r="L904" s="534">
        <v>12</v>
      </c>
      <c r="M904" s="371">
        <v>30000</v>
      </c>
      <c r="N904" s="534">
        <v>1</v>
      </c>
      <c r="O904" s="534">
        <v>6</v>
      </c>
      <c r="P904" s="371">
        <v>15000</v>
      </c>
      <c r="Q904" s="534" t="s">
        <v>1664</v>
      </c>
      <c r="R904" s="534" t="s">
        <v>1664</v>
      </c>
    </row>
    <row r="905" spans="1:18" s="372" customFormat="1" ht="12" x14ac:dyDescent="0.2">
      <c r="A905" s="361" t="s">
        <v>3986</v>
      </c>
      <c r="B905" s="570" t="s">
        <v>3987</v>
      </c>
      <c r="C905" s="571" t="s">
        <v>158</v>
      </c>
      <c r="D905" s="572" t="s">
        <v>4667</v>
      </c>
      <c r="E905" s="578">
        <v>9000</v>
      </c>
      <c r="F905" s="579" t="s">
        <v>6371</v>
      </c>
      <c r="G905" s="575" t="s">
        <v>6372</v>
      </c>
      <c r="H905" s="575" t="s">
        <v>4015</v>
      </c>
      <c r="I905" s="575" t="s">
        <v>4011</v>
      </c>
      <c r="J905" s="369" t="s">
        <v>4007</v>
      </c>
      <c r="K905" s="534">
        <v>1</v>
      </c>
      <c r="L905" s="534">
        <v>12</v>
      </c>
      <c r="M905" s="371">
        <v>108000</v>
      </c>
      <c r="N905" s="534">
        <v>1</v>
      </c>
      <c r="O905" s="534">
        <v>6</v>
      </c>
      <c r="P905" s="371">
        <v>54000</v>
      </c>
      <c r="Q905" s="534" t="s">
        <v>1664</v>
      </c>
      <c r="R905" s="534" t="s">
        <v>1664</v>
      </c>
    </row>
    <row r="906" spans="1:18" s="372" customFormat="1" ht="12" x14ac:dyDescent="0.2">
      <c r="A906" s="361" t="s">
        <v>3986</v>
      </c>
      <c r="B906" s="570" t="s">
        <v>3987</v>
      </c>
      <c r="C906" s="571" t="s">
        <v>158</v>
      </c>
      <c r="D906" s="572" t="s">
        <v>4667</v>
      </c>
      <c r="E906" s="578">
        <v>9000</v>
      </c>
      <c r="F906" s="579" t="s">
        <v>6373</v>
      </c>
      <c r="G906" s="575" t="s">
        <v>6374</v>
      </c>
      <c r="H906" s="575" t="s">
        <v>4015</v>
      </c>
      <c r="I906" s="575" t="s">
        <v>4011</v>
      </c>
      <c r="J906" s="369" t="s">
        <v>4007</v>
      </c>
      <c r="K906" s="534" t="s">
        <v>1664</v>
      </c>
      <c r="L906" s="534" t="s">
        <v>1664</v>
      </c>
      <c r="M906" s="535" t="s">
        <v>1664</v>
      </c>
      <c r="N906" s="534">
        <v>1</v>
      </c>
      <c r="O906" s="534">
        <v>1</v>
      </c>
      <c r="P906" s="371">
        <v>9000</v>
      </c>
      <c r="Q906" s="534" t="s">
        <v>1664</v>
      </c>
      <c r="R906" s="534" t="s">
        <v>1664</v>
      </c>
    </row>
    <row r="907" spans="1:18" s="372" customFormat="1" ht="24" x14ac:dyDescent="0.2">
      <c r="A907" s="361" t="s">
        <v>3986</v>
      </c>
      <c r="B907" s="570" t="s">
        <v>3987</v>
      </c>
      <c r="C907" s="571" t="s">
        <v>158</v>
      </c>
      <c r="D907" s="572" t="s">
        <v>4234</v>
      </c>
      <c r="E907" s="578">
        <v>2000</v>
      </c>
      <c r="F907" s="579" t="s">
        <v>6375</v>
      </c>
      <c r="G907" s="575" t="s">
        <v>6376</v>
      </c>
      <c r="H907" s="575" t="s">
        <v>4032</v>
      </c>
      <c r="I907" s="575" t="s">
        <v>4033</v>
      </c>
      <c r="J907" s="369" t="s">
        <v>3991</v>
      </c>
      <c r="K907" s="534">
        <v>1</v>
      </c>
      <c r="L907" s="534">
        <v>12</v>
      </c>
      <c r="M907" s="371">
        <v>24000</v>
      </c>
      <c r="N907" s="534">
        <v>1</v>
      </c>
      <c r="O907" s="534">
        <v>6</v>
      </c>
      <c r="P907" s="371">
        <v>12000</v>
      </c>
      <c r="Q907" s="534" t="s">
        <v>1664</v>
      </c>
      <c r="R907" s="534" t="s">
        <v>1664</v>
      </c>
    </row>
    <row r="908" spans="1:18" s="372" customFormat="1" ht="36" x14ac:dyDescent="0.2">
      <c r="A908" s="361" t="s">
        <v>3986</v>
      </c>
      <c r="B908" s="570" t="s">
        <v>3987</v>
      </c>
      <c r="C908" s="571" t="s">
        <v>158</v>
      </c>
      <c r="D908" s="572" t="s">
        <v>6377</v>
      </c>
      <c r="E908" s="578">
        <v>13000</v>
      </c>
      <c r="F908" s="579" t="s">
        <v>6378</v>
      </c>
      <c r="G908" s="575" t="s">
        <v>6379</v>
      </c>
      <c r="H908" s="575" t="s">
        <v>4817</v>
      </c>
      <c r="I908" s="575" t="s">
        <v>4011</v>
      </c>
      <c r="J908" s="369" t="s">
        <v>4007</v>
      </c>
      <c r="K908" s="534" t="s">
        <v>1664</v>
      </c>
      <c r="L908" s="534" t="s">
        <v>1664</v>
      </c>
      <c r="M908" s="535" t="s">
        <v>1664</v>
      </c>
      <c r="N908" s="534">
        <v>1</v>
      </c>
      <c r="O908" s="534">
        <v>6</v>
      </c>
      <c r="P908" s="371">
        <v>78000</v>
      </c>
      <c r="Q908" s="534" t="s">
        <v>1664</v>
      </c>
      <c r="R908" s="534" t="s">
        <v>1664</v>
      </c>
    </row>
    <row r="909" spans="1:18" s="372" customFormat="1" ht="12" x14ac:dyDescent="0.2">
      <c r="A909" s="361" t="s">
        <v>3986</v>
      </c>
      <c r="B909" s="570" t="s">
        <v>3987</v>
      </c>
      <c r="C909" s="571" t="s">
        <v>158</v>
      </c>
      <c r="D909" s="572" t="s">
        <v>4121</v>
      </c>
      <c r="E909" s="578">
        <v>15600</v>
      </c>
      <c r="F909" s="579" t="s">
        <v>6380</v>
      </c>
      <c r="G909" s="575" t="s">
        <v>6381</v>
      </c>
      <c r="H909" s="575" t="s">
        <v>4015</v>
      </c>
      <c r="I909" s="575" t="s">
        <v>4011</v>
      </c>
      <c r="J909" s="369" t="s">
        <v>4007</v>
      </c>
      <c r="K909" s="534" t="s">
        <v>1664</v>
      </c>
      <c r="L909" s="534" t="s">
        <v>1664</v>
      </c>
      <c r="M909" s="535" t="s">
        <v>1664</v>
      </c>
      <c r="N909" s="534">
        <v>1</v>
      </c>
      <c r="O909" s="534">
        <v>6</v>
      </c>
      <c r="P909" s="371">
        <v>93600</v>
      </c>
      <c r="Q909" s="534" t="s">
        <v>1664</v>
      </c>
      <c r="R909" s="534" t="s">
        <v>1664</v>
      </c>
    </row>
    <row r="910" spans="1:18" s="372" customFormat="1" ht="12" x14ac:dyDescent="0.2">
      <c r="A910" s="361" t="s">
        <v>3986</v>
      </c>
      <c r="B910" s="570" t="s">
        <v>3987</v>
      </c>
      <c r="C910" s="571" t="s">
        <v>158</v>
      </c>
      <c r="D910" s="572" t="s">
        <v>4435</v>
      </c>
      <c r="E910" s="578">
        <v>15600</v>
      </c>
      <c r="F910" s="579" t="s">
        <v>6382</v>
      </c>
      <c r="G910" s="575" t="s">
        <v>6383</v>
      </c>
      <c r="H910" s="575" t="s">
        <v>4015</v>
      </c>
      <c r="I910" s="575" t="s">
        <v>4011</v>
      </c>
      <c r="J910" s="369" t="s">
        <v>4007</v>
      </c>
      <c r="K910" s="534" t="s">
        <v>1664</v>
      </c>
      <c r="L910" s="534" t="s">
        <v>1664</v>
      </c>
      <c r="M910" s="535" t="s">
        <v>1664</v>
      </c>
      <c r="N910" s="534">
        <v>1</v>
      </c>
      <c r="O910" s="534">
        <v>4</v>
      </c>
      <c r="P910" s="371">
        <v>62400</v>
      </c>
      <c r="Q910" s="534" t="s">
        <v>1664</v>
      </c>
      <c r="R910" s="534" t="s">
        <v>1664</v>
      </c>
    </row>
    <row r="911" spans="1:18" s="372" customFormat="1" ht="36" x14ac:dyDescent="0.2">
      <c r="A911" s="361" t="s">
        <v>3986</v>
      </c>
      <c r="B911" s="570" t="s">
        <v>3987</v>
      </c>
      <c r="C911" s="571" t="s">
        <v>158</v>
      </c>
      <c r="D911" s="572" t="s">
        <v>6384</v>
      </c>
      <c r="E911" s="578">
        <v>6500</v>
      </c>
      <c r="F911" s="579" t="s">
        <v>6385</v>
      </c>
      <c r="G911" s="575" t="s">
        <v>6386</v>
      </c>
      <c r="H911" s="575" t="s">
        <v>4102</v>
      </c>
      <c r="I911" s="575" t="s">
        <v>4011</v>
      </c>
      <c r="J911" s="369" t="s">
        <v>4007</v>
      </c>
      <c r="K911" s="534">
        <v>1</v>
      </c>
      <c r="L911" s="534">
        <v>12</v>
      </c>
      <c r="M911" s="371">
        <v>78000</v>
      </c>
      <c r="N911" s="534">
        <v>1</v>
      </c>
      <c r="O911" s="534">
        <v>6</v>
      </c>
      <c r="P911" s="371">
        <v>39000</v>
      </c>
      <c r="Q911" s="534" t="s">
        <v>1664</v>
      </c>
      <c r="R911" s="534" t="s">
        <v>1664</v>
      </c>
    </row>
    <row r="912" spans="1:18" s="372" customFormat="1" ht="12" x14ac:dyDescent="0.2">
      <c r="A912" s="361" t="s">
        <v>3986</v>
      </c>
      <c r="B912" s="570" t="s">
        <v>3987</v>
      </c>
      <c r="C912" s="571" t="s">
        <v>158</v>
      </c>
      <c r="D912" s="572" t="s">
        <v>4121</v>
      </c>
      <c r="E912" s="578">
        <v>15600</v>
      </c>
      <c r="F912" s="579" t="s">
        <v>6387</v>
      </c>
      <c r="G912" s="575" t="s">
        <v>6388</v>
      </c>
      <c r="H912" s="575" t="s">
        <v>4015</v>
      </c>
      <c r="I912" s="575" t="s">
        <v>4011</v>
      </c>
      <c r="J912" s="369" t="s">
        <v>4007</v>
      </c>
      <c r="K912" s="534" t="s">
        <v>1664</v>
      </c>
      <c r="L912" s="534" t="s">
        <v>1664</v>
      </c>
      <c r="M912" s="535" t="s">
        <v>1664</v>
      </c>
      <c r="N912" s="534">
        <v>1</v>
      </c>
      <c r="O912" s="534">
        <v>5</v>
      </c>
      <c r="P912" s="371">
        <v>78000</v>
      </c>
      <c r="Q912" s="534" t="s">
        <v>1664</v>
      </c>
      <c r="R912" s="534" t="s">
        <v>1664</v>
      </c>
    </row>
    <row r="913" spans="1:18" s="372" customFormat="1" ht="24" x14ac:dyDescent="0.2">
      <c r="A913" s="361" t="s">
        <v>3986</v>
      </c>
      <c r="B913" s="570" t="s">
        <v>3987</v>
      </c>
      <c r="C913" s="571" t="s">
        <v>158</v>
      </c>
      <c r="D913" s="572" t="s">
        <v>5718</v>
      </c>
      <c r="E913" s="578">
        <v>13000</v>
      </c>
      <c r="F913" s="579" t="s">
        <v>6333</v>
      </c>
      <c r="G913" s="575" t="s">
        <v>6334</v>
      </c>
      <c r="H913" s="575" t="s">
        <v>6335</v>
      </c>
      <c r="I913" s="575" t="s">
        <v>4011</v>
      </c>
      <c r="J913" s="369" t="s">
        <v>4007</v>
      </c>
      <c r="K913" s="534" t="s">
        <v>1664</v>
      </c>
      <c r="L913" s="534" t="s">
        <v>1664</v>
      </c>
      <c r="M913" s="535" t="s">
        <v>1664</v>
      </c>
      <c r="N913" s="534">
        <v>1</v>
      </c>
      <c r="O913" s="534">
        <v>4</v>
      </c>
      <c r="P913" s="371">
        <v>52000</v>
      </c>
      <c r="Q913" s="534" t="s">
        <v>1664</v>
      </c>
      <c r="R913" s="534" t="s">
        <v>1664</v>
      </c>
    </row>
    <row r="914" spans="1:18" s="372" customFormat="1" ht="36" x14ac:dyDescent="0.2">
      <c r="A914" s="361" t="s">
        <v>3986</v>
      </c>
      <c r="B914" s="570" t="s">
        <v>3987</v>
      </c>
      <c r="C914" s="571" t="s">
        <v>158</v>
      </c>
      <c r="D914" s="572" t="s">
        <v>6311</v>
      </c>
      <c r="E914" s="578">
        <v>15600</v>
      </c>
      <c r="F914" s="579" t="s">
        <v>6312</v>
      </c>
      <c r="G914" s="575" t="s">
        <v>6313</v>
      </c>
      <c r="H914" s="575" t="s">
        <v>4015</v>
      </c>
      <c r="I914" s="575" t="s">
        <v>4011</v>
      </c>
      <c r="J914" s="369" t="s">
        <v>4007</v>
      </c>
      <c r="K914" s="534" t="s">
        <v>1664</v>
      </c>
      <c r="L914" s="534" t="s">
        <v>1664</v>
      </c>
      <c r="M914" s="535" t="s">
        <v>1664</v>
      </c>
      <c r="N914" s="534">
        <v>1</v>
      </c>
      <c r="O914" s="534">
        <v>1</v>
      </c>
      <c r="P914" s="371">
        <v>15600</v>
      </c>
      <c r="Q914" s="534" t="s">
        <v>1664</v>
      </c>
      <c r="R914" s="534" t="s">
        <v>1664</v>
      </c>
    </row>
    <row r="915" spans="1:18" s="372" customFormat="1" ht="12" x14ac:dyDescent="0.2">
      <c r="A915" s="361" t="s">
        <v>3986</v>
      </c>
      <c r="B915" s="570" t="s">
        <v>3987</v>
      </c>
      <c r="C915" s="571" t="s">
        <v>158</v>
      </c>
      <c r="D915" s="572" t="s">
        <v>4435</v>
      </c>
      <c r="E915" s="578">
        <v>15600</v>
      </c>
      <c r="F915" s="579" t="s">
        <v>6389</v>
      </c>
      <c r="G915" s="575" t="s">
        <v>6390</v>
      </c>
      <c r="H915" s="575" t="s">
        <v>5882</v>
      </c>
      <c r="I915" s="575" t="s">
        <v>4011</v>
      </c>
      <c r="J915" s="369" t="s">
        <v>4007</v>
      </c>
      <c r="K915" s="534" t="s">
        <v>1664</v>
      </c>
      <c r="L915" s="534" t="s">
        <v>1664</v>
      </c>
      <c r="M915" s="535" t="s">
        <v>1664</v>
      </c>
      <c r="N915" s="534">
        <v>1</v>
      </c>
      <c r="O915" s="534">
        <v>3</v>
      </c>
      <c r="P915" s="371">
        <v>46800</v>
      </c>
      <c r="Q915" s="534" t="s">
        <v>1664</v>
      </c>
      <c r="R915" s="534" t="s">
        <v>1664</v>
      </c>
    </row>
    <row r="916" spans="1:18" s="372" customFormat="1" ht="24" x14ac:dyDescent="0.2">
      <c r="A916" s="361" t="s">
        <v>3986</v>
      </c>
      <c r="B916" s="570" t="s">
        <v>3987</v>
      </c>
      <c r="C916" s="571" t="s">
        <v>158</v>
      </c>
      <c r="D916" s="572" t="s">
        <v>4121</v>
      </c>
      <c r="E916" s="578">
        <v>15600</v>
      </c>
      <c r="F916" s="579" t="s">
        <v>6391</v>
      </c>
      <c r="G916" s="575" t="s">
        <v>6392</v>
      </c>
      <c r="H916" s="575" t="s">
        <v>4015</v>
      </c>
      <c r="I916" s="575" t="s">
        <v>4011</v>
      </c>
      <c r="J916" s="369" t="s">
        <v>4007</v>
      </c>
      <c r="K916" s="534" t="s">
        <v>1664</v>
      </c>
      <c r="L916" s="534" t="s">
        <v>1664</v>
      </c>
      <c r="M916" s="535" t="s">
        <v>1664</v>
      </c>
      <c r="N916" s="534">
        <v>1</v>
      </c>
      <c r="O916" s="534">
        <v>4</v>
      </c>
      <c r="P916" s="371">
        <v>62400</v>
      </c>
      <c r="Q916" s="534" t="s">
        <v>1664</v>
      </c>
      <c r="R916" s="534" t="s">
        <v>1664</v>
      </c>
    </row>
    <row r="917" spans="1:18" s="372" customFormat="1" ht="12" x14ac:dyDescent="0.2">
      <c r="A917" s="361" t="s">
        <v>3986</v>
      </c>
      <c r="B917" s="570" t="s">
        <v>3987</v>
      </c>
      <c r="C917" s="571" t="s">
        <v>158</v>
      </c>
      <c r="D917" s="572" t="s">
        <v>4581</v>
      </c>
      <c r="E917" s="578">
        <v>13000</v>
      </c>
      <c r="F917" s="579" t="s">
        <v>6393</v>
      </c>
      <c r="G917" s="575" t="s">
        <v>6394</v>
      </c>
      <c r="H917" s="575" t="s">
        <v>4015</v>
      </c>
      <c r="I917" s="575" t="s">
        <v>4011</v>
      </c>
      <c r="J917" s="369" t="s">
        <v>4007</v>
      </c>
      <c r="K917" s="534">
        <v>1</v>
      </c>
      <c r="L917" s="534">
        <v>12</v>
      </c>
      <c r="M917" s="371">
        <v>156000</v>
      </c>
      <c r="N917" s="534">
        <v>1</v>
      </c>
      <c r="O917" s="534">
        <v>6</v>
      </c>
      <c r="P917" s="371">
        <v>78000</v>
      </c>
      <c r="Q917" s="534" t="s">
        <v>1664</v>
      </c>
      <c r="R917" s="534" t="s">
        <v>1664</v>
      </c>
    </row>
    <row r="918" spans="1:18" s="372" customFormat="1" ht="12" x14ac:dyDescent="0.2">
      <c r="A918" s="361" t="s">
        <v>3986</v>
      </c>
      <c r="B918" s="570" t="s">
        <v>3987</v>
      </c>
      <c r="C918" s="588" t="s">
        <v>158</v>
      </c>
      <c r="D918" s="589" t="s">
        <v>4581</v>
      </c>
      <c r="E918" s="590">
        <v>13000</v>
      </c>
      <c r="F918" s="591" t="s">
        <v>6395</v>
      </c>
      <c r="G918" s="592" t="s">
        <v>6396</v>
      </c>
      <c r="H918" s="592" t="s">
        <v>4015</v>
      </c>
      <c r="I918" s="592" t="s">
        <v>4011</v>
      </c>
      <c r="J918" s="537" t="s">
        <v>4007</v>
      </c>
      <c r="K918" s="536" t="s">
        <v>1664</v>
      </c>
      <c r="L918" s="536" t="s">
        <v>1664</v>
      </c>
      <c r="M918" s="538" t="s">
        <v>1664</v>
      </c>
      <c r="N918" s="536">
        <v>1</v>
      </c>
      <c r="O918" s="536">
        <v>1</v>
      </c>
      <c r="P918" s="625">
        <v>13000</v>
      </c>
      <c r="Q918" s="536" t="s">
        <v>1664</v>
      </c>
      <c r="R918" s="536" t="s">
        <v>1664</v>
      </c>
    </row>
    <row r="919" spans="1:18" s="372" customFormat="1" ht="24" x14ac:dyDescent="0.2">
      <c r="A919" s="361" t="s">
        <v>3986</v>
      </c>
      <c r="B919" s="570" t="s">
        <v>3987</v>
      </c>
      <c r="C919" s="593" t="s">
        <v>158</v>
      </c>
      <c r="D919" s="575" t="s">
        <v>6397</v>
      </c>
      <c r="E919" s="594">
        <v>10000</v>
      </c>
      <c r="F919" s="579" t="s">
        <v>6398</v>
      </c>
      <c r="G919" s="575" t="s">
        <v>6399</v>
      </c>
      <c r="H919" s="575" t="s">
        <v>5947</v>
      </c>
      <c r="I919" s="575" t="s">
        <v>4011</v>
      </c>
      <c r="J919" s="369" t="s">
        <v>4007</v>
      </c>
      <c r="K919" s="539">
        <v>1</v>
      </c>
      <c r="L919" s="539">
        <v>12</v>
      </c>
      <c r="M919" s="540">
        <v>120000</v>
      </c>
      <c r="N919" s="539">
        <v>1</v>
      </c>
      <c r="O919" s="539">
        <v>6</v>
      </c>
      <c r="P919" s="540">
        <v>60000</v>
      </c>
      <c r="Q919" s="539" t="s">
        <v>1664</v>
      </c>
      <c r="R919" s="539" t="s">
        <v>1664</v>
      </c>
    </row>
    <row r="920" spans="1:18" s="381" customFormat="1" ht="36" x14ac:dyDescent="0.2">
      <c r="A920" s="361" t="s">
        <v>3986</v>
      </c>
      <c r="B920" s="570" t="s">
        <v>3987</v>
      </c>
      <c r="C920" s="593" t="s">
        <v>158</v>
      </c>
      <c r="D920" s="575" t="s">
        <v>6106</v>
      </c>
      <c r="E920" s="594">
        <v>15500</v>
      </c>
      <c r="F920" s="579" t="s">
        <v>6329</v>
      </c>
      <c r="G920" s="575" t="s">
        <v>6330</v>
      </c>
      <c r="H920" s="575" t="s">
        <v>4015</v>
      </c>
      <c r="I920" s="575" t="s">
        <v>4295</v>
      </c>
      <c r="J920" s="369" t="s">
        <v>4007</v>
      </c>
      <c r="K920" s="539" t="s">
        <v>1664</v>
      </c>
      <c r="L920" s="539" t="s">
        <v>1664</v>
      </c>
      <c r="M920" s="541" t="s">
        <v>1664</v>
      </c>
      <c r="N920" s="539">
        <v>1</v>
      </c>
      <c r="O920" s="539">
        <v>4</v>
      </c>
      <c r="P920" s="540">
        <v>62000</v>
      </c>
      <c r="Q920" s="539" t="s">
        <v>1664</v>
      </c>
      <c r="R920" s="539" t="s">
        <v>1664</v>
      </c>
    </row>
    <row r="921" spans="1:18" s="372" customFormat="1" ht="12" x14ac:dyDescent="0.2">
      <c r="A921" s="361" t="s">
        <v>3986</v>
      </c>
      <c r="B921" s="570" t="s">
        <v>3987</v>
      </c>
      <c r="C921" s="571" t="s">
        <v>158</v>
      </c>
      <c r="D921" s="575" t="s">
        <v>4015</v>
      </c>
      <c r="E921" s="594">
        <v>8000</v>
      </c>
      <c r="F921" s="579" t="s">
        <v>6400</v>
      </c>
      <c r="G921" s="575" t="s">
        <v>6401</v>
      </c>
      <c r="H921" s="575" t="s">
        <v>4015</v>
      </c>
      <c r="I921" s="575" t="s">
        <v>4011</v>
      </c>
      <c r="J921" s="369" t="s">
        <v>4007</v>
      </c>
      <c r="K921" s="539">
        <v>1</v>
      </c>
      <c r="L921" s="539">
        <v>12</v>
      </c>
      <c r="M921" s="540">
        <f>E921*L921</f>
        <v>96000</v>
      </c>
      <c r="N921" s="539">
        <v>1</v>
      </c>
      <c r="O921" s="539">
        <v>6</v>
      </c>
      <c r="P921" s="540">
        <f>E921*O921</f>
        <v>48000</v>
      </c>
      <c r="Q921" s="539">
        <v>1</v>
      </c>
      <c r="R921" s="539">
        <v>12</v>
      </c>
    </row>
    <row r="922" spans="1:18" s="372" customFormat="1" ht="24" x14ac:dyDescent="0.2">
      <c r="A922" s="361" t="s">
        <v>3986</v>
      </c>
      <c r="B922" s="570" t="s">
        <v>3987</v>
      </c>
      <c r="C922" s="588" t="s">
        <v>158</v>
      </c>
      <c r="D922" s="575" t="s">
        <v>1145</v>
      </c>
      <c r="E922" s="594">
        <v>2300</v>
      </c>
      <c r="F922" s="579" t="s">
        <v>6402</v>
      </c>
      <c r="G922" s="575" t="s">
        <v>6403</v>
      </c>
      <c r="H922" s="575" t="s">
        <v>4027</v>
      </c>
      <c r="I922" s="575" t="s">
        <v>4028</v>
      </c>
      <c r="J922" s="369" t="s">
        <v>4007</v>
      </c>
      <c r="K922" s="539" t="s">
        <v>1664</v>
      </c>
      <c r="L922" s="539" t="s">
        <v>1664</v>
      </c>
      <c r="M922" s="541" t="s">
        <v>1664</v>
      </c>
      <c r="N922" s="539" t="s">
        <v>1664</v>
      </c>
      <c r="O922" s="539" t="s">
        <v>1664</v>
      </c>
      <c r="P922" s="541" t="s">
        <v>1664</v>
      </c>
      <c r="Q922" s="539">
        <v>1</v>
      </c>
      <c r="R922" s="539">
        <v>12</v>
      </c>
    </row>
    <row r="923" spans="1:18" s="372" customFormat="1" ht="24" x14ac:dyDescent="0.2">
      <c r="A923" s="361" t="s">
        <v>3986</v>
      </c>
      <c r="B923" s="570" t="s">
        <v>3987</v>
      </c>
      <c r="C923" s="593" t="s">
        <v>158</v>
      </c>
      <c r="D923" s="575" t="s">
        <v>3988</v>
      </c>
      <c r="E923" s="594">
        <v>3000</v>
      </c>
      <c r="F923" s="579" t="s">
        <v>6404</v>
      </c>
      <c r="G923" s="575" t="s">
        <v>6405</v>
      </c>
      <c r="H923" s="575" t="s">
        <v>4015</v>
      </c>
      <c r="I923" s="575" t="s">
        <v>6406</v>
      </c>
      <c r="J923" s="369" t="s">
        <v>4007</v>
      </c>
      <c r="K923" s="539" t="s">
        <v>1664</v>
      </c>
      <c r="L923" s="539" t="s">
        <v>1664</v>
      </c>
      <c r="M923" s="541" t="s">
        <v>1664</v>
      </c>
      <c r="N923" s="539" t="s">
        <v>1664</v>
      </c>
      <c r="O923" s="539" t="s">
        <v>1664</v>
      </c>
      <c r="P923" s="541" t="s">
        <v>1664</v>
      </c>
      <c r="Q923" s="539">
        <v>1</v>
      </c>
      <c r="R923" s="539">
        <v>12</v>
      </c>
    </row>
    <row r="924" spans="1:18" s="372" customFormat="1" ht="24" x14ac:dyDescent="0.2">
      <c r="A924" s="361" t="s">
        <v>3986</v>
      </c>
      <c r="B924" s="570" t="s">
        <v>3987</v>
      </c>
      <c r="C924" s="571" t="s">
        <v>158</v>
      </c>
      <c r="D924" s="575" t="s">
        <v>5868</v>
      </c>
      <c r="E924" s="594">
        <v>2500</v>
      </c>
      <c r="F924" s="579" t="s">
        <v>6407</v>
      </c>
      <c r="G924" s="575" t="s">
        <v>6408</v>
      </c>
      <c r="H924" s="575" t="s">
        <v>5238</v>
      </c>
      <c r="I924" s="575" t="s">
        <v>4028</v>
      </c>
      <c r="J924" s="369" t="s">
        <v>4007</v>
      </c>
      <c r="K924" s="539" t="s">
        <v>1664</v>
      </c>
      <c r="L924" s="539" t="s">
        <v>1664</v>
      </c>
      <c r="M924" s="541" t="s">
        <v>1664</v>
      </c>
      <c r="N924" s="539" t="s">
        <v>1664</v>
      </c>
      <c r="O924" s="539" t="s">
        <v>1664</v>
      </c>
      <c r="P924" s="541" t="s">
        <v>1664</v>
      </c>
      <c r="Q924" s="539">
        <v>1</v>
      </c>
      <c r="R924" s="539">
        <v>12</v>
      </c>
    </row>
    <row r="925" spans="1:18" s="372" customFormat="1" ht="24" x14ac:dyDescent="0.2">
      <c r="A925" s="361" t="s">
        <v>3986</v>
      </c>
      <c r="B925" s="570" t="s">
        <v>3987</v>
      </c>
      <c r="C925" s="588" t="s">
        <v>158</v>
      </c>
      <c r="D925" s="575" t="s">
        <v>5868</v>
      </c>
      <c r="E925" s="594">
        <v>2000</v>
      </c>
      <c r="F925" s="579" t="s">
        <v>6409</v>
      </c>
      <c r="G925" s="575" t="s">
        <v>6410</v>
      </c>
      <c r="H925" s="575" t="s">
        <v>6411</v>
      </c>
      <c r="I925" s="575" t="s">
        <v>4028</v>
      </c>
      <c r="J925" s="369" t="s">
        <v>4007</v>
      </c>
      <c r="K925" s="539" t="s">
        <v>1664</v>
      </c>
      <c r="L925" s="539" t="s">
        <v>1664</v>
      </c>
      <c r="M925" s="541" t="s">
        <v>1664</v>
      </c>
      <c r="N925" s="539" t="s">
        <v>1664</v>
      </c>
      <c r="O925" s="539" t="s">
        <v>1664</v>
      </c>
      <c r="P925" s="541" t="s">
        <v>1664</v>
      </c>
      <c r="Q925" s="539">
        <v>1</v>
      </c>
      <c r="R925" s="539">
        <v>12</v>
      </c>
    </row>
    <row r="926" spans="1:18" s="372" customFormat="1" ht="24" x14ac:dyDescent="0.2">
      <c r="A926" s="361" t="s">
        <v>3986</v>
      </c>
      <c r="B926" s="570" t="s">
        <v>3987</v>
      </c>
      <c r="C926" s="593" t="s">
        <v>158</v>
      </c>
      <c r="D926" s="575" t="s">
        <v>4045</v>
      </c>
      <c r="E926" s="594">
        <v>3000</v>
      </c>
      <c r="F926" s="579" t="s">
        <v>6412</v>
      </c>
      <c r="G926" s="575" t="s">
        <v>6413</v>
      </c>
      <c r="H926" s="575" t="s">
        <v>6414</v>
      </c>
      <c r="I926" s="575" t="s">
        <v>4028</v>
      </c>
      <c r="J926" s="369" t="s">
        <v>4007</v>
      </c>
      <c r="K926" s="539" t="s">
        <v>1664</v>
      </c>
      <c r="L926" s="539" t="s">
        <v>1664</v>
      </c>
      <c r="M926" s="541" t="s">
        <v>1664</v>
      </c>
      <c r="N926" s="539" t="s">
        <v>1664</v>
      </c>
      <c r="O926" s="539" t="s">
        <v>1664</v>
      </c>
      <c r="P926" s="541" t="s">
        <v>1664</v>
      </c>
      <c r="Q926" s="539">
        <v>1</v>
      </c>
      <c r="R926" s="539">
        <v>12</v>
      </c>
    </row>
    <row r="927" spans="1:18" s="372" customFormat="1" ht="12" x14ac:dyDescent="0.2">
      <c r="A927" s="361" t="s">
        <v>3986</v>
      </c>
      <c r="B927" s="570" t="s">
        <v>3987</v>
      </c>
      <c r="C927" s="571" t="s">
        <v>158</v>
      </c>
      <c r="D927" s="575" t="s">
        <v>6106</v>
      </c>
      <c r="E927" s="594">
        <v>13000</v>
      </c>
      <c r="F927" s="579" t="s">
        <v>6156</v>
      </c>
      <c r="G927" s="575" t="s">
        <v>6415</v>
      </c>
      <c r="H927" s="575" t="s">
        <v>4015</v>
      </c>
      <c r="I927" s="575" t="s">
        <v>4011</v>
      </c>
      <c r="J927" s="369" t="s">
        <v>4007</v>
      </c>
      <c r="K927" s="539" t="s">
        <v>1664</v>
      </c>
      <c r="L927" s="539" t="s">
        <v>1664</v>
      </c>
      <c r="M927" s="541" t="s">
        <v>1664</v>
      </c>
      <c r="N927" s="539" t="s">
        <v>1664</v>
      </c>
      <c r="O927" s="539" t="s">
        <v>1664</v>
      </c>
      <c r="P927" s="541" t="s">
        <v>1664</v>
      </c>
      <c r="Q927" s="539">
        <v>1</v>
      </c>
      <c r="R927" s="539">
        <v>12</v>
      </c>
    </row>
    <row r="928" spans="1:18" s="372" customFormat="1" ht="24" x14ac:dyDescent="0.2">
      <c r="A928" s="361" t="s">
        <v>3986</v>
      </c>
      <c r="B928" s="570" t="s">
        <v>3987</v>
      </c>
      <c r="C928" s="588" t="s">
        <v>158</v>
      </c>
      <c r="D928" s="575" t="s">
        <v>4280</v>
      </c>
      <c r="E928" s="594">
        <v>5500</v>
      </c>
      <c r="F928" s="579" t="s">
        <v>6416</v>
      </c>
      <c r="G928" s="575" t="s">
        <v>6417</v>
      </c>
      <c r="H928" s="575" t="s">
        <v>4105</v>
      </c>
      <c r="I928" s="575" t="s">
        <v>4011</v>
      </c>
      <c r="J928" s="369" t="s">
        <v>4007</v>
      </c>
      <c r="K928" s="539" t="s">
        <v>1664</v>
      </c>
      <c r="L928" s="539" t="s">
        <v>1664</v>
      </c>
      <c r="M928" s="541" t="s">
        <v>1664</v>
      </c>
      <c r="N928" s="539" t="s">
        <v>1664</v>
      </c>
      <c r="O928" s="539" t="s">
        <v>1664</v>
      </c>
      <c r="P928" s="541" t="s">
        <v>1664</v>
      </c>
      <c r="Q928" s="539">
        <v>1</v>
      </c>
      <c r="R928" s="539">
        <v>12</v>
      </c>
    </row>
    <row r="929" spans="1:18" s="372" customFormat="1" ht="12" x14ac:dyDescent="0.2">
      <c r="A929" s="361" t="s">
        <v>3986</v>
      </c>
      <c r="B929" s="570" t="s">
        <v>3987</v>
      </c>
      <c r="C929" s="593" t="s">
        <v>158</v>
      </c>
      <c r="D929" s="575" t="s">
        <v>6418</v>
      </c>
      <c r="E929" s="594">
        <v>3500</v>
      </c>
      <c r="F929" s="579" t="s">
        <v>6419</v>
      </c>
      <c r="G929" s="575" t="s">
        <v>6420</v>
      </c>
      <c r="H929" s="575" t="s">
        <v>4105</v>
      </c>
      <c r="I929" s="575" t="s">
        <v>4011</v>
      </c>
      <c r="J929" s="369" t="s">
        <v>4007</v>
      </c>
      <c r="K929" s="539" t="s">
        <v>1664</v>
      </c>
      <c r="L929" s="539" t="s">
        <v>1664</v>
      </c>
      <c r="M929" s="541" t="s">
        <v>1664</v>
      </c>
      <c r="N929" s="539" t="s">
        <v>1664</v>
      </c>
      <c r="O929" s="539" t="s">
        <v>1664</v>
      </c>
      <c r="P929" s="541" t="s">
        <v>1664</v>
      </c>
      <c r="Q929" s="539">
        <v>1</v>
      </c>
      <c r="R929" s="539">
        <v>12</v>
      </c>
    </row>
    <row r="930" spans="1:18" s="372" customFormat="1" ht="24" x14ac:dyDescent="0.2">
      <c r="A930" s="361" t="s">
        <v>3986</v>
      </c>
      <c r="B930" s="570" t="s">
        <v>3987</v>
      </c>
      <c r="C930" s="571" t="s">
        <v>158</v>
      </c>
      <c r="D930" s="575" t="s">
        <v>4370</v>
      </c>
      <c r="E930" s="594">
        <v>12000</v>
      </c>
      <c r="F930" s="579" t="s">
        <v>6028</v>
      </c>
      <c r="G930" s="575" t="s">
        <v>6421</v>
      </c>
      <c r="H930" s="575" t="s">
        <v>4023</v>
      </c>
      <c r="I930" s="575" t="s">
        <v>4011</v>
      </c>
      <c r="J930" s="369" t="s">
        <v>4007</v>
      </c>
      <c r="K930" s="539" t="s">
        <v>1664</v>
      </c>
      <c r="L930" s="539" t="s">
        <v>1664</v>
      </c>
      <c r="M930" s="541" t="s">
        <v>1664</v>
      </c>
      <c r="N930" s="539" t="s">
        <v>1664</v>
      </c>
      <c r="O930" s="539" t="s">
        <v>1664</v>
      </c>
      <c r="P930" s="541" t="s">
        <v>1664</v>
      </c>
      <c r="Q930" s="539">
        <v>1</v>
      </c>
      <c r="R930" s="539">
        <v>12</v>
      </c>
    </row>
    <row r="931" spans="1:18" s="372" customFormat="1" ht="36" x14ac:dyDescent="0.2">
      <c r="A931" s="361" t="s">
        <v>3986</v>
      </c>
      <c r="B931" s="570" t="s">
        <v>3987</v>
      </c>
      <c r="C931" s="588" t="s">
        <v>158</v>
      </c>
      <c r="D931" s="575" t="s">
        <v>4435</v>
      </c>
      <c r="E931" s="594">
        <v>15600</v>
      </c>
      <c r="F931" s="579" t="s">
        <v>6422</v>
      </c>
      <c r="G931" s="575" t="s">
        <v>6423</v>
      </c>
      <c r="H931" s="575" t="s">
        <v>6424</v>
      </c>
      <c r="I931" s="575" t="s">
        <v>4028</v>
      </c>
      <c r="J931" s="369" t="s">
        <v>4007</v>
      </c>
      <c r="K931" s="539" t="s">
        <v>1664</v>
      </c>
      <c r="L931" s="539" t="s">
        <v>1664</v>
      </c>
      <c r="M931" s="541" t="s">
        <v>1664</v>
      </c>
      <c r="N931" s="539" t="s">
        <v>1664</v>
      </c>
      <c r="O931" s="539" t="s">
        <v>1664</v>
      </c>
      <c r="P931" s="541" t="s">
        <v>1664</v>
      </c>
      <c r="Q931" s="539">
        <v>1</v>
      </c>
      <c r="R931" s="539">
        <v>12</v>
      </c>
    </row>
    <row r="932" spans="1:18" s="372" customFormat="1" ht="12" x14ac:dyDescent="0.2">
      <c r="A932" s="361" t="s">
        <v>3986</v>
      </c>
      <c r="B932" s="570" t="s">
        <v>3987</v>
      </c>
      <c r="C932" s="593" t="s">
        <v>158</v>
      </c>
      <c r="D932" s="575" t="s">
        <v>4213</v>
      </c>
      <c r="E932" s="594">
        <v>9000</v>
      </c>
      <c r="F932" s="579" t="s">
        <v>6373</v>
      </c>
      <c r="G932" s="575" t="s">
        <v>6425</v>
      </c>
      <c r="H932" s="575" t="s">
        <v>4015</v>
      </c>
      <c r="I932" s="575" t="s">
        <v>4011</v>
      </c>
      <c r="J932" s="369" t="s">
        <v>4007</v>
      </c>
      <c r="K932" s="539" t="s">
        <v>1664</v>
      </c>
      <c r="L932" s="539" t="s">
        <v>1664</v>
      </c>
      <c r="M932" s="541" t="s">
        <v>1664</v>
      </c>
      <c r="N932" s="539" t="s">
        <v>1664</v>
      </c>
      <c r="O932" s="539" t="s">
        <v>1664</v>
      </c>
      <c r="P932" s="541" t="s">
        <v>1664</v>
      </c>
      <c r="Q932" s="539">
        <v>1</v>
      </c>
      <c r="R932" s="539">
        <v>12</v>
      </c>
    </row>
    <row r="933" spans="1:18" s="372" customFormat="1" ht="12" x14ac:dyDescent="0.2">
      <c r="A933" s="361" t="s">
        <v>3986</v>
      </c>
      <c r="B933" s="570" t="s">
        <v>3987</v>
      </c>
      <c r="C933" s="571" t="s">
        <v>158</v>
      </c>
      <c r="D933" s="575" t="s">
        <v>4213</v>
      </c>
      <c r="E933" s="594">
        <v>9000</v>
      </c>
      <c r="F933" s="579" t="s">
        <v>6426</v>
      </c>
      <c r="G933" s="575" t="s">
        <v>6427</v>
      </c>
      <c r="H933" s="575" t="s">
        <v>6428</v>
      </c>
      <c r="I933" s="575" t="s">
        <v>4011</v>
      </c>
      <c r="J933" s="369" t="s">
        <v>4007</v>
      </c>
      <c r="K933" s="539" t="s">
        <v>1664</v>
      </c>
      <c r="L933" s="539" t="s">
        <v>1664</v>
      </c>
      <c r="M933" s="541" t="s">
        <v>1664</v>
      </c>
      <c r="N933" s="539" t="s">
        <v>1664</v>
      </c>
      <c r="O933" s="539" t="s">
        <v>1664</v>
      </c>
      <c r="P933" s="541" t="s">
        <v>1664</v>
      </c>
      <c r="Q933" s="539">
        <v>1</v>
      </c>
      <c r="R933" s="539">
        <v>12</v>
      </c>
    </row>
    <row r="934" spans="1:18" s="372" customFormat="1" ht="24" x14ac:dyDescent="0.2">
      <c r="A934" s="361" t="s">
        <v>3986</v>
      </c>
      <c r="B934" s="570" t="s">
        <v>3987</v>
      </c>
      <c r="C934" s="588" t="s">
        <v>158</v>
      </c>
      <c r="D934" s="575" t="s">
        <v>4412</v>
      </c>
      <c r="E934" s="594">
        <v>15600</v>
      </c>
      <c r="F934" s="579" t="s">
        <v>6429</v>
      </c>
      <c r="G934" s="575" t="s">
        <v>6430</v>
      </c>
      <c r="H934" s="575" t="s">
        <v>6431</v>
      </c>
      <c r="I934" s="575" t="s">
        <v>6432</v>
      </c>
      <c r="J934" s="369" t="s">
        <v>4007</v>
      </c>
      <c r="K934" s="539" t="s">
        <v>1664</v>
      </c>
      <c r="L934" s="539" t="s">
        <v>1664</v>
      </c>
      <c r="M934" s="541" t="s">
        <v>1664</v>
      </c>
      <c r="N934" s="539" t="s">
        <v>1664</v>
      </c>
      <c r="O934" s="539" t="s">
        <v>1664</v>
      </c>
      <c r="P934" s="541" t="s">
        <v>1664</v>
      </c>
      <c r="Q934" s="539">
        <v>1</v>
      </c>
      <c r="R934" s="539">
        <v>12</v>
      </c>
    </row>
    <row r="935" spans="1:18" s="372" customFormat="1" ht="12" x14ac:dyDescent="0.2">
      <c r="A935" s="361" t="s">
        <v>3986</v>
      </c>
      <c r="B935" s="570" t="s">
        <v>3987</v>
      </c>
      <c r="C935" s="593" t="s">
        <v>158</v>
      </c>
      <c r="D935" s="575" t="s">
        <v>4412</v>
      </c>
      <c r="E935" s="594">
        <v>15600</v>
      </c>
      <c r="F935" s="579" t="s">
        <v>6433</v>
      </c>
      <c r="G935" s="575" t="s">
        <v>6434</v>
      </c>
      <c r="H935" s="575" t="s">
        <v>4015</v>
      </c>
      <c r="I935" s="575" t="s">
        <v>4011</v>
      </c>
      <c r="J935" s="369" t="s">
        <v>4007</v>
      </c>
      <c r="K935" s="539" t="s">
        <v>1664</v>
      </c>
      <c r="L935" s="539" t="s">
        <v>1664</v>
      </c>
      <c r="M935" s="541" t="s">
        <v>1664</v>
      </c>
      <c r="N935" s="539" t="s">
        <v>1664</v>
      </c>
      <c r="O935" s="539" t="s">
        <v>1664</v>
      </c>
      <c r="P935" s="541" t="s">
        <v>1664</v>
      </c>
      <c r="Q935" s="539">
        <v>1</v>
      </c>
      <c r="R935" s="539">
        <v>12</v>
      </c>
    </row>
    <row r="936" spans="1:18" s="372" customFormat="1" ht="24" x14ac:dyDescent="0.2">
      <c r="A936" s="361" t="s">
        <v>3986</v>
      </c>
      <c r="B936" s="570" t="s">
        <v>3987</v>
      </c>
      <c r="C936" s="571" t="s">
        <v>158</v>
      </c>
      <c r="D936" s="575" t="s">
        <v>4435</v>
      </c>
      <c r="E936" s="594">
        <v>15600</v>
      </c>
      <c r="F936" s="579" t="s">
        <v>6435</v>
      </c>
      <c r="G936" s="575" t="s">
        <v>6436</v>
      </c>
      <c r="H936" s="575" t="s">
        <v>4015</v>
      </c>
      <c r="I936" s="575" t="s">
        <v>4011</v>
      </c>
      <c r="J936" s="369" t="s">
        <v>4007</v>
      </c>
      <c r="K936" s="539" t="s">
        <v>1664</v>
      </c>
      <c r="L936" s="539" t="s">
        <v>1664</v>
      </c>
      <c r="M936" s="541" t="s">
        <v>1664</v>
      </c>
      <c r="N936" s="539" t="s">
        <v>1664</v>
      </c>
      <c r="O936" s="539" t="s">
        <v>1664</v>
      </c>
      <c r="P936" s="541" t="s">
        <v>1664</v>
      </c>
      <c r="Q936" s="539">
        <v>1</v>
      </c>
      <c r="R936" s="539">
        <v>12</v>
      </c>
    </row>
    <row r="937" spans="1:18" s="372" customFormat="1" ht="24" x14ac:dyDescent="0.2">
      <c r="A937" s="361" t="s">
        <v>3986</v>
      </c>
      <c r="B937" s="570" t="s">
        <v>3987</v>
      </c>
      <c r="C937" s="588" t="s">
        <v>158</v>
      </c>
      <c r="D937" s="575" t="s">
        <v>4435</v>
      </c>
      <c r="E937" s="594">
        <v>15600</v>
      </c>
      <c r="F937" s="579" t="s">
        <v>6437</v>
      </c>
      <c r="G937" s="575" t="s">
        <v>6438</v>
      </c>
      <c r="H937" s="575" t="s">
        <v>4015</v>
      </c>
      <c r="I937" s="575" t="s">
        <v>4487</v>
      </c>
      <c r="J937" s="369" t="s">
        <v>4007</v>
      </c>
      <c r="K937" s="539" t="s">
        <v>1664</v>
      </c>
      <c r="L937" s="539" t="s">
        <v>1664</v>
      </c>
      <c r="M937" s="541" t="s">
        <v>1664</v>
      </c>
      <c r="N937" s="539" t="s">
        <v>1664</v>
      </c>
      <c r="O937" s="539" t="s">
        <v>1664</v>
      </c>
      <c r="P937" s="541" t="s">
        <v>1664</v>
      </c>
      <c r="Q937" s="539">
        <v>1</v>
      </c>
      <c r="R937" s="539">
        <v>12</v>
      </c>
    </row>
    <row r="938" spans="1:18" s="372" customFormat="1" ht="12" x14ac:dyDescent="0.2">
      <c r="A938" s="361" t="s">
        <v>3986</v>
      </c>
      <c r="B938" s="570" t="s">
        <v>3987</v>
      </c>
      <c r="C938" s="593" t="s">
        <v>158</v>
      </c>
      <c r="D938" s="575" t="s">
        <v>4435</v>
      </c>
      <c r="E938" s="594">
        <v>15600</v>
      </c>
      <c r="F938" s="579" t="s">
        <v>6400</v>
      </c>
      <c r="G938" s="575" t="s">
        <v>6401</v>
      </c>
      <c r="H938" s="575" t="s">
        <v>4015</v>
      </c>
      <c r="I938" s="575" t="s">
        <v>4011</v>
      </c>
      <c r="J938" s="369" t="s">
        <v>4007</v>
      </c>
      <c r="K938" s="539" t="s">
        <v>1664</v>
      </c>
      <c r="L938" s="539" t="s">
        <v>1664</v>
      </c>
      <c r="M938" s="541" t="s">
        <v>1664</v>
      </c>
      <c r="N938" s="539" t="s">
        <v>1664</v>
      </c>
      <c r="O938" s="539" t="s">
        <v>1664</v>
      </c>
      <c r="P938" s="541" t="s">
        <v>1664</v>
      </c>
      <c r="Q938" s="539">
        <v>1</v>
      </c>
      <c r="R938" s="539">
        <v>12</v>
      </c>
    </row>
    <row r="939" spans="1:18" s="372" customFormat="1" ht="24" x14ac:dyDescent="0.2">
      <c r="A939" s="361" t="s">
        <v>3986</v>
      </c>
      <c r="B939" s="570" t="s">
        <v>3987</v>
      </c>
      <c r="C939" s="588" t="s">
        <v>158</v>
      </c>
      <c r="D939" s="575" t="s">
        <v>4435</v>
      </c>
      <c r="E939" s="594">
        <v>15600</v>
      </c>
      <c r="F939" s="579" t="s">
        <v>6439</v>
      </c>
      <c r="G939" s="575" t="s">
        <v>6440</v>
      </c>
      <c r="H939" s="575" t="s">
        <v>4657</v>
      </c>
      <c r="I939" s="575" t="s">
        <v>4011</v>
      </c>
      <c r="J939" s="369" t="s">
        <v>4007</v>
      </c>
      <c r="K939" s="539" t="s">
        <v>1664</v>
      </c>
      <c r="L939" s="539" t="s">
        <v>1664</v>
      </c>
      <c r="M939" s="541" t="s">
        <v>1664</v>
      </c>
      <c r="N939" s="539" t="s">
        <v>1664</v>
      </c>
      <c r="O939" s="539" t="s">
        <v>1664</v>
      </c>
      <c r="P939" s="541" t="s">
        <v>1664</v>
      </c>
      <c r="Q939" s="539">
        <v>1</v>
      </c>
      <c r="R939" s="539">
        <v>12</v>
      </c>
    </row>
    <row r="940" spans="1:18" s="372" customFormat="1" ht="24" x14ac:dyDescent="0.2">
      <c r="A940" s="361" t="s">
        <v>3986</v>
      </c>
      <c r="B940" s="570" t="s">
        <v>3987</v>
      </c>
      <c r="C940" s="593" t="s">
        <v>158</v>
      </c>
      <c r="D940" s="575" t="s">
        <v>4435</v>
      </c>
      <c r="E940" s="594">
        <v>15600</v>
      </c>
      <c r="F940" s="579" t="s">
        <v>6441</v>
      </c>
      <c r="G940" s="575" t="s">
        <v>6442</v>
      </c>
      <c r="H940" s="575" t="s">
        <v>4864</v>
      </c>
      <c r="I940" s="575" t="s">
        <v>4028</v>
      </c>
      <c r="J940" s="369" t="s">
        <v>4007</v>
      </c>
      <c r="K940" s="539" t="s">
        <v>1664</v>
      </c>
      <c r="L940" s="539" t="s">
        <v>1664</v>
      </c>
      <c r="M940" s="541" t="s">
        <v>1664</v>
      </c>
      <c r="N940" s="539" t="s">
        <v>1664</v>
      </c>
      <c r="O940" s="539" t="s">
        <v>1664</v>
      </c>
      <c r="P940" s="541" t="s">
        <v>1664</v>
      </c>
      <c r="Q940" s="539">
        <v>1</v>
      </c>
      <c r="R940" s="539">
        <v>12</v>
      </c>
    </row>
    <row r="941" spans="1:18" s="372" customFormat="1" ht="12" x14ac:dyDescent="0.2">
      <c r="A941" s="361" t="s">
        <v>3986</v>
      </c>
      <c r="B941" s="570" t="s">
        <v>3987</v>
      </c>
      <c r="C941" s="588" t="s">
        <v>158</v>
      </c>
      <c r="D941" s="575" t="s">
        <v>4435</v>
      </c>
      <c r="E941" s="594">
        <v>15600</v>
      </c>
      <c r="F941" s="579" t="s">
        <v>6443</v>
      </c>
      <c r="G941" s="575" t="s">
        <v>6444</v>
      </c>
      <c r="H941" s="575" t="s">
        <v>4015</v>
      </c>
      <c r="I941" s="575" t="s">
        <v>4011</v>
      </c>
      <c r="J941" s="369" t="s">
        <v>4007</v>
      </c>
      <c r="K941" s="539" t="s">
        <v>1664</v>
      </c>
      <c r="L941" s="539" t="s">
        <v>1664</v>
      </c>
      <c r="M941" s="541" t="s">
        <v>1664</v>
      </c>
      <c r="N941" s="539" t="s">
        <v>1664</v>
      </c>
      <c r="O941" s="539" t="s">
        <v>1664</v>
      </c>
      <c r="P941" s="541" t="s">
        <v>1664</v>
      </c>
      <c r="Q941" s="539">
        <v>1</v>
      </c>
      <c r="R941" s="539">
        <v>12</v>
      </c>
    </row>
    <row r="942" spans="1:18" s="372" customFormat="1" ht="36" x14ac:dyDescent="0.2">
      <c r="A942" s="361" t="s">
        <v>3986</v>
      </c>
      <c r="B942" s="570" t="s">
        <v>3987</v>
      </c>
      <c r="C942" s="593" t="s">
        <v>158</v>
      </c>
      <c r="D942" s="575" t="s">
        <v>6106</v>
      </c>
      <c r="E942" s="594">
        <v>15500</v>
      </c>
      <c r="F942" s="579" t="s">
        <v>6445</v>
      </c>
      <c r="G942" s="575" t="s">
        <v>6446</v>
      </c>
      <c r="H942" s="575" t="s">
        <v>4015</v>
      </c>
      <c r="I942" s="575" t="s">
        <v>4295</v>
      </c>
      <c r="J942" s="369" t="s">
        <v>4007</v>
      </c>
      <c r="K942" s="539" t="s">
        <v>1664</v>
      </c>
      <c r="L942" s="539" t="s">
        <v>1664</v>
      </c>
      <c r="M942" s="541" t="s">
        <v>1664</v>
      </c>
      <c r="N942" s="539" t="s">
        <v>1664</v>
      </c>
      <c r="O942" s="539" t="s">
        <v>1664</v>
      </c>
      <c r="P942" s="541" t="s">
        <v>1664</v>
      </c>
      <c r="Q942" s="539">
        <v>1</v>
      </c>
      <c r="R942" s="539">
        <v>12</v>
      </c>
    </row>
    <row r="943" spans="1:18" s="372" customFormat="1" ht="12" x14ac:dyDescent="0.2">
      <c r="A943" s="361" t="s">
        <v>3986</v>
      </c>
      <c r="B943" s="570" t="s">
        <v>3987</v>
      </c>
      <c r="C943" s="593" t="s">
        <v>158</v>
      </c>
      <c r="D943" s="575" t="s">
        <v>4272</v>
      </c>
      <c r="E943" s="594">
        <v>2500</v>
      </c>
      <c r="F943" s="579" t="s">
        <v>1664</v>
      </c>
      <c r="G943" s="595" t="s">
        <v>1664</v>
      </c>
      <c r="H943" s="595" t="s">
        <v>1664</v>
      </c>
      <c r="I943" s="595" t="s">
        <v>1664</v>
      </c>
      <c r="J943" s="539" t="s">
        <v>1664</v>
      </c>
      <c r="K943" s="539" t="s">
        <v>1664</v>
      </c>
      <c r="L943" s="539" t="s">
        <v>1664</v>
      </c>
      <c r="M943" s="541" t="s">
        <v>1664</v>
      </c>
      <c r="N943" s="539" t="s">
        <v>1664</v>
      </c>
      <c r="O943" s="539" t="s">
        <v>1664</v>
      </c>
      <c r="P943" s="541" t="s">
        <v>1664</v>
      </c>
      <c r="Q943" s="539">
        <v>1</v>
      </c>
      <c r="R943" s="539">
        <v>12</v>
      </c>
    </row>
    <row r="944" spans="1:18" s="372" customFormat="1" ht="12" x14ac:dyDescent="0.2">
      <c r="A944" s="361" t="s">
        <v>3986</v>
      </c>
      <c r="B944" s="570" t="s">
        <v>3987</v>
      </c>
      <c r="C944" s="593" t="s">
        <v>158</v>
      </c>
      <c r="D944" s="575" t="s">
        <v>6447</v>
      </c>
      <c r="E944" s="594">
        <v>9000</v>
      </c>
      <c r="F944" s="579" t="s">
        <v>1664</v>
      </c>
      <c r="G944" s="595" t="s">
        <v>1664</v>
      </c>
      <c r="H944" s="595" t="s">
        <v>1664</v>
      </c>
      <c r="I944" s="595" t="s">
        <v>1664</v>
      </c>
      <c r="J944" s="539" t="s">
        <v>1664</v>
      </c>
      <c r="K944" s="539" t="s">
        <v>1664</v>
      </c>
      <c r="L944" s="539" t="s">
        <v>1664</v>
      </c>
      <c r="M944" s="541" t="s">
        <v>1664</v>
      </c>
      <c r="N944" s="539" t="s">
        <v>1664</v>
      </c>
      <c r="O944" s="539" t="s">
        <v>1664</v>
      </c>
      <c r="P944" s="541" t="s">
        <v>1664</v>
      </c>
      <c r="Q944" s="539">
        <v>1</v>
      </c>
      <c r="R944" s="539">
        <v>12</v>
      </c>
    </row>
    <row r="945" spans="1:18" s="372" customFormat="1" ht="24" x14ac:dyDescent="0.2">
      <c r="A945" s="361" t="s">
        <v>3986</v>
      </c>
      <c r="B945" s="570" t="s">
        <v>3987</v>
      </c>
      <c r="C945" s="593" t="s">
        <v>158</v>
      </c>
      <c r="D945" s="575" t="s">
        <v>6448</v>
      </c>
      <c r="E945" s="594">
        <v>6000</v>
      </c>
      <c r="F945" s="579" t="s">
        <v>1664</v>
      </c>
      <c r="G945" s="595" t="s">
        <v>1664</v>
      </c>
      <c r="H945" s="595" t="s">
        <v>1664</v>
      </c>
      <c r="I945" s="595" t="s">
        <v>1664</v>
      </c>
      <c r="J945" s="539" t="s">
        <v>1664</v>
      </c>
      <c r="K945" s="539" t="s">
        <v>1664</v>
      </c>
      <c r="L945" s="539" t="s">
        <v>1664</v>
      </c>
      <c r="M945" s="541" t="s">
        <v>1664</v>
      </c>
      <c r="N945" s="539" t="s">
        <v>1664</v>
      </c>
      <c r="O945" s="539" t="s">
        <v>1664</v>
      </c>
      <c r="P945" s="541" t="s">
        <v>1664</v>
      </c>
      <c r="Q945" s="539">
        <v>1</v>
      </c>
      <c r="R945" s="539">
        <v>12</v>
      </c>
    </row>
    <row r="946" spans="1:18" s="372" customFormat="1" ht="24" x14ac:dyDescent="0.2">
      <c r="A946" s="361" t="s">
        <v>3986</v>
      </c>
      <c r="B946" s="570" t="s">
        <v>3987</v>
      </c>
      <c r="C946" s="593" t="s">
        <v>158</v>
      </c>
      <c r="D946" s="575" t="s">
        <v>6449</v>
      </c>
      <c r="E946" s="594">
        <v>4000</v>
      </c>
      <c r="F946" s="579" t="s">
        <v>1664</v>
      </c>
      <c r="G946" s="595" t="s">
        <v>1664</v>
      </c>
      <c r="H946" s="595" t="s">
        <v>1664</v>
      </c>
      <c r="I946" s="595" t="s">
        <v>1664</v>
      </c>
      <c r="J946" s="539" t="s">
        <v>1664</v>
      </c>
      <c r="K946" s="539" t="s">
        <v>1664</v>
      </c>
      <c r="L946" s="539" t="s">
        <v>1664</v>
      </c>
      <c r="M946" s="541" t="s">
        <v>1664</v>
      </c>
      <c r="N946" s="539" t="s">
        <v>1664</v>
      </c>
      <c r="O946" s="539" t="s">
        <v>1664</v>
      </c>
      <c r="P946" s="541" t="s">
        <v>1664</v>
      </c>
      <c r="Q946" s="539">
        <v>1</v>
      </c>
      <c r="R946" s="539">
        <v>12</v>
      </c>
    </row>
    <row r="947" spans="1:18" s="372" customFormat="1" ht="12" x14ac:dyDescent="0.2">
      <c r="A947" s="361" t="s">
        <v>3986</v>
      </c>
      <c r="B947" s="570" t="s">
        <v>3987</v>
      </c>
      <c r="C947" s="593" t="s">
        <v>158</v>
      </c>
      <c r="D947" s="575" t="s">
        <v>4389</v>
      </c>
      <c r="E947" s="594">
        <v>3500</v>
      </c>
      <c r="F947" s="579" t="s">
        <v>1664</v>
      </c>
      <c r="G947" s="595" t="s">
        <v>1664</v>
      </c>
      <c r="H947" s="595" t="s">
        <v>1664</v>
      </c>
      <c r="I947" s="595" t="s">
        <v>1664</v>
      </c>
      <c r="J947" s="539" t="s">
        <v>1664</v>
      </c>
      <c r="K947" s="539" t="s">
        <v>1664</v>
      </c>
      <c r="L947" s="539" t="s">
        <v>1664</v>
      </c>
      <c r="M947" s="541" t="s">
        <v>1664</v>
      </c>
      <c r="N947" s="539" t="s">
        <v>1664</v>
      </c>
      <c r="O947" s="539" t="s">
        <v>1664</v>
      </c>
      <c r="P947" s="541" t="s">
        <v>1664</v>
      </c>
      <c r="Q947" s="539">
        <v>1</v>
      </c>
      <c r="R947" s="539">
        <v>12</v>
      </c>
    </row>
    <row r="948" spans="1:18" s="372" customFormat="1" ht="12" x14ac:dyDescent="0.2">
      <c r="A948" s="361" t="s">
        <v>3986</v>
      </c>
      <c r="B948" s="570" t="s">
        <v>3987</v>
      </c>
      <c r="C948" s="593" t="s">
        <v>158</v>
      </c>
      <c r="D948" s="575" t="s">
        <v>4015</v>
      </c>
      <c r="E948" s="594">
        <v>9000</v>
      </c>
      <c r="F948" s="579" t="s">
        <v>1664</v>
      </c>
      <c r="G948" s="595" t="s">
        <v>1664</v>
      </c>
      <c r="H948" s="595" t="s">
        <v>1664</v>
      </c>
      <c r="I948" s="595" t="s">
        <v>1664</v>
      </c>
      <c r="J948" s="539" t="s">
        <v>1664</v>
      </c>
      <c r="K948" s="539" t="s">
        <v>1664</v>
      </c>
      <c r="L948" s="539" t="s">
        <v>1664</v>
      </c>
      <c r="M948" s="541" t="s">
        <v>1664</v>
      </c>
      <c r="N948" s="539" t="s">
        <v>1664</v>
      </c>
      <c r="O948" s="539" t="s">
        <v>1664</v>
      </c>
      <c r="P948" s="541" t="s">
        <v>1664</v>
      </c>
      <c r="Q948" s="539">
        <v>1</v>
      </c>
      <c r="R948" s="539">
        <v>12</v>
      </c>
    </row>
    <row r="949" spans="1:18" s="372" customFormat="1" ht="12" x14ac:dyDescent="0.2">
      <c r="A949" s="361" t="s">
        <v>3986</v>
      </c>
      <c r="B949" s="570" t="s">
        <v>3987</v>
      </c>
      <c r="C949" s="593" t="s">
        <v>158</v>
      </c>
      <c r="D949" s="575" t="s">
        <v>6450</v>
      </c>
      <c r="E949" s="594">
        <v>9000</v>
      </c>
      <c r="F949" s="579" t="s">
        <v>1664</v>
      </c>
      <c r="G949" s="595" t="s">
        <v>1664</v>
      </c>
      <c r="H949" s="595" t="s">
        <v>1664</v>
      </c>
      <c r="I949" s="595" t="s">
        <v>1664</v>
      </c>
      <c r="J949" s="539" t="s">
        <v>1664</v>
      </c>
      <c r="K949" s="539" t="s">
        <v>1664</v>
      </c>
      <c r="L949" s="539" t="s">
        <v>1664</v>
      </c>
      <c r="M949" s="541" t="s">
        <v>1664</v>
      </c>
      <c r="N949" s="539" t="s">
        <v>1664</v>
      </c>
      <c r="O949" s="539" t="s">
        <v>1664</v>
      </c>
      <c r="P949" s="541" t="s">
        <v>1664</v>
      </c>
      <c r="Q949" s="539">
        <v>1</v>
      </c>
      <c r="R949" s="539">
        <v>12</v>
      </c>
    </row>
    <row r="950" spans="1:18" s="372" customFormat="1" ht="12" x14ac:dyDescent="0.2">
      <c r="A950" s="361" t="s">
        <v>3986</v>
      </c>
      <c r="B950" s="570" t="s">
        <v>3987</v>
      </c>
      <c r="C950" s="593" t="s">
        <v>158</v>
      </c>
      <c r="D950" s="575" t="s">
        <v>4015</v>
      </c>
      <c r="E950" s="594">
        <v>12000</v>
      </c>
      <c r="F950" s="579" t="s">
        <v>1664</v>
      </c>
      <c r="G950" s="595" t="s">
        <v>1664</v>
      </c>
      <c r="H950" s="595" t="s">
        <v>1664</v>
      </c>
      <c r="I950" s="595" t="s">
        <v>1664</v>
      </c>
      <c r="J950" s="539" t="s">
        <v>1664</v>
      </c>
      <c r="K950" s="539" t="s">
        <v>1664</v>
      </c>
      <c r="L950" s="539" t="s">
        <v>1664</v>
      </c>
      <c r="M950" s="541" t="s">
        <v>1664</v>
      </c>
      <c r="N950" s="539" t="s">
        <v>1664</v>
      </c>
      <c r="O950" s="539" t="s">
        <v>1664</v>
      </c>
      <c r="P950" s="541" t="s">
        <v>1664</v>
      </c>
      <c r="Q950" s="539">
        <v>1</v>
      </c>
      <c r="R950" s="539">
        <v>12</v>
      </c>
    </row>
    <row r="951" spans="1:18" s="372" customFormat="1" ht="24" x14ac:dyDescent="0.2">
      <c r="A951" s="361" t="s">
        <v>3986</v>
      </c>
      <c r="B951" s="570" t="s">
        <v>3987</v>
      </c>
      <c r="C951" s="593" t="s">
        <v>158</v>
      </c>
      <c r="D951" s="575" t="s">
        <v>6451</v>
      </c>
      <c r="E951" s="594">
        <v>8000</v>
      </c>
      <c r="F951" s="579" t="s">
        <v>1664</v>
      </c>
      <c r="G951" s="595" t="s">
        <v>1664</v>
      </c>
      <c r="H951" s="595" t="s">
        <v>1664</v>
      </c>
      <c r="I951" s="595" t="s">
        <v>1664</v>
      </c>
      <c r="J951" s="539" t="s">
        <v>1664</v>
      </c>
      <c r="K951" s="539" t="s">
        <v>1664</v>
      </c>
      <c r="L951" s="539" t="s">
        <v>1664</v>
      </c>
      <c r="M951" s="541" t="s">
        <v>1664</v>
      </c>
      <c r="N951" s="539" t="s">
        <v>1664</v>
      </c>
      <c r="O951" s="539" t="s">
        <v>1664</v>
      </c>
      <c r="P951" s="541" t="s">
        <v>1664</v>
      </c>
      <c r="Q951" s="539">
        <v>1</v>
      </c>
      <c r="R951" s="539">
        <v>12</v>
      </c>
    </row>
    <row r="952" spans="1:18" s="372" customFormat="1" ht="12" x14ac:dyDescent="0.2">
      <c r="A952" s="361" t="s">
        <v>3986</v>
      </c>
      <c r="B952" s="570" t="s">
        <v>3987</v>
      </c>
      <c r="C952" s="593" t="s">
        <v>158</v>
      </c>
      <c r="D952" s="575" t="s">
        <v>6452</v>
      </c>
      <c r="E952" s="594">
        <v>7000</v>
      </c>
      <c r="F952" s="579" t="s">
        <v>1664</v>
      </c>
      <c r="G952" s="595" t="s">
        <v>1664</v>
      </c>
      <c r="H952" s="595" t="s">
        <v>1664</v>
      </c>
      <c r="I952" s="595" t="s">
        <v>1664</v>
      </c>
      <c r="J952" s="539" t="s">
        <v>1664</v>
      </c>
      <c r="K952" s="539" t="s">
        <v>1664</v>
      </c>
      <c r="L952" s="539" t="s">
        <v>1664</v>
      </c>
      <c r="M952" s="541" t="s">
        <v>1664</v>
      </c>
      <c r="N952" s="539" t="s">
        <v>1664</v>
      </c>
      <c r="O952" s="539" t="s">
        <v>1664</v>
      </c>
      <c r="P952" s="541" t="s">
        <v>1664</v>
      </c>
      <c r="Q952" s="539">
        <v>1</v>
      </c>
      <c r="R952" s="539">
        <v>12</v>
      </c>
    </row>
    <row r="953" spans="1:18" s="372" customFormat="1" ht="12" x14ac:dyDescent="0.2">
      <c r="A953" s="361" t="s">
        <v>3986</v>
      </c>
      <c r="B953" s="570" t="s">
        <v>3987</v>
      </c>
      <c r="C953" s="593" t="s">
        <v>158</v>
      </c>
      <c r="D953" s="575" t="s">
        <v>4015</v>
      </c>
      <c r="E953" s="594">
        <v>7000</v>
      </c>
      <c r="F953" s="579" t="s">
        <v>1664</v>
      </c>
      <c r="G953" s="595" t="s">
        <v>1664</v>
      </c>
      <c r="H953" s="595" t="s">
        <v>1664</v>
      </c>
      <c r="I953" s="595" t="s">
        <v>1664</v>
      </c>
      <c r="J953" s="539" t="s">
        <v>1664</v>
      </c>
      <c r="K953" s="539" t="s">
        <v>1664</v>
      </c>
      <c r="L953" s="539" t="s">
        <v>1664</v>
      </c>
      <c r="M953" s="541" t="s">
        <v>1664</v>
      </c>
      <c r="N953" s="539" t="s">
        <v>1664</v>
      </c>
      <c r="O953" s="539" t="s">
        <v>1664</v>
      </c>
      <c r="P953" s="541" t="s">
        <v>1664</v>
      </c>
      <c r="Q953" s="539">
        <v>1</v>
      </c>
      <c r="R953" s="539">
        <v>12</v>
      </c>
    </row>
    <row r="954" spans="1:18" s="372" customFormat="1" ht="12" x14ac:dyDescent="0.2">
      <c r="A954" s="361" t="s">
        <v>3986</v>
      </c>
      <c r="B954" s="570" t="s">
        <v>3987</v>
      </c>
      <c r="C954" s="593" t="s">
        <v>158</v>
      </c>
      <c r="D954" s="575" t="s">
        <v>4435</v>
      </c>
      <c r="E954" s="594">
        <v>15600</v>
      </c>
      <c r="F954" s="579" t="s">
        <v>1664</v>
      </c>
      <c r="G954" s="595" t="s">
        <v>1664</v>
      </c>
      <c r="H954" s="595" t="s">
        <v>1664</v>
      </c>
      <c r="I954" s="595" t="s">
        <v>1664</v>
      </c>
      <c r="J954" s="539" t="s">
        <v>1664</v>
      </c>
      <c r="K954" s="539" t="s">
        <v>1664</v>
      </c>
      <c r="L954" s="539" t="s">
        <v>1664</v>
      </c>
      <c r="M954" s="541" t="s">
        <v>1664</v>
      </c>
      <c r="N954" s="539" t="s">
        <v>1664</v>
      </c>
      <c r="O954" s="539" t="s">
        <v>1664</v>
      </c>
      <c r="P954" s="541" t="s">
        <v>1664</v>
      </c>
      <c r="Q954" s="539">
        <v>1</v>
      </c>
      <c r="R954" s="539">
        <v>12</v>
      </c>
    </row>
    <row r="955" spans="1:18" s="372" customFormat="1" ht="12" x14ac:dyDescent="0.2">
      <c r="A955" s="361" t="s">
        <v>3986</v>
      </c>
      <c r="B955" s="570" t="s">
        <v>3987</v>
      </c>
      <c r="C955" s="593" t="s">
        <v>158</v>
      </c>
      <c r="D955" s="575" t="s">
        <v>5535</v>
      </c>
      <c r="E955" s="594">
        <v>7500</v>
      </c>
      <c r="F955" s="579" t="s">
        <v>1664</v>
      </c>
      <c r="G955" s="595" t="s">
        <v>1664</v>
      </c>
      <c r="H955" s="595" t="s">
        <v>1664</v>
      </c>
      <c r="I955" s="595" t="s">
        <v>1664</v>
      </c>
      <c r="J955" s="539" t="s">
        <v>1664</v>
      </c>
      <c r="K955" s="539" t="s">
        <v>1664</v>
      </c>
      <c r="L955" s="539" t="s">
        <v>1664</v>
      </c>
      <c r="M955" s="541" t="s">
        <v>1664</v>
      </c>
      <c r="N955" s="539" t="s">
        <v>1664</v>
      </c>
      <c r="O955" s="539" t="s">
        <v>1664</v>
      </c>
      <c r="P955" s="541" t="s">
        <v>1664</v>
      </c>
      <c r="Q955" s="539">
        <v>1</v>
      </c>
      <c r="R955" s="539">
        <v>12</v>
      </c>
    </row>
    <row r="956" spans="1:18" s="372" customFormat="1" ht="12" x14ac:dyDescent="0.2">
      <c r="A956" s="361" t="s">
        <v>3986</v>
      </c>
      <c r="B956" s="570" t="s">
        <v>3987</v>
      </c>
      <c r="C956" s="593" t="s">
        <v>158</v>
      </c>
      <c r="D956" s="575" t="s">
        <v>4213</v>
      </c>
      <c r="E956" s="594">
        <v>10000</v>
      </c>
      <c r="F956" s="579" t="s">
        <v>1664</v>
      </c>
      <c r="G956" s="595" t="s">
        <v>1664</v>
      </c>
      <c r="H956" s="595" t="s">
        <v>1664</v>
      </c>
      <c r="I956" s="595" t="s">
        <v>1664</v>
      </c>
      <c r="J956" s="539" t="s">
        <v>1664</v>
      </c>
      <c r="K956" s="539" t="s">
        <v>1664</v>
      </c>
      <c r="L956" s="539" t="s">
        <v>1664</v>
      </c>
      <c r="M956" s="541" t="s">
        <v>1664</v>
      </c>
      <c r="N956" s="539" t="s">
        <v>1664</v>
      </c>
      <c r="O956" s="539" t="s">
        <v>1664</v>
      </c>
      <c r="P956" s="541" t="s">
        <v>1664</v>
      </c>
      <c r="Q956" s="539">
        <v>1</v>
      </c>
      <c r="R956" s="539">
        <v>12</v>
      </c>
    </row>
    <row r="957" spans="1:18" s="372" customFormat="1" ht="12" x14ac:dyDescent="0.2">
      <c r="A957" s="361" t="s">
        <v>3986</v>
      </c>
      <c r="B957" s="570" t="s">
        <v>3987</v>
      </c>
      <c r="C957" s="593" t="s">
        <v>158</v>
      </c>
      <c r="D957" s="575" t="s">
        <v>4435</v>
      </c>
      <c r="E957" s="594">
        <v>13000</v>
      </c>
      <c r="F957" s="579" t="s">
        <v>1664</v>
      </c>
      <c r="G957" s="595" t="s">
        <v>1664</v>
      </c>
      <c r="H957" s="595" t="s">
        <v>1664</v>
      </c>
      <c r="I957" s="595" t="s">
        <v>1664</v>
      </c>
      <c r="J957" s="539" t="s">
        <v>1664</v>
      </c>
      <c r="K957" s="539" t="s">
        <v>1664</v>
      </c>
      <c r="L957" s="539" t="s">
        <v>1664</v>
      </c>
      <c r="M957" s="541" t="s">
        <v>1664</v>
      </c>
      <c r="N957" s="539" t="s">
        <v>1664</v>
      </c>
      <c r="O957" s="539" t="s">
        <v>1664</v>
      </c>
      <c r="P957" s="541" t="s">
        <v>1664</v>
      </c>
      <c r="Q957" s="539">
        <v>1</v>
      </c>
      <c r="R957" s="539">
        <v>12</v>
      </c>
    </row>
    <row r="958" spans="1:18" s="372" customFormat="1" ht="12" x14ac:dyDescent="0.2">
      <c r="A958" s="361" t="s">
        <v>3986</v>
      </c>
      <c r="B958" s="570" t="s">
        <v>3987</v>
      </c>
      <c r="C958" s="593" t="s">
        <v>158</v>
      </c>
      <c r="D958" s="575" t="s">
        <v>3997</v>
      </c>
      <c r="E958" s="594">
        <v>1700</v>
      </c>
      <c r="F958" s="579" t="s">
        <v>1664</v>
      </c>
      <c r="G958" s="595" t="s">
        <v>1664</v>
      </c>
      <c r="H958" s="595" t="s">
        <v>1664</v>
      </c>
      <c r="I958" s="595" t="s">
        <v>1664</v>
      </c>
      <c r="J958" s="539" t="s">
        <v>1664</v>
      </c>
      <c r="K958" s="539" t="s">
        <v>1664</v>
      </c>
      <c r="L958" s="539" t="s">
        <v>1664</v>
      </c>
      <c r="M958" s="541" t="s">
        <v>1664</v>
      </c>
      <c r="N958" s="539" t="s">
        <v>1664</v>
      </c>
      <c r="O958" s="539" t="s">
        <v>1664</v>
      </c>
      <c r="P958" s="541" t="s">
        <v>1664</v>
      </c>
      <c r="Q958" s="539">
        <v>1</v>
      </c>
      <c r="R958" s="539">
        <v>12</v>
      </c>
    </row>
    <row r="959" spans="1:18" s="372" customFormat="1" ht="12" x14ac:dyDescent="0.2">
      <c r="A959" s="361" t="s">
        <v>3986</v>
      </c>
      <c r="B959" s="570" t="s">
        <v>3987</v>
      </c>
      <c r="C959" s="593" t="s">
        <v>158</v>
      </c>
      <c r="D959" s="575" t="s">
        <v>4389</v>
      </c>
      <c r="E959" s="594">
        <v>15600</v>
      </c>
      <c r="F959" s="579" t="s">
        <v>1664</v>
      </c>
      <c r="G959" s="595" t="s">
        <v>1664</v>
      </c>
      <c r="H959" s="595" t="s">
        <v>1664</v>
      </c>
      <c r="I959" s="595" t="s">
        <v>1664</v>
      </c>
      <c r="J959" s="539" t="s">
        <v>1664</v>
      </c>
      <c r="K959" s="539" t="s">
        <v>1664</v>
      </c>
      <c r="L959" s="539" t="s">
        <v>1664</v>
      </c>
      <c r="M959" s="541" t="s">
        <v>1664</v>
      </c>
      <c r="N959" s="539" t="s">
        <v>1664</v>
      </c>
      <c r="O959" s="539" t="s">
        <v>1664</v>
      </c>
      <c r="P959" s="541" t="s">
        <v>1664</v>
      </c>
      <c r="Q959" s="539">
        <v>1</v>
      </c>
      <c r="R959" s="539">
        <v>12</v>
      </c>
    </row>
    <row r="960" spans="1:18" s="372" customFormat="1" ht="12" x14ac:dyDescent="0.2">
      <c r="A960" s="361" t="s">
        <v>3986</v>
      </c>
      <c r="B960" s="570" t="s">
        <v>3987</v>
      </c>
      <c r="C960" s="593" t="s">
        <v>158</v>
      </c>
      <c r="D960" s="575" t="s">
        <v>4389</v>
      </c>
      <c r="E960" s="594">
        <v>2500</v>
      </c>
      <c r="F960" s="579" t="s">
        <v>1664</v>
      </c>
      <c r="G960" s="595" t="s">
        <v>1664</v>
      </c>
      <c r="H960" s="595" t="s">
        <v>1664</v>
      </c>
      <c r="I960" s="595" t="s">
        <v>1664</v>
      </c>
      <c r="J960" s="539" t="s">
        <v>1664</v>
      </c>
      <c r="K960" s="539" t="s">
        <v>1664</v>
      </c>
      <c r="L960" s="539" t="s">
        <v>1664</v>
      </c>
      <c r="M960" s="541" t="s">
        <v>1664</v>
      </c>
      <c r="N960" s="539" t="s">
        <v>1664</v>
      </c>
      <c r="O960" s="539" t="s">
        <v>1664</v>
      </c>
      <c r="P960" s="541" t="s">
        <v>1664</v>
      </c>
      <c r="Q960" s="539">
        <v>1</v>
      </c>
      <c r="R960" s="539">
        <v>12</v>
      </c>
    </row>
    <row r="961" spans="1:18" s="372" customFormat="1" ht="12" x14ac:dyDescent="0.2">
      <c r="A961" s="361" t="s">
        <v>3986</v>
      </c>
      <c r="B961" s="570" t="s">
        <v>3987</v>
      </c>
      <c r="C961" s="593" t="s">
        <v>158</v>
      </c>
      <c r="D961" s="575" t="s">
        <v>6453</v>
      </c>
      <c r="E961" s="594">
        <v>6500</v>
      </c>
      <c r="F961" s="579" t="s">
        <v>1664</v>
      </c>
      <c r="G961" s="595" t="s">
        <v>1664</v>
      </c>
      <c r="H961" s="595" t="s">
        <v>1664</v>
      </c>
      <c r="I961" s="595" t="s">
        <v>1664</v>
      </c>
      <c r="J961" s="539" t="s">
        <v>1664</v>
      </c>
      <c r="K961" s="539" t="s">
        <v>1664</v>
      </c>
      <c r="L961" s="539" t="s">
        <v>1664</v>
      </c>
      <c r="M961" s="541" t="s">
        <v>1664</v>
      </c>
      <c r="N961" s="539" t="s">
        <v>1664</v>
      </c>
      <c r="O961" s="539" t="s">
        <v>1664</v>
      </c>
      <c r="P961" s="541" t="s">
        <v>1664</v>
      </c>
      <c r="Q961" s="539">
        <v>1</v>
      </c>
      <c r="R961" s="539">
        <v>12</v>
      </c>
    </row>
    <row r="962" spans="1:18" s="372" customFormat="1" ht="24" x14ac:dyDescent="0.2">
      <c r="A962" s="361" t="s">
        <v>3986</v>
      </c>
      <c r="B962" s="570" t="s">
        <v>3987</v>
      </c>
      <c r="C962" s="593" t="s">
        <v>158</v>
      </c>
      <c r="D962" s="575" t="s">
        <v>6454</v>
      </c>
      <c r="E962" s="594">
        <v>10000</v>
      </c>
      <c r="F962" s="579" t="s">
        <v>1664</v>
      </c>
      <c r="G962" s="595" t="s">
        <v>1664</v>
      </c>
      <c r="H962" s="595" t="s">
        <v>1664</v>
      </c>
      <c r="I962" s="595" t="s">
        <v>1664</v>
      </c>
      <c r="J962" s="539" t="s">
        <v>1664</v>
      </c>
      <c r="K962" s="539" t="s">
        <v>1664</v>
      </c>
      <c r="L962" s="539" t="s">
        <v>1664</v>
      </c>
      <c r="M962" s="541" t="s">
        <v>1664</v>
      </c>
      <c r="N962" s="539" t="s">
        <v>1664</v>
      </c>
      <c r="O962" s="539" t="s">
        <v>1664</v>
      </c>
      <c r="P962" s="541" t="s">
        <v>1664</v>
      </c>
      <c r="Q962" s="539">
        <v>1</v>
      </c>
      <c r="R962" s="539">
        <v>12</v>
      </c>
    </row>
    <row r="963" spans="1:18" s="372" customFormat="1" ht="12" x14ac:dyDescent="0.2">
      <c r="A963" s="361" t="s">
        <v>3986</v>
      </c>
      <c r="B963" s="570" t="s">
        <v>3987</v>
      </c>
      <c r="C963" s="593" t="s">
        <v>158</v>
      </c>
      <c r="D963" s="575" t="s">
        <v>4370</v>
      </c>
      <c r="E963" s="594">
        <v>12000</v>
      </c>
      <c r="F963" s="579" t="s">
        <v>1664</v>
      </c>
      <c r="G963" s="595" t="s">
        <v>1664</v>
      </c>
      <c r="H963" s="595" t="s">
        <v>1664</v>
      </c>
      <c r="I963" s="595" t="s">
        <v>1664</v>
      </c>
      <c r="J963" s="539" t="s">
        <v>1664</v>
      </c>
      <c r="K963" s="539" t="s">
        <v>1664</v>
      </c>
      <c r="L963" s="539" t="s">
        <v>1664</v>
      </c>
      <c r="M963" s="541" t="s">
        <v>1664</v>
      </c>
      <c r="N963" s="539" t="s">
        <v>1664</v>
      </c>
      <c r="O963" s="539" t="s">
        <v>1664</v>
      </c>
      <c r="P963" s="541" t="s">
        <v>1664</v>
      </c>
      <c r="Q963" s="539">
        <v>1</v>
      </c>
      <c r="R963" s="539">
        <v>12</v>
      </c>
    </row>
    <row r="964" spans="1:18" s="372" customFormat="1" ht="12" x14ac:dyDescent="0.2">
      <c r="A964" s="361" t="s">
        <v>3986</v>
      </c>
      <c r="B964" s="570" t="s">
        <v>3987</v>
      </c>
      <c r="C964" s="593" t="s">
        <v>158</v>
      </c>
      <c r="D964" s="575" t="s">
        <v>4377</v>
      </c>
      <c r="E964" s="594">
        <v>7000</v>
      </c>
      <c r="F964" s="579" t="s">
        <v>1664</v>
      </c>
      <c r="G964" s="595" t="s">
        <v>1664</v>
      </c>
      <c r="H964" s="595" t="s">
        <v>1664</v>
      </c>
      <c r="I964" s="595" t="s">
        <v>1664</v>
      </c>
      <c r="J964" s="539" t="s">
        <v>1664</v>
      </c>
      <c r="K964" s="539" t="s">
        <v>1664</v>
      </c>
      <c r="L964" s="539" t="s">
        <v>1664</v>
      </c>
      <c r="M964" s="541" t="s">
        <v>1664</v>
      </c>
      <c r="N964" s="539" t="s">
        <v>1664</v>
      </c>
      <c r="O964" s="539" t="s">
        <v>1664</v>
      </c>
      <c r="P964" s="541" t="s">
        <v>1664</v>
      </c>
      <c r="Q964" s="539">
        <v>1</v>
      </c>
      <c r="R964" s="539">
        <v>12</v>
      </c>
    </row>
    <row r="965" spans="1:18" s="372" customFormat="1" ht="12" x14ac:dyDescent="0.2">
      <c r="A965" s="361" t="s">
        <v>3986</v>
      </c>
      <c r="B965" s="570" t="s">
        <v>3987</v>
      </c>
      <c r="C965" s="593" t="s">
        <v>158</v>
      </c>
      <c r="D965" s="575" t="s">
        <v>4435</v>
      </c>
      <c r="E965" s="594">
        <v>15600</v>
      </c>
      <c r="F965" s="579" t="s">
        <v>1664</v>
      </c>
      <c r="G965" s="595" t="s">
        <v>1664</v>
      </c>
      <c r="H965" s="595" t="s">
        <v>1664</v>
      </c>
      <c r="I965" s="595" t="s">
        <v>1664</v>
      </c>
      <c r="J965" s="539" t="s">
        <v>1664</v>
      </c>
      <c r="K965" s="539" t="s">
        <v>1664</v>
      </c>
      <c r="L965" s="539" t="s">
        <v>1664</v>
      </c>
      <c r="M965" s="541" t="s">
        <v>1664</v>
      </c>
      <c r="N965" s="539" t="s">
        <v>1664</v>
      </c>
      <c r="O965" s="539" t="s">
        <v>1664</v>
      </c>
      <c r="P965" s="541" t="s">
        <v>1664</v>
      </c>
      <c r="Q965" s="539">
        <v>1</v>
      </c>
      <c r="R965" s="539">
        <v>12</v>
      </c>
    </row>
    <row r="966" spans="1:18" s="372" customFormat="1" ht="12" x14ac:dyDescent="0.2">
      <c r="A966" s="361" t="s">
        <v>3986</v>
      </c>
      <c r="B966" s="570" t="s">
        <v>3987</v>
      </c>
      <c r="C966" s="593" t="s">
        <v>158</v>
      </c>
      <c r="D966" s="575" t="s">
        <v>4213</v>
      </c>
      <c r="E966" s="594">
        <v>9000</v>
      </c>
      <c r="F966" s="579" t="s">
        <v>1664</v>
      </c>
      <c r="G966" s="595" t="s">
        <v>1664</v>
      </c>
      <c r="H966" s="595" t="s">
        <v>1664</v>
      </c>
      <c r="I966" s="595" t="s">
        <v>1664</v>
      </c>
      <c r="J966" s="539" t="s">
        <v>1664</v>
      </c>
      <c r="K966" s="539" t="s">
        <v>1664</v>
      </c>
      <c r="L966" s="539" t="s">
        <v>1664</v>
      </c>
      <c r="M966" s="541" t="s">
        <v>1664</v>
      </c>
      <c r="N966" s="539" t="s">
        <v>1664</v>
      </c>
      <c r="O966" s="539" t="s">
        <v>1664</v>
      </c>
      <c r="P966" s="541" t="s">
        <v>1664</v>
      </c>
      <c r="Q966" s="539">
        <v>1</v>
      </c>
      <c r="R966" s="539">
        <v>12</v>
      </c>
    </row>
    <row r="967" spans="1:18" s="372" customFormat="1" ht="12" x14ac:dyDescent="0.2">
      <c r="A967" s="361" t="s">
        <v>3986</v>
      </c>
      <c r="B967" s="570" t="s">
        <v>3987</v>
      </c>
      <c r="C967" s="593" t="s">
        <v>158</v>
      </c>
      <c r="D967" s="575" t="s">
        <v>6106</v>
      </c>
      <c r="E967" s="594">
        <v>13000</v>
      </c>
      <c r="F967" s="579" t="s">
        <v>1664</v>
      </c>
      <c r="G967" s="595" t="s">
        <v>1664</v>
      </c>
      <c r="H967" s="595" t="s">
        <v>1664</v>
      </c>
      <c r="I967" s="595" t="s">
        <v>1664</v>
      </c>
      <c r="J967" s="539" t="s">
        <v>1664</v>
      </c>
      <c r="K967" s="539" t="s">
        <v>1664</v>
      </c>
      <c r="L967" s="539" t="s">
        <v>1664</v>
      </c>
      <c r="M967" s="541" t="s">
        <v>1664</v>
      </c>
      <c r="N967" s="539" t="s">
        <v>1664</v>
      </c>
      <c r="O967" s="539" t="s">
        <v>1664</v>
      </c>
      <c r="P967" s="541" t="s">
        <v>1664</v>
      </c>
      <c r="Q967" s="539">
        <v>1</v>
      </c>
      <c r="R967" s="539">
        <v>12</v>
      </c>
    </row>
    <row r="968" spans="1:18" s="372" customFormat="1" ht="12" x14ac:dyDescent="0.2">
      <c r="A968" s="361" t="s">
        <v>3986</v>
      </c>
      <c r="B968" s="570" t="s">
        <v>3987</v>
      </c>
      <c r="C968" s="593" t="s">
        <v>158</v>
      </c>
      <c r="D968" s="575" t="s">
        <v>4507</v>
      </c>
      <c r="E968" s="594">
        <v>2500</v>
      </c>
      <c r="F968" s="579" t="s">
        <v>1664</v>
      </c>
      <c r="G968" s="595" t="s">
        <v>1664</v>
      </c>
      <c r="H968" s="595" t="s">
        <v>1664</v>
      </c>
      <c r="I968" s="595" t="s">
        <v>1664</v>
      </c>
      <c r="J968" s="539" t="s">
        <v>1664</v>
      </c>
      <c r="K968" s="539" t="s">
        <v>1664</v>
      </c>
      <c r="L968" s="539" t="s">
        <v>1664</v>
      </c>
      <c r="M968" s="541" t="s">
        <v>1664</v>
      </c>
      <c r="N968" s="539" t="s">
        <v>1664</v>
      </c>
      <c r="O968" s="539" t="s">
        <v>1664</v>
      </c>
      <c r="P968" s="541" t="s">
        <v>1664</v>
      </c>
      <c r="Q968" s="539">
        <v>1</v>
      </c>
      <c r="R968" s="539">
        <v>12</v>
      </c>
    </row>
    <row r="969" spans="1:18" s="372" customFormat="1" ht="12" x14ac:dyDescent="0.2">
      <c r="A969" s="361" t="s">
        <v>3986</v>
      </c>
      <c r="B969" s="570" t="s">
        <v>3987</v>
      </c>
      <c r="C969" s="593" t="s">
        <v>158</v>
      </c>
      <c r="D969" s="575" t="s">
        <v>4015</v>
      </c>
      <c r="E969" s="594">
        <v>4000</v>
      </c>
      <c r="F969" s="579" t="s">
        <v>1664</v>
      </c>
      <c r="G969" s="595" t="s">
        <v>1664</v>
      </c>
      <c r="H969" s="595" t="s">
        <v>1664</v>
      </c>
      <c r="I969" s="595" t="s">
        <v>1664</v>
      </c>
      <c r="J969" s="539" t="s">
        <v>1664</v>
      </c>
      <c r="K969" s="539" t="s">
        <v>1664</v>
      </c>
      <c r="L969" s="539" t="s">
        <v>1664</v>
      </c>
      <c r="M969" s="541" t="s">
        <v>1664</v>
      </c>
      <c r="N969" s="539" t="s">
        <v>1664</v>
      </c>
      <c r="O969" s="539" t="s">
        <v>1664</v>
      </c>
      <c r="P969" s="541" t="s">
        <v>1664</v>
      </c>
      <c r="Q969" s="539">
        <v>1</v>
      </c>
      <c r="R969" s="539">
        <v>12</v>
      </c>
    </row>
    <row r="970" spans="1:18" s="372" customFormat="1" ht="12" x14ac:dyDescent="0.2">
      <c r="A970" s="361" t="s">
        <v>3986</v>
      </c>
      <c r="B970" s="570" t="s">
        <v>3987</v>
      </c>
      <c r="C970" s="593" t="s">
        <v>158</v>
      </c>
      <c r="D970" s="575" t="s">
        <v>4099</v>
      </c>
      <c r="E970" s="594">
        <v>2500</v>
      </c>
      <c r="F970" s="579" t="s">
        <v>1664</v>
      </c>
      <c r="G970" s="595" t="s">
        <v>1664</v>
      </c>
      <c r="H970" s="595" t="s">
        <v>1664</v>
      </c>
      <c r="I970" s="595" t="s">
        <v>1664</v>
      </c>
      <c r="J970" s="539" t="s">
        <v>1664</v>
      </c>
      <c r="K970" s="539" t="s">
        <v>1664</v>
      </c>
      <c r="L970" s="539" t="s">
        <v>1664</v>
      </c>
      <c r="M970" s="541" t="s">
        <v>1664</v>
      </c>
      <c r="N970" s="539" t="s">
        <v>1664</v>
      </c>
      <c r="O970" s="539" t="s">
        <v>1664</v>
      </c>
      <c r="P970" s="541" t="s">
        <v>1664</v>
      </c>
      <c r="Q970" s="539">
        <v>1</v>
      </c>
      <c r="R970" s="539">
        <v>12</v>
      </c>
    </row>
    <row r="971" spans="1:18" s="372" customFormat="1" ht="12" x14ac:dyDescent="0.2">
      <c r="A971" s="361" t="s">
        <v>3986</v>
      </c>
      <c r="B971" s="570" t="s">
        <v>3987</v>
      </c>
      <c r="C971" s="593" t="s">
        <v>158</v>
      </c>
      <c r="D971" s="575" t="s">
        <v>4108</v>
      </c>
      <c r="E971" s="594">
        <v>12000</v>
      </c>
      <c r="F971" s="579" t="s">
        <v>1664</v>
      </c>
      <c r="G971" s="595" t="s">
        <v>1664</v>
      </c>
      <c r="H971" s="595" t="s">
        <v>1664</v>
      </c>
      <c r="I971" s="595" t="s">
        <v>1664</v>
      </c>
      <c r="J971" s="539" t="s">
        <v>1664</v>
      </c>
      <c r="K971" s="539" t="s">
        <v>1664</v>
      </c>
      <c r="L971" s="539" t="s">
        <v>1664</v>
      </c>
      <c r="M971" s="541" t="s">
        <v>1664</v>
      </c>
      <c r="N971" s="539" t="s">
        <v>1664</v>
      </c>
      <c r="O971" s="539" t="s">
        <v>1664</v>
      </c>
      <c r="P971" s="541" t="s">
        <v>1664</v>
      </c>
      <c r="Q971" s="539">
        <v>1</v>
      </c>
      <c r="R971" s="539">
        <v>12</v>
      </c>
    </row>
    <row r="972" spans="1:18" s="372" customFormat="1" ht="12" x14ac:dyDescent="0.2">
      <c r="A972" s="361" t="s">
        <v>3986</v>
      </c>
      <c r="B972" s="570" t="s">
        <v>3987</v>
      </c>
      <c r="C972" s="593" t="s">
        <v>158</v>
      </c>
      <c r="D972" s="575" t="s">
        <v>6010</v>
      </c>
      <c r="E972" s="594">
        <v>15600</v>
      </c>
      <c r="F972" s="579" t="s">
        <v>1664</v>
      </c>
      <c r="G972" s="595" t="s">
        <v>1664</v>
      </c>
      <c r="H972" s="595" t="s">
        <v>1664</v>
      </c>
      <c r="I972" s="595" t="s">
        <v>1664</v>
      </c>
      <c r="J972" s="539" t="s">
        <v>1664</v>
      </c>
      <c r="K972" s="539" t="s">
        <v>1664</v>
      </c>
      <c r="L972" s="539" t="s">
        <v>1664</v>
      </c>
      <c r="M972" s="541" t="s">
        <v>1664</v>
      </c>
      <c r="N972" s="539" t="s">
        <v>1664</v>
      </c>
      <c r="O972" s="539" t="s">
        <v>1664</v>
      </c>
      <c r="P972" s="541" t="s">
        <v>1664</v>
      </c>
      <c r="Q972" s="539">
        <v>1</v>
      </c>
      <c r="R972" s="539">
        <v>12</v>
      </c>
    </row>
    <row r="973" spans="1:18" s="372" customFormat="1" ht="12" x14ac:dyDescent="0.2">
      <c r="A973" s="361" t="s">
        <v>3986</v>
      </c>
      <c r="B973" s="570" t="s">
        <v>3987</v>
      </c>
      <c r="C973" s="593" t="s">
        <v>158</v>
      </c>
      <c r="D973" s="575" t="s">
        <v>6010</v>
      </c>
      <c r="E973" s="594">
        <v>15600</v>
      </c>
      <c r="F973" s="579" t="s">
        <v>1664</v>
      </c>
      <c r="G973" s="595" t="s">
        <v>1664</v>
      </c>
      <c r="H973" s="595" t="s">
        <v>1664</v>
      </c>
      <c r="I973" s="595" t="s">
        <v>1664</v>
      </c>
      <c r="J973" s="539" t="s">
        <v>1664</v>
      </c>
      <c r="K973" s="539" t="s">
        <v>1664</v>
      </c>
      <c r="L973" s="539" t="s">
        <v>1664</v>
      </c>
      <c r="M973" s="541" t="s">
        <v>1664</v>
      </c>
      <c r="N973" s="539" t="s">
        <v>1664</v>
      </c>
      <c r="O973" s="539" t="s">
        <v>1664</v>
      </c>
      <c r="P973" s="541" t="s">
        <v>1664</v>
      </c>
      <c r="Q973" s="539">
        <v>1</v>
      </c>
      <c r="R973" s="539">
        <v>12</v>
      </c>
    </row>
    <row r="974" spans="1:18" s="372" customFormat="1" ht="12" x14ac:dyDescent="0.2">
      <c r="A974" s="361" t="s">
        <v>3986</v>
      </c>
      <c r="B974" s="570" t="s">
        <v>3987</v>
      </c>
      <c r="C974" s="593" t="s">
        <v>158</v>
      </c>
      <c r="D974" s="575" t="s">
        <v>6377</v>
      </c>
      <c r="E974" s="594">
        <v>13000</v>
      </c>
      <c r="F974" s="579" t="s">
        <v>1664</v>
      </c>
      <c r="G974" s="595" t="s">
        <v>1664</v>
      </c>
      <c r="H974" s="595" t="s">
        <v>1664</v>
      </c>
      <c r="I974" s="595" t="s">
        <v>1664</v>
      </c>
      <c r="J974" s="539" t="s">
        <v>1664</v>
      </c>
      <c r="K974" s="539" t="s">
        <v>1664</v>
      </c>
      <c r="L974" s="539" t="s">
        <v>1664</v>
      </c>
      <c r="M974" s="541" t="s">
        <v>1664</v>
      </c>
      <c r="N974" s="539" t="s">
        <v>1664</v>
      </c>
      <c r="O974" s="539" t="s">
        <v>1664</v>
      </c>
      <c r="P974" s="541" t="s">
        <v>1664</v>
      </c>
      <c r="Q974" s="539">
        <v>1</v>
      </c>
      <c r="R974" s="539">
        <v>12</v>
      </c>
    </row>
    <row r="975" spans="1:18" s="372" customFormat="1" ht="12" x14ac:dyDescent="0.2">
      <c r="A975" s="361" t="s">
        <v>3986</v>
      </c>
      <c r="B975" s="570" t="s">
        <v>3987</v>
      </c>
      <c r="C975" s="593" t="s">
        <v>158</v>
      </c>
      <c r="D975" s="575" t="s">
        <v>6455</v>
      </c>
      <c r="E975" s="594">
        <v>13000</v>
      </c>
      <c r="F975" s="579" t="s">
        <v>1664</v>
      </c>
      <c r="G975" s="595" t="s">
        <v>1664</v>
      </c>
      <c r="H975" s="595" t="s">
        <v>1664</v>
      </c>
      <c r="I975" s="595" t="s">
        <v>1664</v>
      </c>
      <c r="J975" s="539" t="s">
        <v>1664</v>
      </c>
      <c r="K975" s="539" t="s">
        <v>1664</v>
      </c>
      <c r="L975" s="539" t="s">
        <v>1664</v>
      </c>
      <c r="M975" s="541" t="s">
        <v>1664</v>
      </c>
      <c r="N975" s="539" t="s">
        <v>1664</v>
      </c>
      <c r="O975" s="539" t="s">
        <v>1664</v>
      </c>
      <c r="P975" s="541" t="s">
        <v>1664</v>
      </c>
      <c r="Q975" s="539">
        <v>1</v>
      </c>
      <c r="R975" s="539">
        <v>12</v>
      </c>
    </row>
    <row r="976" spans="1:18" s="372" customFormat="1" ht="36" x14ac:dyDescent="0.2">
      <c r="A976" s="361" t="s">
        <v>3986</v>
      </c>
      <c r="B976" s="580" t="s">
        <v>6456</v>
      </c>
      <c r="C976" s="596" t="s">
        <v>6457</v>
      </c>
      <c r="D976" s="580" t="s">
        <v>6458</v>
      </c>
      <c r="E976" s="597">
        <v>15000</v>
      </c>
      <c r="F976" s="598" t="s">
        <v>6459</v>
      </c>
      <c r="G976" s="575" t="s">
        <v>3826</v>
      </c>
      <c r="H976" s="313" t="s">
        <v>4015</v>
      </c>
      <c r="I976" s="575" t="s">
        <v>4011</v>
      </c>
      <c r="J976" s="367" t="s">
        <v>4007</v>
      </c>
      <c r="K976" s="294">
        <v>1</v>
      </c>
      <c r="L976" s="368">
        <v>12</v>
      </c>
      <c r="M976" s="382">
        <v>180000</v>
      </c>
      <c r="N976" s="294">
        <v>1</v>
      </c>
      <c r="O976" s="368">
        <v>6</v>
      </c>
      <c r="P976" s="382">
        <v>90000</v>
      </c>
      <c r="Q976" s="294">
        <v>1</v>
      </c>
      <c r="R976" s="368">
        <v>12</v>
      </c>
    </row>
    <row r="977" spans="1:18" s="372" customFormat="1" ht="36" x14ac:dyDescent="0.2">
      <c r="A977" s="361" t="s">
        <v>3986</v>
      </c>
      <c r="B977" s="580" t="s">
        <v>6456</v>
      </c>
      <c r="C977" s="596" t="s">
        <v>6457</v>
      </c>
      <c r="D977" s="580" t="s">
        <v>6458</v>
      </c>
      <c r="E977" s="597">
        <v>15300</v>
      </c>
      <c r="F977" s="598" t="s">
        <v>6460</v>
      </c>
      <c r="G977" s="575" t="s">
        <v>6461</v>
      </c>
      <c r="H977" s="575" t="s">
        <v>4102</v>
      </c>
      <c r="I977" s="575" t="s">
        <v>6462</v>
      </c>
      <c r="J977" s="367" t="s">
        <v>4007</v>
      </c>
      <c r="K977" s="294">
        <v>1</v>
      </c>
      <c r="L977" s="368">
        <v>7</v>
      </c>
      <c r="M977" s="382">
        <v>107100</v>
      </c>
      <c r="N977" s="626" t="s">
        <v>1664</v>
      </c>
      <c r="O977" s="626" t="s">
        <v>1664</v>
      </c>
      <c r="P977" s="627" t="s">
        <v>1664</v>
      </c>
      <c r="Q977" s="626" t="s">
        <v>1664</v>
      </c>
      <c r="R977" s="626" t="s">
        <v>1664</v>
      </c>
    </row>
    <row r="978" spans="1:18" s="372" customFormat="1" ht="36" x14ac:dyDescent="0.2">
      <c r="A978" s="361" t="s">
        <v>3986</v>
      </c>
      <c r="B978" s="580" t="s">
        <v>6456</v>
      </c>
      <c r="C978" s="596" t="s">
        <v>6457</v>
      </c>
      <c r="D978" s="580" t="s">
        <v>6458</v>
      </c>
      <c r="E978" s="599">
        <v>15600</v>
      </c>
      <c r="F978" s="600" t="s">
        <v>6463</v>
      </c>
      <c r="G978" s="575" t="s">
        <v>6464</v>
      </c>
      <c r="H978" s="313" t="s">
        <v>4105</v>
      </c>
      <c r="I978" s="575" t="s">
        <v>4011</v>
      </c>
      <c r="J978" s="367" t="s">
        <v>4007</v>
      </c>
      <c r="K978" s="542">
        <v>1</v>
      </c>
      <c r="L978" s="368">
        <v>7</v>
      </c>
      <c r="M978" s="382">
        <v>109200</v>
      </c>
      <c r="N978" s="626" t="s">
        <v>1664</v>
      </c>
      <c r="O978" s="626" t="s">
        <v>1664</v>
      </c>
      <c r="P978" s="627" t="s">
        <v>1664</v>
      </c>
      <c r="Q978" s="626" t="s">
        <v>1664</v>
      </c>
      <c r="R978" s="626" t="s">
        <v>1664</v>
      </c>
    </row>
    <row r="979" spans="1:18" s="372" customFormat="1" ht="48" x14ac:dyDescent="0.2">
      <c r="A979" s="361" t="s">
        <v>3986</v>
      </c>
      <c r="B979" s="580" t="s">
        <v>6456</v>
      </c>
      <c r="C979" s="596" t="s">
        <v>6457</v>
      </c>
      <c r="D979" s="580" t="s">
        <v>6458</v>
      </c>
      <c r="E979" s="599">
        <v>11000</v>
      </c>
      <c r="F979" s="574" t="s">
        <v>6465</v>
      </c>
      <c r="G979" s="575" t="s">
        <v>6466</v>
      </c>
      <c r="H979" s="575" t="s">
        <v>6467</v>
      </c>
      <c r="I979" s="580" t="s">
        <v>4028</v>
      </c>
      <c r="J979" s="367" t="s">
        <v>4007</v>
      </c>
      <c r="K979" s="542">
        <v>1</v>
      </c>
      <c r="L979" s="543" t="s">
        <v>6468</v>
      </c>
      <c r="M979" s="382">
        <v>94233.33</v>
      </c>
      <c r="N979" s="626" t="s">
        <v>1664</v>
      </c>
      <c r="O979" s="628" t="s">
        <v>1664</v>
      </c>
      <c r="P979" s="627" t="s">
        <v>1664</v>
      </c>
      <c r="Q979" s="626" t="s">
        <v>1664</v>
      </c>
      <c r="R979" s="626" t="s">
        <v>1664</v>
      </c>
    </row>
    <row r="980" spans="1:18" s="372" customFormat="1" ht="48" x14ac:dyDescent="0.2">
      <c r="A980" s="361" t="s">
        <v>3986</v>
      </c>
      <c r="B980" s="580" t="s">
        <v>6456</v>
      </c>
      <c r="C980" s="596" t="s">
        <v>6457</v>
      </c>
      <c r="D980" s="580" t="s">
        <v>6458</v>
      </c>
      <c r="E980" s="599">
        <v>11000</v>
      </c>
      <c r="F980" s="601" t="s">
        <v>6168</v>
      </c>
      <c r="G980" s="575" t="s">
        <v>6169</v>
      </c>
      <c r="H980" s="313" t="s">
        <v>4105</v>
      </c>
      <c r="I980" s="575" t="s">
        <v>4011</v>
      </c>
      <c r="J980" s="367" t="s">
        <v>4007</v>
      </c>
      <c r="K980" s="542">
        <v>1</v>
      </c>
      <c r="L980" s="545" t="s">
        <v>6469</v>
      </c>
      <c r="M980" s="382">
        <v>129433.33</v>
      </c>
      <c r="N980" s="294">
        <v>1</v>
      </c>
      <c r="O980" s="294">
        <v>6</v>
      </c>
      <c r="P980" s="382">
        <v>66000</v>
      </c>
      <c r="Q980" s="294">
        <v>1</v>
      </c>
      <c r="R980" s="294">
        <v>12</v>
      </c>
    </row>
    <row r="981" spans="1:18" s="372" customFormat="1" ht="48" x14ac:dyDescent="0.2">
      <c r="A981" s="361" t="s">
        <v>3986</v>
      </c>
      <c r="B981" s="580" t="s">
        <v>6456</v>
      </c>
      <c r="C981" s="596" t="s">
        <v>6470</v>
      </c>
      <c r="D981" s="580" t="s">
        <v>6458</v>
      </c>
      <c r="E981" s="599">
        <v>15600</v>
      </c>
      <c r="F981" s="601" t="s">
        <v>6026</v>
      </c>
      <c r="G981" s="580" t="s">
        <v>6027</v>
      </c>
      <c r="H981" s="313" t="s">
        <v>4105</v>
      </c>
      <c r="I981" s="580" t="s">
        <v>6471</v>
      </c>
      <c r="J981" s="367" t="s">
        <v>4007</v>
      </c>
      <c r="K981" s="542">
        <v>1</v>
      </c>
      <c r="L981" s="545" t="s">
        <v>6472</v>
      </c>
      <c r="M981" s="382">
        <v>28600</v>
      </c>
      <c r="N981" s="626" t="s">
        <v>1664</v>
      </c>
      <c r="O981" s="628" t="s">
        <v>1664</v>
      </c>
      <c r="P981" s="627" t="s">
        <v>1664</v>
      </c>
      <c r="Q981" s="626" t="s">
        <v>1664</v>
      </c>
      <c r="R981" s="626" t="s">
        <v>1664</v>
      </c>
    </row>
    <row r="982" spans="1:18" s="372" customFormat="1" ht="48" x14ac:dyDescent="0.2">
      <c r="A982" s="361" t="s">
        <v>3986</v>
      </c>
      <c r="B982" s="580" t="s">
        <v>6456</v>
      </c>
      <c r="C982" s="596" t="s">
        <v>6457</v>
      </c>
      <c r="D982" s="580" t="s">
        <v>6458</v>
      </c>
      <c r="E982" s="599">
        <v>15600</v>
      </c>
      <c r="F982" s="601" t="s">
        <v>6021</v>
      </c>
      <c r="G982" s="580" t="s">
        <v>6022</v>
      </c>
      <c r="H982" s="580" t="s">
        <v>6023</v>
      </c>
      <c r="I982" s="580" t="s">
        <v>6473</v>
      </c>
      <c r="J982" s="367" t="s">
        <v>4007</v>
      </c>
      <c r="K982" s="542">
        <v>1</v>
      </c>
      <c r="L982" s="545" t="s">
        <v>6474</v>
      </c>
      <c r="M982" s="382">
        <v>132600</v>
      </c>
      <c r="N982" s="626" t="s">
        <v>1664</v>
      </c>
      <c r="O982" s="628" t="s">
        <v>1664</v>
      </c>
      <c r="P982" s="627" t="s">
        <v>1664</v>
      </c>
      <c r="Q982" s="626" t="s">
        <v>1664</v>
      </c>
      <c r="R982" s="626" t="s">
        <v>1664</v>
      </c>
    </row>
    <row r="983" spans="1:18" s="372" customFormat="1" ht="48" x14ac:dyDescent="0.2">
      <c r="A983" s="361" t="s">
        <v>3986</v>
      </c>
      <c r="B983" s="580" t="s">
        <v>6456</v>
      </c>
      <c r="C983" s="596" t="s">
        <v>6475</v>
      </c>
      <c r="D983" s="580" t="s">
        <v>6458</v>
      </c>
      <c r="E983" s="599">
        <v>15000</v>
      </c>
      <c r="F983" s="601" t="s">
        <v>6476</v>
      </c>
      <c r="G983" s="580" t="s">
        <v>6477</v>
      </c>
      <c r="H983" s="313" t="s">
        <v>4105</v>
      </c>
      <c r="I983" s="580" t="s">
        <v>6478</v>
      </c>
      <c r="J983" s="367" t="s">
        <v>4007</v>
      </c>
      <c r="K983" s="542">
        <v>1</v>
      </c>
      <c r="L983" s="545" t="s">
        <v>6479</v>
      </c>
      <c r="M983" s="382">
        <v>63000</v>
      </c>
      <c r="N983" s="626" t="s">
        <v>1664</v>
      </c>
      <c r="O983" s="628" t="s">
        <v>1664</v>
      </c>
      <c r="P983" s="627" t="s">
        <v>1664</v>
      </c>
      <c r="Q983" s="626" t="s">
        <v>1664</v>
      </c>
      <c r="R983" s="626" t="s">
        <v>1664</v>
      </c>
    </row>
    <row r="984" spans="1:18" s="372" customFormat="1" ht="48" x14ac:dyDescent="0.2">
      <c r="A984" s="361" t="s">
        <v>3986</v>
      </c>
      <c r="B984" s="580" t="s">
        <v>6456</v>
      </c>
      <c r="C984" s="596" t="s">
        <v>6475</v>
      </c>
      <c r="D984" s="580" t="s">
        <v>6458</v>
      </c>
      <c r="E984" s="599">
        <v>15600</v>
      </c>
      <c r="F984" s="601" t="s">
        <v>6480</v>
      </c>
      <c r="G984" s="580" t="s">
        <v>6481</v>
      </c>
      <c r="H984" s="580" t="s">
        <v>4102</v>
      </c>
      <c r="I984" s="580" t="s">
        <v>4028</v>
      </c>
      <c r="J984" s="367" t="s">
        <v>4007</v>
      </c>
      <c r="K984" s="542">
        <v>1</v>
      </c>
      <c r="L984" s="545" t="s">
        <v>6482</v>
      </c>
      <c r="M984" s="382">
        <v>73840</v>
      </c>
      <c r="N984" s="294">
        <v>1</v>
      </c>
      <c r="O984" s="294">
        <v>2</v>
      </c>
      <c r="P984" s="382">
        <v>31200</v>
      </c>
      <c r="Q984" s="294" t="s">
        <v>1664</v>
      </c>
      <c r="R984" s="294" t="s">
        <v>1664</v>
      </c>
    </row>
    <row r="985" spans="1:18" s="372" customFormat="1" ht="48" x14ac:dyDescent="0.2">
      <c r="A985" s="361" t="s">
        <v>3986</v>
      </c>
      <c r="B985" s="580" t="s">
        <v>6456</v>
      </c>
      <c r="C985" s="596" t="s">
        <v>6470</v>
      </c>
      <c r="D985" s="580" t="s">
        <v>6458</v>
      </c>
      <c r="E985" s="599">
        <v>11000</v>
      </c>
      <c r="F985" s="601" t="s">
        <v>6483</v>
      </c>
      <c r="G985" s="580" t="s">
        <v>6484</v>
      </c>
      <c r="H985" s="580" t="s">
        <v>5882</v>
      </c>
      <c r="I985" s="580" t="s">
        <v>4028</v>
      </c>
      <c r="J985" s="367" t="s">
        <v>4007</v>
      </c>
      <c r="K985" s="542">
        <v>1</v>
      </c>
      <c r="L985" s="545" t="s">
        <v>6485</v>
      </c>
      <c r="M985" s="382">
        <v>28233.33</v>
      </c>
      <c r="N985" s="294">
        <v>1</v>
      </c>
      <c r="O985" s="545" t="s">
        <v>6486</v>
      </c>
      <c r="P985" s="382">
        <v>14300</v>
      </c>
      <c r="Q985" s="294" t="s">
        <v>1664</v>
      </c>
      <c r="R985" s="294" t="s">
        <v>1664</v>
      </c>
    </row>
    <row r="986" spans="1:18" s="372" customFormat="1" ht="36" x14ac:dyDescent="0.2">
      <c r="A986" s="361" t="s">
        <v>3986</v>
      </c>
      <c r="B986" s="580" t="s">
        <v>6456</v>
      </c>
      <c r="C986" s="596" t="s">
        <v>6487</v>
      </c>
      <c r="D986" s="580" t="s">
        <v>6458</v>
      </c>
      <c r="E986" s="599">
        <v>15600</v>
      </c>
      <c r="F986" s="601" t="s">
        <v>6103</v>
      </c>
      <c r="G986" s="580" t="s">
        <v>6104</v>
      </c>
      <c r="H986" s="580" t="s">
        <v>6105</v>
      </c>
      <c r="I986" s="575" t="s">
        <v>4011</v>
      </c>
      <c r="J986" s="367" t="s">
        <v>4007</v>
      </c>
      <c r="K986" s="542">
        <v>1</v>
      </c>
      <c r="L986" s="545" t="s">
        <v>6488</v>
      </c>
      <c r="M986" s="382">
        <v>10920</v>
      </c>
      <c r="N986" s="626" t="s">
        <v>1664</v>
      </c>
      <c r="O986" s="628" t="s">
        <v>1664</v>
      </c>
      <c r="P986" s="627" t="s">
        <v>1664</v>
      </c>
      <c r="Q986" s="294" t="s">
        <v>1664</v>
      </c>
      <c r="R986" s="294" t="s">
        <v>1664</v>
      </c>
    </row>
    <row r="987" spans="1:18" s="372" customFormat="1" ht="48" x14ac:dyDescent="0.2">
      <c r="A987" s="361" t="s">
        <v>3986</v>
      </c>
      <c r="B987" s="580" t="s">
        <v>6456</v>
      </c>
      <c r="C987" s="596" t="s">
        <v>6470</v>
      </c>
      <c r="D987" s="580" t="s">
        <v>6458</v>
      </c>
      <c r="E987" s="599">
        <v>7500</v>
      </c>
      <c r="F987" s="601" t="s">
        <v>6489</v>
      </c>
      <c r="G987" s="580" t="s">
        <v>6490</v>
      </c>
      <c r="H987" s="580" t="s">
        <v>4102</v>
      </c>
      <c r="I987" s="580" t="s">
        <v>4028</v>
      </c>
      <c r="J987" s="367" t="s">
        <v>4007</v>
      </c>
      <c r="K987" s="546" t="s">
        <v>1664</v>
      </c>
      <c r="L987" s="547" t="s">
        <v>1664</v>
      </c>
      <c r="M987" s="548" t="s">
        <v>1664</v>
      </c>
      <c r="N987" s="294">
        <v>1</v>
      </c>
      <c r="O987" s="545" t="s">
        <v>6491</v>
      </c>
      <c r="P987" s="382">
        <v>34000</v>
      </c>
      <c r="Q987" s="294" t="s">
        <v>1664</v>
      </c>
      <c r="R987" s="294" t="s">
        <v>1664</v>
      </c>
    </row>
    <row r="988" spans="1:18" s="372" customFormat="1" ht="36" x14ac:dyDescent="0.2">
      <c r="A988" s="361" t="s">
        <v>3986</v>
      </c>
      <c r="B988" s="580" t="s">
        <v>6456</v>
      </c>
      <c r="C988" s="596" t="s">
        <v>6487</v>
      </c>
      <c r="D988" s="580" t="s">
        <v>6458</v>
      </c>
      <c r="E988" s="599">
        <v>15600</v>
      </c>
      <c r="F988" s="601" t="s">
        <v>6492</v>
      </c>
      <c r="G988" s="580" t="s">
        <v>6493</v>
      </c>
      <c r="H988" s="580" t="s">
        <v>6494</v>
      </c>
      <c r="I988" s="580" t="s">
        <v>6495</v>
      </c>
      <c r="J988" s="367" t="s">
        <v>4007</v>
      </c>
      <c r="K988" s="546" t="s">
        <v>1664</v>
      </c>
      <c r="L988" s="547" t="s">
        <v>1664</v>
      </c>
      <c r="M988" s="548" t="s">
        <v>1664</v>
      </c>
      <c r="N988" s="294">
        <v>1</v>
      </c>
      <c r="O988" s="545" t="s">
        <v>6496</v>
      </c>
      <c r="P988" s="382">
        <v>64480</v>
      </c>
      <c r="Q988" s="294" t="s">
        <v>1664</v>
      </c>
      <c r="R988" s="294" t="s">
        <v>1664</v>
      </c>
    </row>
    <row r="989" spans="1:18" s="372" customFormat="1" ht="36" x14ac:dyDescent="0.2">
      <c r="A989" s="361" t="s">
        <v>3986</v>
      </c>
      <c r="B989" s="580" t="s">
        <v>6456</v>
      </c>
      <c r="C989" s="596" t="s">
        <v>6457</v>
      </c>
      <c r="D989" s="580" t="s">
        <v>6458</v>
      </c>
      <c r="E989" s="599">
        <v>15600</v>
      </c>
      <c r="F989" s="601" t="s">
        <v>6360</v>
      </c>
      <c r="G989" s="580" t="s">
        <v>6361</v>
      </c>
      <c r="H989" s="580" t="s">
        <v>4102</v>
      </c>
      <c r="I989" s="580" t="s">
        <v>6497</v>
      </c>
      <c r="J989" s="367" t="s">
        <v>4007</v>
      </c>
      <c r="K989" s="546" t="s">
        <v>1664</v>
      </c>
      <c r="L989" s="547" t="s">
        <v>1664</v>
      </c>
      <c r="M989" s="548" t="s">
        <v>1664</v>
      </c>
      <c r="N989" s="294">
        <v>1</v>
      </c>
      <c r="O989" s="545" t="s">
        <v>6498</v>
      </c>
      <c r="P989" s="382">
        <v>17160</v>
      </c>
      <c r="Q989" s="294" t="s">
        <v>1664</v>
      </c>
      <c r="R989" s="294" t="s">
        <v>1664</v>
      </c>
    </row>
    <row r="990" spans="1:18" s="372" customFormat="1" ht="48" x14ac:dyDescent="0.2">
      <c r="A990" s="361" t="s">
        <v>3986</v>
      </c>
      <c r="B990" s="580" t="s">
        <v>6456</v>
      </c>
      <c r="C990" s="596" t="s">
        <v>6457</v>
      </c>
      <c r="D990" s="580" t="s">
        <v>6458</v>
      </c>
      <c r="E990" s="599">
        <v>15600</v>
      </c>
      <c r="F990" s="600" t="s">
        <v>6499</v>
      </c>
      <c r="G990" s="580" t="s">
        <v>6500</v>
      </c>
      <c r="H990" s="580" t="s">
        <v>4015</v>
      </c>
      <c r="I990" s="575" t="s">
        <v>4011</v>
      </c>
      <c r="J990" s="367" t="s">
        <v>4007</v>
      </c>
      <c r="K990" s="546" t="s">
        <v>1664</v>
      </c>
      <c r="L990" s="547" t="s">
        <v>1664</v>
      </c>
      <c r="M990" s="548" t="s">
        <v>1664</v>
      </c>
      <c r="N990" s="294">
        <v>1</v>
      </c>
      <c r="O990" s="545" t="s">
        <v>6501</v>
      </c>
      <c r="P990" s="382">
        <v>52000</v>
      </c>
      <c r="Q990" s="294">
        <v>1</v>
      </c>
      <c r="R990" s="294">
        <v>12</v>
      </c>
    </row>
    <row r="991" spans="1:18" s="372" customFormat="1" ht="48" x14ac:dyDescent="0.2">
      <c r="A991" s="361" t="s">
        <v>3986</v>
      </c>
      <c r="B991" s="580" t="s">
        <v>6456</v>
      </c>
      <c r="C991" s="596" t="s">
        <v>6457</v>
      </c>
      <c r="D991" s="580" t="s">
        <v>6458</v>
      </c>
      <c r="E991" s="599">
        <v>15600</v>
      </c>
      <c r="F991" s="601" t="s">
        <v>6480</v>
      </c>
      <c r="G991" s="580" t="s">
        <v>6481</v>
      </c>
      <c r="H991" s="580" t="s">
        <v>4102</v>
      </c>
      <c r="I991" s="580" t="s">
        <v>6502</v>
      </c>
      <c r="J991" s="367" t="s">
        <v>4007</v>
      </c>
      <c r="K991" s="546" t="s">
        <v>1664</v>
      </c>
      <c r="L991" s="547" t="s">
        <v>1664</v>
      </c>
      <c r="M991" s="548" t="s">
        <v>1664</v>
      </c>
      <c r="N991" s="294">
        <v>1</v>
      </c>
      <c r="O991" s="545" t="s">
        <v>6503</v>
      </c>
      <c r="P991" s="382">
        <v>37960</v>
      </c>
      <c r="Q991" s="294" t="s">
        <v>1664</v>
      </c>
      <c r="R991" s="294" t="s">
        <v>1664</v>
      </c>
    </row>
    <row r="992" spans="1:18" s="372" customFormat="1" ht="48" x14ac:dyDescent="0.2">
      <c r="A992" s="361" t="s">
        <v>3986</v>
      </c>
      <c r="B992" s="580" t="s">
        <v>6456</v>
      </c>
      <c r="C992" s="596" t="s">
        <v>6470</v>
      </c>
      <c r="D992" s="580" t="s">
        <v>6458</v>
      </c>
      <c r="E992" s="599">
        <v>15600</v>
      </c>
      <c r="F992" s="601" t="s">
        <v>6350</v>
      </c>
      <c r="G992" s="580" t="s">
        <v>6351</v>
      </c>
      <c r="H992" s="580" t="s">
        <v>4015</v>
      </c>
      <c r="I992" s="580" t="s">
        <v>6504</v>
      </c>
      <c r="J992" s="367" t="s">
        <v>4007</v>
      </c>
      <c r="K992" s="546" t="s">
        <v>1664</v>
      </c>
      <c r="L992" s="547" t="s">
        <v>1664</v>
      </c>
      <c r="M992" s="548" t="s">
        <v>1664</v>
      </c>
      <c r="N992" s="294">
        <v>1</v>
      </c>
      <c r="O992" s="545" t="s">
        <v>6505</v>
      </c>
      <c r="P992" s="382">
        <v>32240</v>
      </c>
      <c r="Q992" s="294">
        <v>1</v>
      </c>
      <c r="R992" s="294">
        <v>12</v>
      </c>
    </row>
    <row r="993" spans="1:18" s="372" customFormat="1" ht="36" x14ac:dyDescent="0.2">
      <c r="A993" s="361" t="s">
        <v>3986</v>
      </c>
      <c r="B993" s="580" t="s">
        <v>6456</v>
      </c>
      <c r="C993" s="596" t="s">
        <v>6457</v>
      </c>
      <c r="D993" s="580" t="s">
        <v>6458</v>
      </c>
      <c r="E993" s="599">
        <v>15600</v>
      </c>
      <c r="F993" s="601" t="s">
        <v>6506</v>
      </c>
      <c r="G993" s="580" t="s">
        <v>6507</v>
      </c>
      <c r="H993" s="580" t="s">
        <v>5526</v>
      </c>
      <c r="I993" s="580" t="s">
        <v>6508</v>
      </c>
      <c r="J993" s="367" t="s">
        <v>4007</v>
      </c>
      <c r="K993" s="546" t="s">
        <v>1664</v>
      </c>
      <c r="L993" s="547" t="s">
        <v>1664</v>
      </c>
      <c r="M993" s="548" t="s">
        <v>1664</v>
      </c>
      <c r="N993" s="549" t="s">
        <v>1664</v>
      </c>
      <c r="O993" s="547" t="s">
        <v>1664</v>
      </c>
      <c r="P993" s="548" t="s">
        <v>1664</v>
      </c>
      <c r="Q993" s="294">
        <v>1</v>
      </c>
      <c r="R993" s="294">
        <v>12</v>
      </c>
    </row>
    <row r="994" spans="1:18" s="372" customFormat="1" ht="36" x14ac:dyDescent="0.2">
      <c r="A994" s="361" t="s">
        <v>3986</v>
      </c>
      <c r="B994" s="580" t="s">
        <v>6456</v>
      </c>
      <c r="C994" s="596" t="s">
        <v>6457</v>
      </c>
      <c r="D994" s="580" t="s">
        <v>6458</v>
      </c>
      <c r="E994" s="599">
        <v>15600</v>
      </c>
      <c r="F994" s="601" t="s">
        <v>6509</v>
      </c>
      <c r="G994" s="580" t="s">
        <v>6510</v>
      </c>
      <c r="H994" s="580" t="s">
        <v>4015</v>
      </c>
      <c r="I994" s="575" t="s">
        <v>4011</v>
      </c>
      <c r="J994" s="367" t="s">
        <v>4007</v>
      </c>
      <c r="K994" s="546" t="s">
        <v>1664</v>
      </c>
      <c r="L994" s="547" t="s">
        <v>1664</v>
      </c>
      <c r="M994" s="548" t="s">
        <v>1664</v>
      </c>
      <c r="N994" s="549" t="s">
        <v>1664</v>
      </c>
      <c r="O994" s="547" t="s">
        <v>1664</v>
      </c>
      <c r="P994" s="548" t="s">
        <v>1664</v>
      </c>
      <c r="Q994" s="294">
        <v>1</v>
      </c>
      <c r="R994" s="294">
        <v>12</v>
      </c>
    </row>
    <row r="995" spans="1:18" s="372" customFormat="1" ht="36" x14ac:dyDescent="0.2">
      <c r="A995" s="361" t="s">
        <v>3986</v>
      </c>
      <c r="B995" s="580" t="s">
        <v>6456</v>
      </c>
      <c r="C995" s="596" t="s">
        <v>6470</v>
      </c>
      <c r="D995" s="580" t="s">
        <v>6458</v>
      </c>
      <c r="E995" s="599">
        <v>10000</v>
      </c>
      <c r="F995" s="601" t="s">
        <v>6511</v>
      </c>
      <c r="G995" s="580" t="s">
        <v>6512</v>
      </c>
      <c r="H995" s="580" t="s">
        <v>5547</v>
      </c>
      <c r="I995" s="575" t="s">
        <v>4011</v>
      </c>
      <c r="J995" s="367" t="s">
        <v>4007</v>
      </c>
      <c r="K995" s="546" t="s">
        <v>1664</v>
      </c>
      <c r="L995" s="547" t="s">
        <v>1664</v>
      </c>
      <c r="M995" s="548" t="s">
        <v>1664</v>
      </c>
      <c r="N995" s="549" t="s">
        <v>1664</v>
      </c>
      <c r="O995" s="547" t="s">
        <v>1664</v>
      </c>
      <c r="P995" s="548" t="s">
        <v>1664</v>
      </c>
      <c r="Q995" s="294">
        <v>1</v>
      </c>
      <c r="R995" s="294">
        <v>12</v>
      </c>
    </row>
    <row r="996" spans="1:18" s="372" customFormat="1" ht="60" x14ac:dyDescent="0.2">
      <c r="A996" s="361" t="s">
        <v>3986</v>
      </c>
      <c r="B996" s="580" t="s">
        <v>6456</v>
      </c>
      <c r="C996" s="596" t="s">
        <v>6513</v>
      </c>
      <c r="D996" s="580" t="s">
        <v>6514</v>
      </c>
      <c r="E996" s="599">
        <v>20500</v>
      </c>
      <c r="F996" s="601" t="s">
        <v>6515</v>
      </c>
      <c r="G996" s="580" t="s">
        <v>6516</v>
      </c>
      <c r="H996" s="580" t="s">
        <v>4015</v>
      </c>
      <c r="I996" s="580" t="s">
        <v>4295</v>
      </c>
      <c r="J996" s="367" t="s">
        <v>4007</v>
      </c>
      <c r="K996" s="542">
        <v>1</v>
      </c>
      <c r="L996" s="294" t="s">
        <v>3310</v>
      </c>
      <c r="M996" s="382">
        <v>143500</v>
      </c>
      <c r="N996" s="626" t="s">
        <v>1664</v>
      </c>
      <c r="O996" s="626" t="s">
        <v>1664</v>
      </c>
      <c r="P996" s="627" t="s">
        <v>1664</v>
      </c>
      <c r="Q996" s="294" t="s">
        <v>1664</v>
      </c>
      <c r="R996" s="294" t="s">
        <v>1664</v>
      </c>
    </row>
    <row r="997" spans="1:18" s="372" customFormat="1" ht="60" x14ac:dyDescent="0.2">
      <c r="A997" s="361" t="s">
        <v>3986</v>
      </c>
      <c r="B997" s="580" t="s">
        <v>6456</v>
      </c>
      <c r="C997" s="596" t="s">
        <v>6513</v>
      </c>
      <c r="D997" s="580" t="s">
        <v>6517</v>
      </c>
      <c r="E997" s="599">
        <v>20500</v>
      </c>
      <c r="F997" s="601" t="s">
        <v>6518</v>
      </c>
      <c r="G997" s="580" t="s">
        <v>6519</v>
      </c>
      <c r="H997" s="580" t="s">
        <v>6520</v>
      </c>
      <c r="I997" s="580" t="s">
        <v>4028</v>
      </c>
      <c r="J997" s="367" t="s">
        <v>4007</v>
      </c>
      <c r="K997" s="542">
        <v>1</v>
      </c>
      <c r="L997" s="294" t="s">
        <v>3277</v>
      </c>
      <c r="M997" s="382">
        <v>20500</v>
      </c>
      <c r="N997" s="626" t="s">
        <v>1664</v>
      </c>
      <c r="O997" s="626" t="s">
        <v>1664</v>
      </c>
      <c r="P997" s="627" t="s">
        <v>1664</v>
      </c>
      <c r="Q997" s="294" t="s">
        <v>1664</v>
      </c>
      <c r="R997" s="294" t="s">
        <v>1664</v>
      </c>
    </row>
    <row r="998" spans="1:18" s="372" customFormat="1" ht="36" x14ac:dyDescent="0.2">
      <c r="A998" s="361" t="s">
        <v>3986</v>
      </c>
      <c r="B998" s="580" t="s">
        <v>6456</v>
      </c>
      <c r="C998" s="596" t="s">
        <v>6513</v>
      </c>
      <c r="D998" s="580" t="s">
        <v>6521</v>
      </c>
      <c r="E998" s="602">
        <v>20500</v>
      </c>
      <c r="F998" s="601" t="s">
        <v>6522</v>
      </c>
      <c r="G998" s="580" t="s">
        <v>6523</v>
      </c>
      <c r="H998" s="580" t="s">
        <v>4015</v>
      </c>
      <c r="I998" s="575" t="s">
        <v>4011</v>
      </c>
      <c r="J998" s="367" t="s">
        <v>4007</v>
      </c>
      <c r="K998" s="542">
        <v>1</v>
      </c>
      <c r="L998" s="294" t="s">
        <v>3310</v>
      </c>
      <c r="M998" s="382">
        <v>143500</v>
      </c>
      <c r="N998" s="626" t="s">
        <v>1664</v>
      </c>
      <c r="O998" s="626" t="s">
        <v>1664</v>
      </c>
      <c r="P998" s="627" t="s">
        <v>1664</v>
      </c>
      <c r="Q998" s="294" t="s">
        <v>1664</v>
      </c>
      <c r="R998" s="294" t="s">
        <v>1664</v>
      </c>
    </row>
    <row r="999" spans="1:18" s="372" customFormat="1" ht="48" x14ac:dyDescent="0.2">
      <c r="A999" s="361" t="s">
        <v>3986</v>
      </c>
      <c r="B999" s="580" t="s">
        <v>6456</v>
      </c>
      <c r="C999" s="596" t="s">
        <v>6513</v>
      </c>
      <c r="D999" s="580" t="s">
        <v>6524</v>
      </c>
      <c r="E999" s="599">
        <v>20500</v>
      </c>
      <c r="F999" s="601" t="s">
        <v>6525</v>
      </c>
      <c r="G999" s="580" t="s">
        <v>6526</v>
      </c>
      <c r="H999" s="580" t="s">
        <v>6344</v>
      </c>
      <c r="I999" s="580" t="s">
        <v>6527</v>
      </c>
      <c r="J999" s="367" t="s">
        <v>4007</v>
      </c>
      <c r="K999" s="542">
        <v>1</v>
      </c>
      <c r="L999" s="294" t="s">
        <v>3283</v>
      </c>
      <c r="M999" s="382">
        <v>41000</v>
      </c>
      <c r="N999" s="626" t="s">
        <v>1664</v>
      </c>
      <c r="O999" s="626" t="s">
        <v>1664</v>
      </c>
      <c r="P999" s="627" t="s">
        <v>1664</v>
      </c>
      <c r="Q999" s="294" t="s">
        <v>1664</v>
      </c>
      <c r="R999" s="294" t="s">
        <v>1664</v>
      </c>
    </row>
    <row r="1000" spans="1:18" s="372" customFormat="1" ht="48" x14ac:dyDescent="0.2">
      <c r="A1000" s="361" t="s">
        <v>3986</v>
      </c>
      <c r="B1000" s="580" t="s">
        <v>6456</v>
      </c>
      <c r="C1000" s="596" t="s">
        <v>6513</v>
      </c>
      <c r="D1000" s="580" t="s">
        <v>6528</v>
      </c>
      <c r="E1000" s="602">
        <v>20500</v>
      </c>
      <c r="F1000" s="601" t="s">
        <v>6529</v>
      </c>
      <c r="G1000" s="580" t="s">
        <v>3543</v>
      </c>
      <c r="H1000" s="580" t="s">
        <v>4015</v>
      </c>
      <c r="I1000" s="575" t="s">
        <v>4011</v>
      </c>
      <c r="J1000" s="367" t="s">
        <v>4007</v>
      </c>
      <c r="K1000" s="542">
        <v>1</v>
      </c>
      <c r="L1000" s="294" t="s">
        <v>3310</v>
      </c>
      <c r="M1000" s="382">
        <v>143500</v>
      </c>
      <c r="N1000" s="626" t="s">
        <v>1664</v>
      </c>
      <c r="O1000" s="626" t="s">
        <v>1664</v>
      </c>
      <c r="P1000" s="627" t="s">
        <v>1664</v>
      </c>
      <c r="Q1000" s="294" t="s">
        <v>1664</v>
      </c>
      <c r="R1000" s="294" t="s">
        <v>1664</v>
      </c>
    </row>
    <row r="1001" spans="1:18" s="372" customFormat="1" ht="48" x14ac:dyDescent="0.2">
      <c r="A1001" s="361" t="s">
        <v>3986</v>
      </c>
      <c r="B1001" s="580" t="s">
        <v>6456</v>
      </c>
      <c r="C1001" s="596" t="s">
        <v>6513</v>
      </c>
      <c r="D1001" s="580" t="s">
        <v>6530</v>
      </c>
      <c r="E1001" s="602">
        <v>20500</v>
      </c>
      <c r="F1001" s="601" t="s">
        <v>6531</v>
      </c>
      <c r="G1001" s="580" t="s">
        <v>6532</v>
      </c>
      <c r="H1001" s="580" t="s">
        <v>4102</v>
      </c>
      <c r="I1001" s="580" t="s">
        <v>6533</v>
      </c>
      <c r="J1001" s="367" t="s">
        <v>4007</v>
      </c>
      <c r="K1001" s="542">
        <v>1</v>
      </c>
      <c r="L1001" s="545" t="s">
        <v>6534</v>
      </c>
      <c r="M1001" s="382">
        <v>212516.67</v>
      </c>
      <c r="N1001" s="626" t="s">
        <v>1664</v>
      </c>
      <c r="O1001" s="628" t="s">
        <v>1664</v>
      </c>
      <c r="P1001" s="627" t="s">
        <v>1664</v>
      </c>
      <c r="Q1001" s="294" t="s">
        <v>1664</v>
      </c>
      <c r="R1001" s="545" t="s">
        <v>1664</v>
      </c>
    </row>
    <row r="1002" spans="1:18" s="372" customFormat="1" ht="36" x14ac:dyDescent="0.2">
      <c r="A1002" s="361" t="s">
        <v>3986</v>
      </c>
      <c r="B1002" s="580" t="s">
        <v>6456</v>
      </c>
      <c r="C1002" s="596" t="s">
        <v>6513</v>
      </c>
      <c r="D1002" s="580" t="s">
        <v>6535</v>
      </c>
      <c r="E1002" s="602">
        <v>20500</v>
      </c>
      <c r="F1002" s="601" t="s">
        <v>6536</v>
      </c>
      <c r="G1002" s="580" t="s">
        <v>6537</v>
      </c>
      <c r="H1002" s="580" t="s">
        <v>4105</v>
      </c>
      <c r="I1002" s="580" t="s">
        <v>6538</v>
      </c>
      <c r="J1002" s="367" t="s">
        <v>4007</v>
      </c>
      <c r="K1002" s="542">
        <v>1</v>
      </c>
      <c r="L1002" s="294" t="s">
        <v>3564</v>
      </c>
      <c r="M1002" s="382">
        <v>246000</v>
      </c>
      <c r="N1002" s="626" t="s">
        <v>1664</v>
      </c>
      <c r="O1002" s="626" t="s">
        <v>1664</v>
      </c>
      <c r="P1002" s="627" t="s">
        <v>1664</v>
      </c>
      <c r="Q1002" s="294" t="s">
        <v>1664</v>
      </c>
      <c r="R1002" s="294" t="s">
        <v>1664</v>
      </c>
    </row>
    <row r="1003" spans="1:18" s="372" customFormat="1" ht="36" x14ac:dyDescent="0.2">
      <c r="A1003" s="361" t="s">
        <v>3986</v>
      </c>
      <c r="B1003" s="580" t="s">
        <v>6456</v>
      </c>
      <c r="C1003" s="596" t="s">
        <v>6513</v>
      </c>
      <c r="D1003" s="580" t="s">
        <v>4435</v>
      </c>
      <c r="E1003" s="602">
        <v>22750</v>
      </c>
      <c r="F1003" s="601" t="s">
        <v>6539</v>
      </c>
      <c r="G1003" s="580" t="s">
        <v>6540</v>
      </c>
      <c r="H1003" s="580" t="s">
        <v>4015</v>
      </c>
      <c r="I1003" s="575" t="s">
        <v>4011</v>
      </c>
      <c r="J1003" s="367" t="s">
        <v>4007</v>
      </c>
      <c r="K1003" s="542">
        <v>1</v>
      </c>
      <c r="L1003" s="294" t="s">
        <v>3307</v>
      </c>
      <c r="M1003" s="382">
        <v>136500</v>
      </c>
      <c r="N1003" s="626" t="s">
        <v>1664</v>
      </c>
      <c r="O1003" s="626" t="s">
        <v>1664</v>
      </c>
      <c r="P1003" s="627" t="s">
        <v>1664</v>
      </c>
      <c r="Q1003" s="294" t="s">
        <v>1664</v>
      </c>
      <c r="R1003" s="294" t="s">
        <v>1664</v>
      </c>
    </row>
    <row r="1004" spans="1:18" s="372" customFormat="1" ht="36" x14ac:dyDescent="0.2">
      <c r="A1004" s="361" t="s">
        <v>3986</v>
      </c>
      <c r="B1004" s="580" t="s">
        <v>6456</v>
      </c>
      <c r="C1004" s="596" t="s">
        <v>6513</v>
      </c>
      <c r="D1004" s="580" t="s">
        <v>6541</v>
      </c>
      <c r="E1004" s="602">
        <v>20500</v>
      </c>
      <c r="F1004" s="601" t="s">
        <v>6542</v>
      </c>
      <c r="G1004" s="580" t="s">
        <v>6543</v>
      </c>
      <c r="H1004" s="580" t="s">
        <v>6544</v>
      </c>
      <c r="I1004" s="580" t="s">
        <v>6545</v>
      </c>
      <c r="J1004" s="367" t="s">
        <v>4007</v>
      </c>
      <c r="K1004" s="542">
        <v>1</v>
      </c>
      <c r="L1004" s="294" t="s">
        <v>3564</v>
      </c>
      <c r="M1004" s="382">
        <v>246000</v>
      </c>
      <c r="N1004" s="626" t="s">
        <v>1664</v>
      </c>
      <c r="O1004" s="626" t="s">
        <v>1664</v>
      </c>
      <c r="P1004" s="627" t="s">
        <v>1664</v>
      </c>
      <c r="Q1004" s="294" t="s">
        <v>1664</v>
      </c>
      <c r="R1004" s="294" t="s">
        <v>1664</v>
      </c>
    </row>
    <row r="1005" spans="1:18" s="372" customFormat="1" ht="48" x14ac:dyDescent="0.2">
      <c r="A1005" s="361" t="s">
        <v>3986</v>
      </c>
      <c r="B1005" s="580" t="s">
        <v>6456</v>
      </c>
      <c r="C1005" s="596" t="s">
        <v>6513</v>
      </c>
      <c r="D1005" s="580" t="s">
        <v>6546</v>
      </c>
      <c r="E1005" s="602">
        <v>20500</v>
      </c>
      <c r="F1005" s="601" t="s">
        <v>6166</v>
      </c>
      <c r="G1005" s="575" t="s">
        <v>6167</v>
      </c>
      <c r="H1005" s="580" t="s">
        <v>4438</v>
      </c>
      <c r="I1005" s="580" t="s">
        <v>6547</v>
      </c>
      <c r="J1005" s="367" t="s">
        <v>4007</v>
      </c>
      <c r="K1005" s="542">
        <v>1</v>
      </c>
      <c r="L1005" s="545" t="s">
        <v>6548</v>
      </c>
      <c r="M1005" s="382">
        <v>242583.33</v>
      </c>
      <c r="N1005" s="626" t="s">
        <v>1664</v>
      </c>
      <c r="O1005" s="628" t="s">
        <v>1664</v>
      </c>
      <c r="P1005" s="627" t="s">
        <v>1664</v>
      </c>
      <c r="Q1005" s="294" t="s">
        <v>1664</v>
      </c>
      <c r="R1005" s="545" t="s">
        <v>1664</v>
      </c>
    </row>
    <row r="1006" spans="1:18" s="372" customFormat="1" ht="60" x14ac:dyDescent="0.2">
      <c r="A1006" s="361" t="s">
        <v>3986</v>
      </c>
      <c r="B1006" s="580" t="s">
        <v>6456</v>
      </c>
      <c r="C1006" s="596" t="s">
        <v>6513</v>
      </c>
      <c r="D1006" s="580" t="s">
        <v>6549</v>
      </c>
      <c r="E1006" s="602">
        <v>20500</v>
      </c>
      <c r="F1006" s="601" t="s">
        <v>6011</v>
      </c>
      <c r="G1006" s="575" t="s">
        <v>6012</v>
      </c>
      <c r="H1006" s="580" t="s">
        <v>4102</v>
      </c>
      <c r="I1006" s="580" t="s">
        <v>6013</v>
      </c>
      <c r="J1006" s="367" t="s">
        <v>4007</v>
      </c>
      <c r="K1006" s="542">
        <v>1</v>
      </c>
      <c r="L1006" s="545" t="s">
        <v>6550</v>
      </c>
      <c r="M1006" s="382">
        <v>176300</v>
      </c>
      <c r="N1006" s="626" t="s">
        <v>1664</v>
      </c>
      <c r="O1006" s="628" t="s">
        <v>1664</v>
      </c>
      <c r="P1006" s="627" t="s">
        <v>1664</v>
      </c>
      <c r="Q1006" s="294" t="s">
        <v>1664</v>
      </c>
      <c r="R1006" s="545" t="s">
        <v>1664</v>
      </c>
    </row>
    <row r="1007" spans="1:18" s="372" customFormat="1" ht="48" x14ac:dyDescent="0.2">
      <c r="A1007" s="361" t="s">
        <v>3986</v>
      </c>
      <c r="B1007" s="580" t="s">
        <v>6456</v>
      </c>
      <c r="C1007" s="596" t="s">
        <v>6513</v>
      </c>
      <c r="D1007" s="580" t="s">
        <v>6551</v>
      </c>
      <c r="E1007" s="602">
        <v>20500</v>
      </c>
      <c r="F1007" s="601" t="s">
        <v>6015</v>
      </c>
      <c r="G1007" s="580" t="s">
        <v>6016</v>
      </c>
      <c r="H1007" s="580" t="s">
        <v>4102</v>
      </c>
      <c r="I1007" s="575" t="s">
        <v>6013</v>
      </c>
      <c r="J1007" s="367" t="s">
        <v>4007</v>
      </c>
      <c r="K1007" s="542">
        <v>1</v>
      </c>
      <c r="L1007" s="545" t="s">
        <v>6552</v>
      </c>
      <c r="M1007" s="382">
        <v>66283.33</v>
      </c>
      <c r="N1007" s="626" t="s">
        <v>1664</v>
      </c>
      <c r="O1007" s="628" t="s">
        <v>1664</v>
      </c>
      <c r="P1007" s="627" t="s">
        <v>1664</v>
      </c>
      <c r="Q1007" s="294" t="s">
        <v>1664</v>
      </c>
      <c r="R1007" s="545" t="s">
        <v>1664</v>
      </c>
    </row>
    <row r="1008" spans="1:18" s="372" customFormat="1" ht="48" x14ac:dyDescent="0.2">
      <c r="A1008" s="361" t="s">
        <v>3986</v>
      </c>
      <c r="B1008" s="580" t="s">
        <v>6456</v>
      </c>
      <c r="C1008" s="596" t="s">
        <v>6513</v>
      </c>
      <c r="D1008" s="580" t="s">
        <v>6553</v>
      </c>
      <c r="E1008" s="602">
        <v>20500</v>
      </c>
      <c r="F1008" s="601" t="s">
        <v>6017</v>
      </c>
      <c r="G1008" s="580" t="s">
        <v>6018</v>
      </c>
      <c r="H1008" s="580" t="s">
        <v>4015</v>
      </c>
      <c r="I1008" s="580" t="s">
        <v>6554</v>
      </c>
      <c r="J1008" s="367" t="s">
        <v>4007</v>
      </c>
      <c r="K1008" s="542">
        <v>1</v>
      </c>
      <c r="L1008" s="545" t="s">
        <v>6555</v>
      </c>
      <c r="M1008" s="382">
        <v>109333.33</v>
      </c>
      <c r="N1008" s="626" t="s">
        <v>1664</v>
      </c>
      <c r="O1008" s="628" t="s">
        <v>1664</v>
      </c>
      <c r="P1008" s="627" t="s">
        <v>1664</v>
      </c>
      <c r="Q1008" s="294" t="s">
        <v>1664</v>
      </c>
      <c r="R1008" s="545" t="s">
        <v>1664</v>
      </c>
    </row>
    <row r="1009" spans="1:18" s="372" customFormat="1" ht="48" x14ac:dyDescent="0.2">
      <c r="A1009" s="361" t="s">
        <v>3986</v>
      </c>
      <c r="B1009" s="580" t="s">
        <v>6456</v>
      </c>
      <c r="C1009" s="596" t="s">
        <v>6513</v>
      </c>
      <c r="D1009" s="580" t="s">
        <v>4435</v>
      </c>
      <c r="E1009" s="602">
        <v>20500</v>
      </c>
      <c r="F1009" s="601" t="s">
        <v>6007</v>
      </c>
      <c r="G1009" s="580" t="s">
        <v>6556</v>
      </c>
      <c r="H1009" s="580" t="s">
        <v>4102</v>
      </c>
      <c r="I1009" s="580" t="s">
        <v>6009</v>
      </c>
      <c r="J1009" s="367" t="s">
        <v>4007</v>
      </c>
      <c r="K1009" s="542">
        <v>1</v>
      </c>
      <c r="L1009" s="545" t="s">
        <v>6557</v>
      </c>
      <c r="M1009" s="382">
        <v>90200</v>
      </c>
      <c r="N1009" s="626" t="s">
        <v>1664</v>
      </c>
      <c r="O1009" s="628" t="s">
        <v>1664</v>
      </c>
      <c r="P1009" s="627" t="s">
        <v>1664</v>
      </c>
      <c r="Q1009" s="294" t="s">
        <v>1664</v>
      </c>
      <c r="R1009" s="545" t="s">
        <v>1664</v>
      </c>
    </row>
    <row r="1010" spans="1:18" s="372" customFormat="1" ht="48" x14ac:dyDescent="0.2">
      <c r="A1010" s="361" t="s">
        <v>3986</v>
      </c>
      <c r="B1010" s="580" t="s">
        <v>6456</v>
      </c>
      <c r="C1010" s="596" t="s">
        <v>6513</v>
      </c>
      <c r="D1010" s="580" t="s">
        <v>6558</v>
      </c>
      <c r="E1010" s="602">
        <v>20500</v>
      </c>
      <c r="F1010" s="601" t="s">
        <v>6093</v>
      </c>
      <c r="G1010" s="575" t="s">
        <v>6094</v>
      </c>
      <c r="H1010" s="580" t="s">
        <v>6095</v>
      </c>
      <c r="I1010" s="580" t="s">
        <v>6096</v>
      </c>
      <c r="J1010" s="367" t="s">
        <v>4007</v>
      </c>
      <c r="K1010" s="542">
        <v>1</v>
      </c>
      <c r="L1010" s="545" t="s">
        <v>6559</v>
      </c>
      <c r="M1010" s="382">
        <v>138716.67000000001</v>
      </c>
      <c r="N1010" s="626" t="s">
        <v>1664</v>
      </c>
      <c r="O1010" s="628" t="s">
        <v>1664</v>
      </c>
      <c r="P1010" s="627" t="s">
        <v>1664</v>
      </c>
      <c r="Q1010" s="294" t="s">
        <v>1664</v>
      </c>
      <c r="R1010" s="545" t="s">
        <v>1664</v>
      </c>
    </row>
    <row r="1011" spans="1:18" s="372" customFormat="1" ht="36" x14ac:dyDescent="0.2">
      <c r="A1011" s="361" t="s">
        <v>3986</v>
      </c>
      <c r="B1011" s="580" t="s">
        <v>6456</v>
      </c>
      <c r="C1011" s="596" t="s">
        <v>6513</v>
      </c>
      <c r="D1011" s="580" t="s">
        <v>4435</v>
      </c>
      <c r="E1011" s="602">
        <v>22750</v>
      </c>
      <c r="F1011" s="601" t="s">
        <v>6539</v>
      </c>
      <c r="G1011" s="580" t="s">
        <v>6540</v>
      </c>
      <c r="H1011" s="580" t="s">
        <v>4015</v>
      </c>
      <c r="I1011" s="575" t="s">
        <v>4011</v>
      </c>
      <c r="J1011" s="367" t="s">
        <v>4007</v>
      </c>
      <c r="K1011" s="542">
        <v>1</v>
      </c>
      <c r="L1011" s="294" t="s">
        <v>3277</v>
      </c>
      <c r="M1011" s="382">
        <v>22750</v>
      </c>
      <c r="N1011" s="626" t="s">
        <v>1664</v>
      </c>
      <c r="O1011" s="626" t="s">
        <v>1664</v>
      </c>
      <c r="P1011" s="627" t="s">
        <v>1664</v>
      </c>
      <c r="Q1011" s="294" t="s">
        <v>1664</v>
      </c>
      <c r="R1011" s="294" t="s">
        <v>1664</v>
      </c>
    </row>
    <row r="1012" spans="1:18" s="372" customFormat="1" ht="48" x14ac:dyDescent="0.2">
      <c r="A1012" s="361" t="s">
        <v>3986</v>
      </c>
      <c r="B1012" s="580" t="s">
        <v>6456</v>
      </c>
      <c r="C1012" s="596" t="s">
        <v>6513</v>
      </c>
      <c r="D1012" s="580" t="s">
        <v>6560</v>
      </c>
      <c r="E1012" s="602">
        <v>20500</v>
      </c>
      <c r="F1012" s="601" t="s">
        <v>6529</v>
      </c>
      <c r="G1012" s="580" t="s">
        <v>3543</v>
      </c>
      <c r="H1012" s="580" t="s">
        <v>4015</v>
      </c>
      <c r="I1012" s="575" t="s">
        <v>4011</v>
      </c>
      <c r="J1012" s="367" t="s">
        <v>4007</v>
      </c>
      <c r="K1012" s="542">
        <v>1</v>
      </c>
      <c r="L1012" s="545" t="s">
        <v>6561</v>
      </c>
      <c r="M1012" s="382">
        <v>17766.669999999998</v>
      </c>
      <c r="N1012" s="626" t="s">
        <v>1664</v>
      </c>
      <c r="O1012" s="628" t="s">
        <v>1664</v>
      </c>
      <c r="P1012" s="627" t="s">
        <v>1664</v>
      </c>
      <c r="Q1012" s="294" t="s">
        <v>1664</v>
      </c>
      <c r="R1012" s="545" t="s">
        <v>1664</v>
      </c>
    </row>
    <row r="1013" spans="1:18" s="372" customFormat="1" ht="48" x14ac:dyDescent="0.2">
      <c r="A1013" s="361" t="s">
        <v>3986</v>
      </c>
      <c r="B1013" s="580" t="s">
        <v>6456</v>
      </c>
      <c r="C1013" s="596" t="s">
        <v>6513</v>
      </c>
      <c r="D1013" s="580" t="s">
        <v>6521</v>
      </c>
      <c r="E1013" s="602">
        <v>20500</v>
      </c>
      <c r="F1013" s="601" t="s">
        <v>6522</v>
      </c>
      <c r="G1013" s="580" t="s">
        <v>6523</v>
      </c>
      <c r="H1013" s="580" t="s">
        <v>4015</v>
      </c>
      <c r="I1013" s="575" t="s">
        <v>4011</v>
      </c>
      <c r="J1013" s="367" t="s">
        <v>4007</v>
      </c>
      <c r="K1013" s="542">
        <v>1</v>
      </c>
      <c r="L1013" s="545" t="s">
        <v>6562</v>
      </c>
      <c r="M1013" s="382">
        <v>59450</v>
      </c>
      <c r="N1013" s="626" t="s">
        <v>1664</v>
      </c>
      <c r="O1013" s="628" t="s">
        <v>1664</v>
      </c>
      <c r="P1013" s="627" t="s">
        <v>1664</v>
      </c>
      <c r="Q1013" s="294" t="s">
        <v>1664</v>
      </c>
      <c r="R1013" s="545" t="s">
        <v>1664</v>
      </c>
    </row>
    <row r="1014" spans="1:18" s="372" customFormat="1" ht="48" x14ac:dyDescent="0.2">
      <c r="A1014" s="361" t="s">
        <v>3986</v>
      </c>
      <c r="B1014" s="580" t="s">
        <v>6456</v>
      </c>
      <c r="C1014" s="596" t="s">
        <v>6513</v>
      </c>
      <c r="D1014" s="580" t="s">
        <v>6563</v>
      </c>
      <c r="E1014" s="602">
        <v>20500</v>
      </c>
      <c r="F1014" s="601" t="s">
        <v>6515</v>
      </c>
      <c r="G1014" s="580" t="s">
        <v>6516</v>
      </c>
      <c r="H1014" s="580" t="s">
        <v>4015</v>
      </c>
      <c r="I1014" s="580" t="s">
        <v>4295</v>
      </c>
      <c r="J1014" s="367" t="s">
        <v>4007</v>
      </c>
      <c r="K1014" s="542">
        <v>1</v>
      </c>
      <c r="L1014" s="294" t="s">
        <v>3277</v>
      </c>
      <c r="M1014" s="382">
        <v>20500</v>
      </c>
      <c r="N1014" s="626" t="s">
        <v>1664</v>
      </c>
      <c r="O1014" s="626" t="s">
        <v>1664</v>
      </c>
      <c r="P1014" s="627" t="s">
        <v>1664</v>
      </c>
      <c r="Q1014" s="294" t="s">
        <v>1664</v>
      </c>
      <c r="R1014" s="294" t="s">
        <v>1664</v>
      </c>
    </row>
    <row r="1015" spans="1:18" s="372" customFormat="1" ht="48" x14ac:dyDescent="0.2">
      <c r="A1015" s="361" t="s">
        <v>3986</v>
      </c>
      <c r="B1015" s="580" t="s">
        <v>6456</v>
      </c>
      <c r="C1015" s="596" t="s">
        <v>6513</v>
      </c>
      <c r="D1015" s="580" t="s">
        <v>4435</v>
      </c>
      <c r="E1015" s="602">
        <v>22750</v>
      </c>
      <c r="F1015" s="601" t="s">
        <v>6097</v>
      </c>
      <c r="G1015" s="575" t="s">
        <v>6098</v>
      </c>
      <c r="H1015" s="575" t="s">
        <v>5836</v>
      </c>
      <c r="I1015" s="575" t="s">
        <v>4011</v>
      </c>
      <c r="J1015" s="367" t="s">
        <v>4007</v>
      </c>
      <c r="K1015" s="542">
        <v>1</v>
      </c>
      <c r="L1015" s="545" t="s">
        <v>6564</v>
      </c>
      <c r="M1015" s="382">
        <v>92516.67</v>
      </c>
      <c r="N1015" s="626" t="s">
        <v>1664</v>
      </c>
      <c r="O1015" s="628" t="s">
        <v>1664</v>
      </c>
      <c r="P1015" s="627" t="s">
        <v>1664</v>
      </c>
      <c r="Q1015" s="294" t="s">
        <v>1664</v>
      </c>
      <c r="R1015" s="294" t="s">
        <v>1664</v>
      </c>
    </row>
    <row r="1016" spans="1:18" s="372" customFormat="1" ht="36" x14ac:dyDescent="0.2">
      <c r="A1016" s="361" t="s">
        <v>3986</v>
      </c>
      <c r="B1016" s="580" t="s">
        <v>6456</v>
      </c>
      <c r="C1016" s="596" t="s">
        <v>6513</v>
      </c>
      <c r="D1016" s="580" t="s">
        <v>4435</v>
      </c>
      <c r="E1016" s="602">
        <v>20500</v>
      </c>
      <c r="F1016" s="601" t="s">
        <v>6103</v>
      </c>
      <c r="G1016" s="580" t="s">
        <v>6104</v>
      </c>
      <c r="H1016" s="580" t="s">
        <v>6105</v>
      </c>
      <c r="I1016" s="575" t="s">
        <v>4011</v>
      </c>
      <c r="J1016" s="367" t="s">
        <v>4007</v>
      </c>
      <c r="K1016" s="542">
        <v>1</v>
      </c>
      <c r="L1016" s="545" t="s">
        <v>6565</v>
      </c>
      <c r="M1016" s="382">
        <v>32800</v>
      </c>
      <c r="N1016" s="626" t="s">
        <v>1664</v>
      </c>
      <c r="O1016" s="628" t="s">
        <v>1664</v>
      </c>
      <c r="P1016" s="627" t="s">
        <v>1664</v>
      </c>
      <c r="Q1016" s="294" t="s">
        <v>1664</v>
      </c>
      <c r="R1016" s="294" t="s">
        <v>1664</v>
      </c>
    </row>
    <row r="1017" spans="1:18" s="372" customFormat="1" ht="48" x14ac:dyDescent="0.2">
      <c r="A1017" s="361" t="s">
        <v>3986</v>
      </c>
      <c r="B1017" s="580" t="s">
        <v>6456</v>
      </c>
      <c r="C1017" s="596" t="s">
        <v>6513</v>
      </c>
      <c r="D1017" s="580" t="s">
        <v>6553</v>
      </c>
      <c r="E1017" s="602">
        <v>20500</v>
      </c>
      <c r="F1017" s="601" t="s">
        <v>6109</v>
      </c>
      <c r="G1017" s="575" t="s">
        <v>6110</v>
      </c>
      <c r="H1017" s="580" t="s">
        <v>4105</v>
      </c>
      <c r="I1017" s="575" t="s">
        <v>4011</v>
      </c>
      <c r="J1017" s="367" t="s">
        <v>4007</v>
      </c>
      <c r="K1017" s="542">
        <v>1</v>
      </c>
      <c r="L1017" s="545" t="s">
        <v>6566</v>
      </c>
      <c r="M1017" s="382">
        <v>80633.33</v>
      </c>
      <c r="N1017" s="626" t="s">
        <v>1664</v>
      </c>
      <c r="O1017" s="628" t="s">
        <v>1664</v>
      </c>
      <c r="P1017" s="627" t="s">
        <v>1664</v>
      </c>
      <c r="Q1017" s="294" t="s">
        <v>1664</v>
      </c>
      <c r="R1017" s="294" t="s">
        <v>1664</v>
      </c>
    </row>
    <row r="1018" spans="1:18" s="372" customFormat="1" ht="48" x14ac:dyDescent="0.2">
      <c r="A1018" s="361" t="s">
        <v>3986</v>
      </c>
      <c r="B1018" s="580" t="s">
        <v>6456</v>
      </c>
      <c r="C1018" s="596" t="s">
        <v>6513</v>
      </c>
      <c r="D1018" s="580" t="s">
        <v>6560</v>
      </c>
      <c r="E1018" s="602">
        <v>20500</v>
      </c>
      <c r="F1018" s="601" t="s">
        <v>6112</v>
      </c>
      <c r="G1018" s="580" t="s">
        <v>6113</v>
      </c>
      <c r="H1018" s="580" t="s">
        <v>4015</v>
      </c>
      <c r="I1018" s="575" t="s">
        <v>4011</v>
      </c>
      <c r="J1018" s="367" t="s">
        <v>4007</v>
      </c>
      <c r="K1018" s="542">
        <v>1</v>
      </c>
      <c r="L1018" s="545" t="s">
        <v>6552</v>
      </c>
      <c r="M1018" s="382">
        <v>66283.33</v>
      </c>
      <c r="N1018" s="626" t="s">
        <v>1664</v>
      </c>
      <c r="O1018" s="628" t="s">
        <v>1664</v>
      </c>
      <c r="P1018" s="627" t="s">
        <v>1664</v>
      </c>
      <c r="Q1018" s="294" t="s">
        <v>1664</v>
      </c>
      <c r="R1018" s="294" t="s">
        <v>1664</v>
      </c>
    </row>
    <row r="1019" spans="1:18" s="372" customFormat="1" ht="60" x14ac:dyDescent="0.2">
      <c r="A1019" s="361" t="s">
        <v>3986</v>
      </c>
      <c r="B1019" s="580" t="s">
        <v>6456</v>
      </c>
      <c r="C1019" s="596" t="s">
        <v>6513</v>
      </c>
      <c r="D1019" s="580" t="s">
        <v>6514</v>
      </c>
      <c r="E1019" s="602">
        <v>20500</v>
      </c>
      <c r="F1019" s="601" t="s">
        <v>6116</v>
      </c>
      <c r="G1019" s="580" t="s">
        <v>6117</v>
      </c>
      <c r="H1019" s="580" t="s">
        <v>4015</v>
      </c>
      <c r="I1019" s="580" t="s">
        <v>6567</v>
      </c>
      <c r="J1019" s="367" t="s">
        <v>4007</v>
      </c>
      <c r="K1019" s="542">
        <v>1</v>
      </c>
      <c r="L1019" s="545" t="s">
        <v>6568</v>
      </c>
      <c r="M1019" s="382">
        <v>58766.67</v>
      </c>
      <c r="N1019" s="626" t="s">
        <v>1664</v>
      </c>
      <c r="O1019" s="628" t="s">
        <v>1664</v>
      </c>
      <c r="P1019" s="627" t="s">
        <v>1664</v>
      </c>
      <c r="Q1019" s="294" t="s">
        <v>1664</v>
      </c>
      <c r="R1019" s="294" t="s">
        <v>1664</v>
      </c>
    </row>
    <row r="1020" spans="1:18" s="372" customFormat="1" ht="36" x14ac:dyDescent="0.2">
      <c r="A1020" s="361" t="s">
        <v>3986</v>
      </c>
      <c r="B1020" s="580" t="s">
        <v>6456</v>
      </c>
      <c r="C1020" s="596" t="s">
        <v>6513</v>
      </c>
      <c r="D1020" s="580" t="s">
        <v>4435</v>
      </c>
      <c r="E1020" s="602">
        <v>20500</v>
      </c>
      <c r="F1020" s="601" t="s">
        <v>6124</v>
      </c>
      <c r="G1020" s="575" t="s">
        <v>6125</v>
      </c>
      <c r="H1020" s="580" t="s">
        <v>4015</v>
      </c>
      <c r="I1020" s="575" t="s">
        <v>4011</v>
      </c>
      <c r="J1020" s="367" t="s">
        <v>4007</v>
      </c>
      <c r="K1020" s="542">
        <v>1</v>
      </c>
      <c r="L1020" s="545" t="s">
        <v>6569</v>
      </c>
      <c r="M1020" s="382">
        <v>38266.67</v>
      </c>
      <c r="N1020" s="626" t="s">
        <v>1664</v>
      </c>
      <c r="O1020" s="628" t="s">
        <v>1664</v>
      </c>
      <c r="P1020" s="627" t="s">
        <v>1664</v>
      </c>
      <c r="Q1020" s="294" t="s">
        <v>1664</v>
      </c>
      <c r="R1020" s="294" t="s">
        <v>1664</v>
      </c>
    </row>
    <row r="1021" spans="1:18" s="372" customFormat="1" ht="36" x14ac:dyDescent="0.2">
      <c r="A1021" s="361" t="s">
        <v>3986</v>
      </c>
      <c r="B1021" s="580" t="s">
        <v>6456</v>
      </c>
      <c r="C1021" s="596" t="s">
        <v>6513</v>
      </c>
      <c r="D1021" s="580" t="s">
        <v>6570</v>
      </c>
      <c r="E1021" s="602">
        <v>20500</v>
      </c>
      <c r="F1021" s="601" t="s">
        <v>6103</v>
      </c>
      <c r="G1021" s="580" t="s">
        <v>6104</v>
      </c>
      <c r="H1021" s="580" t="s">
        <v>6105</v>
      </c>
      <c r="I1021" s="575" t="s">
        <v>4011</v>
      </c>
      <c r="J1021" s="367" t="s">
        <v>4007</v>
      </c>
      <c r="K1021" s="542">
        <v>1</v>
      </c>
      <c r="L1021" s="294" t="s">
        <v>3277</v>
      </c>
      <c r="M1021" s="382">
        <v>20500</v>
      </c>
      <c r="N1021" s="626" t="s">
        <v>1664</v>
      </c>
      <c r="O1021" s="626" t="s">
        <v>1664</v>
      </c>
      <c r="P1021" s="627" t="s">
        <v>1664</v>
      </c>
      <c r="Q1021" s="294" t="s">
        <v>1664</v>
      </c>
      <c r="R1021" s="294" t="s">
        <v>1664</v>
      </c>
    </row>
    <row r="1022" spans="1:18" s="372" customFormat="1" ht="60" x14ac:dyDescent="0.2">
      <c r="A1022" s="361" t="s">
        <v>3986</v>
      </c>
      <c r="B1022" s="580" t="s">
        <v>6456</v>
      </c>
      <c r="C1022" s="596" t="s">
        <v>6513</v>
      </c>
      <c r="D1022" s="580" t="s">
        <v>6571</v>
      </c>
      <c r="E1022" s="602">
        <v>20500</v>
      </c>
      <c r="F1022" s="601" t="s">
        <v>6134</v>
      </c>
      <c r="G1022" s="580" t="s">
        <v>6135</v>
      </c>
      <c r="H1022" s="580" t="s">
        <v>4015</v>
      </c>
      <c r="I1022" s="580" t="s">
        <v>6572</v>
      </c>
      <c r="J1022" s="367" t="s">
        <v>4007</v>
      </c>
      <c r="K1022" s="542">
        <v>1</v>
      </c>
      <c r="L1022" s="294" t="s">
        <v>3277</v>
      </c>
      <c r="M1022" s="382">
        <v>20500</v>
      </c>
      <c r="N1022" s="626" t="s">
        <v>1664</v>
      </c>
      <c r="O1022" s="626" t="s">
        <v>1664</v>
      </c>
      <c r="P1022" s="627" t="s">
        <v>1664</v>
      </c>
      <c r="Q1022" s="294" t="s">
        <v>1664</v>
      </c>
      <c r="R1022" s="294" t="s">
        <v>1664</v>
      </c>
    </row>
    <row r="1023" spans="1:18" s="372" customFormat="1" ht="36" x14ac:dyDescent="0.2">
      <c r="A1023" s="361" t="s">
        <v>3986</v>
      </c>
      <c r="B1023" s="580" t="s">
        <v>6456</v>
      </c>
      <c r="C1023" s="596" t="s">
        <v>6513</v>
      </c>
      <c r="D1023" s="580" t="s">
        <v>6521</v>
      </c>
      <c r="E1023" s="602">
        <v>20500</v>
      </c>
      <c r="F1023" s="601" t="s">
        <v>6154</v>
      </c>
      <c r="G1023" s="580" t="s">
        <v>6155</v>
      </c>
      <c r="H1023" s="580" t="s">
        <v>4015</v>
      </c>
      <c r="I1023" s="580" t="s">
        <v>6573</v>
      </c>
      <c r="J1023" s="367" t="s">
        <v>4007</v>
      </c>
      <c r="K1023" s="542">
        <v>1</v>
      </c>
      <c r="L1023" s="545" t="s">
        <v>6574</v>
      </c>
      <c r="M1023" s="382">
        <v>10250</v>
      </c>
      <c r="N1023" s="294">
        <v>1</v>
      </c>
      <c r="O1023" s="294">
        <v>4</v>
      </c>
      <c r="P1023" s="382">
        <v>82000</v>
      </c>
      <c r="Q1023" s="294" t="s">
        <v>1664</v>
      </c>
      <c r="R1023" s="294" t="s">
        <v>1664</v>
      </c>
    </row>
    <row r="1024" spans="1:18" s="372" customFormat="1" ht="36" x14ac:dyDescent="0.2">
      <c r="A1024" s="361" t="s">
        <v>3986</v>
      </c>
      <c r="B1024" s="580" t="s">
        <v>6456</v>
      </c>
      <c r="C1024" s="596" t="s">
        <v>6513</v>
      </c>
      <c r="D1024" s="580" t="s">
        <v>6541</v>
      </c>
      <c r="E1024" s="602">
        <v>20500</v>
      </c>
      <c r="F1024" s="601" t="s">
        <v>6542</v>
      </c>
      <c r="G1024" s="580" t="s">
        <v>6543</v>
      </c>
      <c r="H1024" s="580" t="s">
        <v>6544</v>
      </c>
      <c r="I1024" s="580" t="s">
        <v>6545</v>
      </c>
      <c r="J1024" s="367" t="s">
        <v>4007</v>
      </c>
      <c r="K1024" s="542">
        <v>1</v>
      </c>
      <c r="L1024" s="545" t="s">
        <v>6575</v>
      </c>
      <c r="M1024" s="382">
        <v>10933.33</v>
      </c>
      <c r="N1024" s="626" t="s">
        <v>1664</v>
      </c>
      <c r="O1024" s="629" t="s">
        <v>1664</v>
      </c>
      <c r="P1024" s="627" t="s">
        <v>1664</v>
      </c>
      <c r="Q1024" s="626" t="s">
        <v>1664</v>
      </c>
      <c r="R1024" s="626" t="s">
        <v>1664</v>
      </c>
    </row>
    <row r="1025" spans="1:18" s="372" customFormat="1" ht="60" x14ac:dyDescent="0.2">
      <c r="A1025" s="361" t="s">
        <v>3986</v>
      </c>
      <c r="B1025" s="580" t="s">
        <v>6456</v>
      </c>
      <c r="C1025" s="596" t="s">
        <v>6513</v>
      </c>
      <c r="D1025" s="580" t="s">
        <v>6571</v>
      </c>
      <c r="E1025" s="602">
        <v>20500</v>
      </c>
      <c r="F1025" s="601" t="s">
        <v>6134</v>
      </c>
      <c r="G1025" s="580" t="s">
        <v>6135</v>
      </c>
      <c r="H1025" s="580" t="s">
        <v>4015</v>
      </c>
      <c r="I1025" s="580" t="s">
        <v>6576</v>
      </c>
      <c r="J1025" s="367" t="s">
        <v>4007</v>
      </c>
      <c r="K1025" s="546" t="s">
        <v>1664</v>
      </c>
      <c r="L1025" s="547" t="s">
        <v>1664</v>
      </c>
      <c r="M1025" s="548" t="s">
        <v>1664</v>
      </c>
      <c r="N1025" s="294">
        <v>1</v>
      </c>
      <c r="O1025" s="294">
        <v>6</v>
      </c>
      <c r="P1025" s="382">
        <v>123000</v>
      </c>
      <c r="Q1025" s="294" t="s">
        <v>1664</v>
      </c>
      <c r="R1025" s="294" t="s">
        <v>1664</v>
      </c>
    </row>
    <row r="1026" spans="1:18" s="372" customFormat="1" ht="36" x14ac:dyDescent="0.2">
      <c r="A1026" s="361" t="s">
        <v>3986</v>
      </c>
      <c r="B1026" s="580" t="s">
        <v>6456</v>
      </c>
      <c r="C1026" s="596" t="s">
        <v>6513</v>
      </c>
      <c r="D1026" s="580" t="s">
        <v>6546</v>
      </c>
      <c r="E1026" s="602">
        <v>20500</v>
      </c>
      <c r="F1026" s="601" t="s">
        <v>6166</v>
      </c>
      <c r="G1026" s="575" t="s">
        <v>6167</v>
      </c>
      <c r="H1026" s="580" t="s">
        <v>4438</v>
      </c>
      <c r="I1026" s="580" t="s">
        <v>6547</v>
      </c>
      <c r="J1026" s="367" t="s">
        <v>4007</v>
      </c>
      <c r="K1026" s="549" t="s">
        <v>1664</v>
      </c>
      <c r="L1026" s="547" t="s">
        <v>1664</v>
      </c>
      <c r="M1026" s="548" t="s">
        <v>1664</v>
      </c>
      <c r="N1026" s="294">
        <v>1</v>
      </c>
      <c r="O1026" s="294">
        <v>6</v>
      </c>
      <c r="P1026" s="382">
        <v>123000</v>
      </c>
      <c r="Q1026" s="294" t="s">
        <v>1664</v>
      </c>
      <c r="R1026" s="294" t="s">
        <v>1664</v>
      </c>
    </row>
    <row r="1027" spans="1:18" s="372" customFormat="1" ht="36" x14ac:dyDescent="0.2">
      <c r="A1027" s="361" t="s">
        <v>3986</v>
      </c>
      <c r="B1027" s="580" t="s">
        <v>6456</v>
      </c>
      <c r="C1027" s="596" t="s">
        <v>6513</v>
      </c>
      <c r="D1027" s="580" t="s">
        <v>6530</v>
      </c>
      <c r="E1027" s="602">
        <v>20500</v>
      </c>
      <c r="F1027" s="601" t="s">
        <v>6103</v>
      </c>
      <c r="G1027" s="580" t="s">
        <v>6104</v>
      </c>
      <c r="H1027" s="580" t="s">
        <v>6105</v>
      </c>
      <c r="I1027" s="575" t="s">
        <v>4011</v>
      </c>
      <c r="J1027" s="367" t="s">
        <v>4007</v>
      </c>
      <c r="K1027" s="546" t="s">
        <v>1664</v>
      </c>
      <c r="L1027" s="547" t="s">
        <v>1664</v>
      </c>
      <c r="M1027" s="548" t="s">
        <v>1664</v>
      </c>
      <c r="N1027" s="294">
        <v>1</v>
      </c>
      <c r="O1027" s="294">
        <v>6</v>
      </c>
      <c r="P1027" s="382">
        <v>123000</v>
      </c>
      <c r="Q1027" s="294">
        <v>1</v>
      </c>
      <c r="R1027" s="294">
        <v>12</v>
      </c>
    </row>
    <row r="1028" spans="1:18" s="372" customFormat="1" ht="36" x14ac:dyDescent="0.2">
      <c r="A1028" s="361" t="s">
        <v>3986</v>
      </c>
      <c r="B1028" s="580" t="s">
        <v>6456</v>
      </c>
      <c r="C1028" s="596" t="s">
        <v>6513</v>
      </c>
      <c r="D1028" s="580" t="s">
        <v>6553</v>
      </c>
      <c r="E1028" s="602">
        <v>20500</v>
      </c>
      <c r="F1028" s="601" t="s">
        <v>6109</v>
      </c>
      <c r="G1028" s="575" t="s">
        <v>6110</v>
      </c>
      <c r="H1028" s="580" t="s">
        <v>4105</v>
      </c>
      <c r="I1028" s="575" t="s">
        <v>4011</v>
      </c>
      <c r="J1028" s="367" t="s">
        <v>4007</v>
      </c>
      <c r="K1028" s="546" t="s">
        <v>1664</v>
      </c>
      <c r="L1028" s="547" t="s">
        <v>1664</v>
      </c>
      <c r="M1028" s="548" t="s">
        <v>1664</v>
      </c>
      <c r="N1028" s="294">
        <v>1</v>
      </c>
      <c r="O1028" s="294">
        <v>6</v>
      </c>
      <c r="P1028" s="382">
        <v>123000</v>
      </c>
      <c r="Q1028" s="294" t="s">
        <v>1664</v>
      </c>
      <c r="R1028" s="294" t="s">
        <v>1664</v>
      </c>
    </row>
    <row r="1029" spans="1:18" s="372" customFormat="1" ht="36" x14ac:dyDescent="0.2">
      <c r="A1029" s="361" t="s">
        <v>3986</v>
      </c>
      <c r="B1029" s="580" t="s">
        <v>6456</v>
      </c>
      <c r="C1029" s="596" t="s">
        <v>6513</v>
      </c>
      <c r="D1029" s="580" t="s">
        <v>6551</v>
      </c>
      <c r="E1029" s="602">
        <v>20500</v>
      </c>
      <c r="F1029" s="601" t="s">
        <v>6093</v>
      </c>
      <c r="G1029" s="575" t="s">
        <v>6094</v>
      </c>
      <c r="H1029" s="580" t="s">
        <v>6095</v>
      </c>
      <c r="I1029" s="580" t="s">
        <v>6096</v>
      </c>
      <c r="J1029" s="367" t="s">
        <v>4007</v>
      </c>
      <c r="K1029" s="546" t="s">
        <v>1664</v>
      </c>
      <c r="L1029" s="547" t="s">
        <v>1664</v>
      </c>
      <c r="M1029" s="548" t="s">
        <v>1664</v>
      </c>
      <c r="N1029" s="294">
        <v>1</v>
      </c>
      <c r="O1029" s="294">
        <v>6</v>
      </c>
      <c r="P1029" s="382">
        <v>123000</v>
      </c>
      <c r="Q1029" s="294">
        <v>1</v>
      </c>
      <c r="R1029" s="294">
        <v>12</v>
      </c>
    </row>
    <row r="1030" spans="1:18" s="372" customFormat="1" ht="36" x14ac:dyDescent="0.2">
      <c r="A1030" s="361" t="s">
        <v>3986</v>
      </c>
      <c r="B1030" s="580" t="s">
        <v>6456</v>
      </c>
      <c r="C1030" s="596" t="s">
        <v>6513</v>
      </c>
      <c r="D1030" s="580" t="s">
        <v>4435</v>
      </c>
      <c r="E1030" s="602">
        <v>20500</v>
      </c>
      <c r="F1030" s="601" t="s">
        <v>6124</v>
      </c>
      <c r="G1030" s="575" t="s">
        <v>6125</v>
      </c>
      <c r="H1030" s="580" t="s">
        <v>4015</v>
      </c>
      <c r="I1030" s="575" t="s">
        <v>4011</v>
      </c>
      <c r="J1030" s="367" t="s">
        <v>4007</v>
      </c>
      <c r="K1030" s="546" t="s">
        <v>1664</v>
      </c>
      <c r="L1030" s="547" t="s">
        <v>1664</v>
      </c>
      <c r="M1030" s="548" t="s">
        <v>1664</v>
      </c>
      <c r="N1030" s="294">
        <v>1</v>
      </c>
      <c r="O1030" s="294">
        <v>2</v>
      </c>
      <c r="P1030" s="382">
        <v>41000</v>
      </c>
      <c r="Q1030" s="294" t="s">
        <v>1664</v>
      </c>
      <c r="R1030" s="294" t="s">
        <v>1664</v>
      </c>
    </row>
    <row r="1031" spans="1:18" s="372" customFormat="1" ht="48" x14ac:dyDescent="0.2">
      <c r="A1031" s="361" t="s">
        <v>3986</v>
      </c>
      <c r="B1031" s="580" t="s">
        <v>6456</v>
      </c>
      <c r="C1031" s="596" t="s">
        <v>6513</v>
      </c>
      <c r="D1031" s="580" t="s">
        <v>6535</v>
      </c>
      <c r="E1031" s="602">
        <v>20500</v>
      </c>
      <c r="F1031" s="601" t="s">
        <v>6536</v>
      </c>
      <c r="G1031" s="580" t="s">
        <v>6537</v>
      </c>
      <c r="H1031" s="580" t="s">
        <v>4105</v>
      </c>
      <c r="I1031" s="580" t="s">
        <v>6538</v>
      </c>
      <c r="J1031" s="367" t="s">
        <v>4007</v>
      </c>
      <c r="K1031" s="546" t="s">
        <v>1664</v>
      </c>
      <c r="L1031" s="547" t="s">
        <v>1664</v>
      </c>
      <c r="M1031" s="548" t="s">
        <v>1664</v>
      </c>
      <c r="N1031" s="294">
        <v>1</v>
      </c>
      <c r="O1031" s="545" t="s">
        <v>6577</v>
      </c>
      <c r="P1031" s="382">
        <v>63550</v>
      </c>
      <c r="Q1031" s="294" t="s">
        <v>1664</v>
      </c>
      <c r="R1031" s="294" t="s">
        <v>1664</v>
      </c>
    </row>
    <row r="1032" spans="1:18" s="372" customFormat="1" ht="48" x14ac:dyDescent="0.2">
      <c r="A1032" s="361" t="s">
        <v>3986</v>
      </c>
      <c r="B1032" s="580" t="s">
        <v>6456</v>
      </c>
      <c r="C1032" s="596" t="s">
        <v>6513</v>
      </c>
      <c r="D1032" s="580" t="s">
        <v>6560</v>
      </c>
      <c r="E1032" s="602">
        <v>20500</v>
      </c>
      <c r="F1032" s="601" t="s">
        <v>6112</v>
      </c>
      <c r="G1032" s="580" t="s">
        <v>6113</v>
      </c>
      <c r="H1032" s="580" t="s">
        <v>4015</v>
      </c>
      <c r="I1032" s="575" t="s">
        <v>4011</v>
      </c>
      <c r="J1032" s="367" t="s">
        <v>4007</v>
      </c>
      <c r="K1032" s="546" t="s">
        <v>1664</v>
      </c>
      <c r="L1032" s="547" t="s">
        <v>1664</v>
      </c>
      <c r="M1032" s="548" t="s">
        <v>1664</v>
      </c>
      <c r="N1032" s="294">
        <v>1</v>
      </c>
      <c r="O1032" s="294">
        <v>6</v>
      </c>
      <c r="P1032" s="382">
        <v>123000</v>
      </c>
      <c r="Q1032" s="294">
        <v>1</v>
      </c>
      <c r="R1032" s="294">
        <v>12</v>
      </c>
    </row>
    <row r="1033" spans="1:18" s="372" customFormat="1" ht="36" x14ac:dyDescent="0.2">
      <c r="A1033" s="361" t="s">
        <v>3986</v>
      </c>
      <c r="B1033" s="580" t="s">
        <v>6456</v>
      </c>
      <c r="C1033" s="596" t="s">
        <v>6513</v>
      </c>
      <c r="D1033" s="580" t="s">
        <v>6578</v>
      </c>
      <c r="E1033" s="602">
        <v>20500</v>
      </c>
      <c r="F1033" s="601" t="s">
        <v>5305</v>
      </c>
      <c r="G1033" s="575" t="s">
        <v>5306</v>
      </c>
      <c r="H1033" s="580" t="s">
        <v>4015</v>
      </c>
      <c r="I1033" s="575" t="s">
        <v>4011</v>
      </c>
      <c r="J1033" s="367" t="s">
        <v>4007</v>
      </c>
      <c r="K1033" s="549" t="s">
        <v>1664</v>
      </c>
      <c r="L1033" s="547" t="s">
        <v>1664</v>
      </c>
      <c r="M1033" s="548" t="s">
        <v>1664</v>
      </c>
      <c r="N1033" s="294">
        <v>1</v>
      </c>
      <c r="O1033" s="545" t="s">
        <v>6579</v>
      </c>
      <c r="P1033" s="382">
        <v>4783.33</v>
      </c>
      <c r="Q1033" s="294" t="s">
        <v>1664</v>
      </c>
      <c r="R1033" s="294" t="s">
        <v>1664</v>
      </c>
    </row>
    <row r="1034" spans="1:18" s="372" customFormat="1" ht="48" x14ac:dyDescent="0.2">
      <c r="A1034" s="361" t="s">
        <v>3986</v>
      </c>
      <c r="B1034" s="580" t="s">
        <v>6456</v>
      </c>
      <c r="C1034" s="596" t="s">
        <v>6513</v>
      </c>
      <c r="D1034" s="580" t="s">
        <v>6578</v>
      </c>
      <c r="E1034" s="602">
        <v>20500</v>
      </c>
      <c r="F1034" s="601" t="s">
        <v>6327</v>
      </c>
      <c r="G1034" s="575" t="s">
        <v>6328</v>
      </c>
      <c r="H1034" s="580" t="s">
        <v>4015</v>
      </c>
      <c r="I1034" s="575" t="s">
        <v>4011</v>
      </c>
      <c r="J1034" s="367" t="s">
        <v>4007</v>
      </c>
      <c r="K1034" s="546" t="s">
        <v>1664</v>
      </c>
      <c r="L1034" s="547" t="s">
        <v>1664</v>
      </c>
      <c r="M1034" s="548" t="s">
        <v>1664</v>
      </c>
      <c r="N1034" s="294">
        <v>1</v>
      </c>
      <c r="O1034" s="545" t="s">
        <v>6580</v>
      </c>
      <c r="P1034" s="382">
        <v>86783.33</v>
      </c>
      <c r="Q1034" s="294">
        <v>1</v>
      </c>
      <c r="R1034" s="294">
        <v>12</v>
      </c>
    </row>
    <row r="1035" spans="1:18" s="372" customFormat="1" ht="36" x14ac:dyDescent="0.2">
      <c r="A1035" s="361" t="s">
        <v>3986</v>
      </c>
      <c r="B1035" s="580" t="s">
        <v>6456</v>
      </c>
      <c r="C1035" s="596" t="s">
        <v>6513</v>
      </c>
      <c r="D1035" s="580" t="s">
        <v>4121</v>
      </c>
      <c r="E1035" s="602">
        <v>22750</v>
      </c>
      <c r="F1035" s="601" t="s">
        <v>6124</v>
      </c>
      <c r="G1035" s="575" t="s">
        <v>6125</v>
      </c>
      <c r="H1035" s="580" t="s">
        <v>4015</v>
      </c>
      <c r="I1035" s="575" t="s">
        <v>4011</v>
      </c>
      <c r="J1035" s="367" t="s">
        <v>4007</v>
      </c>
      <c r="K1035" s="546" t="s">
        <v>1664</v>
      </c>
      <c r="L1035" s="547" t="s">
        <v>1664</v>
      </c>
      <c r="M1035" s="548" t="s">
        <v>1664</v>
      </c>
      <c r="N1035" s="294">
        <v>1</v>
      </c>
      <c r="O1035" s="294">
        <v>4</v>
      </c>
      <c r="P1035" s="382">
        <v>91000</v>
      </c>
      <c r="Q1035" s="294">
        <v>1</v>
      </c>
      <c r="R1035" s="294">
        <v>12</v>
      </c>
    </row>
    <row r="1036" spans="1:18" s="372" customFormat="1" ht="36" x14ac:dyDescent="0.2">
      <c r="A1036" s="361" t="s">
        <v>3986</v>
      </c>
      <c r="B1036" s="580" t="s">
        <v>6456</v>
      </c>
      <c r="C1036" s="596" t="s">
        <v>6513</v>
      </c>
      <c r="D1036" s="580" t="s">
        <v>6581</v>
      </c>
      <c r="E1036" s="602">
        <v>20500</v>
      </c>
      <c r="F1036" s="601" t="s">
        <v>6360</v>
      </c>
      <c r="G1036" s="580" t="s">
        <v>6361</v>
      </c>
      <c r="H1036" s="580" t="s">
        <v>4102</v>
      </c>
      <c r="I1036" s="580" t="s">
        <v>6497</v>
      </c>
      <c r="J1036" s="367" t="s">
        <v>4007</v>
      </c>
      <c r="K1036" s="546" t="s">
        <v>1664</v>
      </c>
      <c r="L1036" s="547" t="s">
        <v>1664</v>
      </c>
      <c r="M1036" s="548" t="s">
        <v>1664</v>
      </c>
      <c r="N1036" s="294">
        <v>1</v>
      </c>
      <c r="O1036" s="545" t="s">
        <v>6582</v>
      </c>
      <c r="P1036" s="382">
        <v>38950</v>
      </c>
      <c r="Q1036" s="294">
        <v>1</v>
      </c>
      <c r="R1036" s="294">
        <v>12</v>
      </c>
    </row>
    <row r="1037" spans="1:18" s="372" customFormat="1" ht="36" x14ac:dyDescent="0.2">
      <c r="A1037" s="361" t="s">
        <v>3986</v>
      </c>
      <c r="B1037" s="580" t="s">
        <v>6456</v>
      </c>
      <c r="C1037" s="596" t="s">
        <v>6513</v>
      </c>
      <c r="D1037" s="580" t="s">
        <v>6521</v>
      </c>
      <c r="E1037" s="602">
        <v>20500</v>
      </c>
      <c r="F1037" s="574" t="s">
        <v>6367</v>
      </c>
      <c r="G1037" s="580" t="s">
        <v>6368</v>
      </c>
      <c r="H1037" s="580" t="s">
        <v>4015</v>
      </c>
      <c r="I1037" s="575" t="s">
        <v>4011</v>
      </c>
      <c r="J1037" s="367" t="s">
        <v>4007</v>
      </c>
      <c r="K1037" s="546" t="s">
        <v>1664</v>
      </c>
      <c r="L1037" s="547" t="s">
        <v>1664</v>
      </c>
      <c r="M1037" s="548" t="s">
        <v>1664</v>
      </c>
      <c r="N1037" s="294">
        <v>1</v>
      </c>
      <c r="O1037" s="294">
        <v>1</v>
      </c>
      <c r="P1037" s="382">
        <v>20500</v>
      </c>
      <c r="Q1037" s="294" t="s">
        <v>1664</v>
      </c>
      <c r="R1037" s="294" t="s">
        <v>1664</v>
      </c>
    </row>
    <row r="1038" spans="1:18" s="372" customFormat="1" ht="36" x14ac:dyDescent="0.2">
      <c r="A1038" s="361" t="s">
        <v>3986</v>
      </c>
      <c r="B1038" s="580" t="s">
        <v>6456</v>
      </c>
      <c r="C1038" s="596" t="s">
        <v>6513</v>
      </c>
      <c r="D1038" s="580" t="s">
        <v>6521</v>
      </c>
      <c r="E1038" s="602">
        <v>20500</v>
      </c>
      <c r="F1038" s="579" t="s">
        <v>6329</v>
      </c>
      <c r="G1038" s="575" t="s">
        <v>6330</v>
      </c>
      <c r="H1038" s="575" t="s">
        <v>4015</v>
      </c>
      <c r="I1038" s="575" t="s">
        <v>4295</v>
      </c>
      <c r="J1038" s="367" t="s">
        <v>4007</v>
      </c>
      <c r="K1038" s="546" t="s">
        <v>1664</v>
      </c>
      <c r="L1038" s="547" t="s">
        <v>1664</v>
      </c>
      <c r="M1038" s="548" t="s">
        <v>1664</v>
      </c>
      <c r="N1038" s="549" t="s">
        <v>1664</v>
      </c>
      <c r="O1038" s="549" t="s">
        <v>1664</v>
      </c>
      <c r="P1038" s="548" t="s">
        <v>1664</v>
      </c>
      <c r="Q1038" s="294">
        <v>1</v>
      </c>
      <c r="R1038" s="294">
        <v>12</v>
      </c>
    </row>
    <row r="1039" spans="1:18" s="372" customFormat="1" ht="60" x14ac:dyDescent="0.2">
      <c r="A1039" s="361" t="s">
        <v>3986</v>
      </c>
      <c r="B1039" s="580" t="s">
        <v>6456</v>
      </c>
      <c r="C1039" s="596" t="s">
        <v>6513</v>
      </c>
      <c r="D1039" s="580" t="s">
        <v>6571</v>
      </c>
      <c r="E1039" s="602">
        <v>20500</v>
      </c>
      <c r="F1039" s="601" t="s">
        <v>6583</v>
      </c>
      <c r="G1039" s="580" t="s">
        <v>6584</v>
      </c>
      <c r="H1039" s="580" t="s">
        <v>6585</v>
      </c>
      <c r="I1039" s="575" t="s">
        <v>6586</v>
      </c>
      <c r="J1039" s="367" t="s">
        <v>4007</v>
      </c>
      <c r="K1039" s="546" t="s">
        <v>1664</v>
      </c>
      <c r="L1039" s="547" t="s">
        <v>1664</v>
      </c>
      <c r="M1039" s="548" t="s">
        <v>1664</v>
      </c>
      <c r="N1039" s="549" t="s">
        <v>1664</v>
      </c>
      <c r="O1039" s="549" t="s">
        <v>1664</v>
      </c>
      <c r="P1039" s="548" t="s">
        <v>1664</v>
      </c>
      <c r="Q1039" s="294">
        <v>1</v>
      </c>
      <c r="R1039" s="294">
        <v>12</v>
      </c>
    </row>
    <row r="1040" spans="1:18" s="372" customFormat="1" ht="60" x14ac:dyDescent="0.2">
      <c r="A1040" s="361" t="s">
        <v>3986</v>
      </c>
      <c r="B1040" s="580" t="s">
        <v>6456</v>
      </c>
      <c r="C1040" s="596" t="s">
        <v>6513</v>
      </c>
      <c r="D1040" s="580" t="s">
        <v>6514</v>
      </c>
      <c r="E1040" s="602">
        <v>20500</v>
      </c>
      <c r="F1040" s="601" t="s">
        <v>6158</v>
      </c>
      <c r="G1040" s="580" t="s">
        <v>6587</v>
      </c>
      <c r="H1040" s="575" t="s">
        <v>4015</v>
      </c>
      <c r="I1040" s="575" t="s">
        <v>4011</v>
      </c>
      <c r="J1040" s="367" t="s">
        <v>4007</v>
      </c>
      <c r="K1040" s="546" t="s">
        <v>1664</v>
      </c>
      <c r="L1040" s="547" t="s">
        <v>1664</v>
      </c>
      <c r="M1040" s="548" t="s">
        <v>1664</v>
      </c>
      <c r="N1040" s="549" t="s">
        <v>1664</v>
      </c>
      <c r="O1040" s="549" t="s">
        <v>1664</v>
      </c>
      <c r="P1040" s="548" t="s">
        <v>1664</v>
      </c>
      <c r="Q1040" s="294">
        <v>1</v>
      </c>
      <c r="R1040" s="294">
        <v>12</v>
      </c>
    </row>
    <row r="1041" spans="1:18" s="372" customFormat="1" ht="36" x14ac:dyDescent="0.2">
      <c r="A1041" s="361" t="s">
        <v>3986</v>
      </c>
      <c r="B1041" s="580" t="s">
        <v>6456</v>
      </c>
      <c r="C1041" s="596" t="s">
        <v>6513</v>
      </c>
      <c r="D1041" s="580" t="s">
        <v>6553</v>
      </c>
      <c r="E1041" s="602">
        <v>20000</v>
      </c>
      <c r="F1041" s="601" t="s">
        <v>6588</v>
      </c>
      <c r="G1041" s="580" t="s">
        <v>6589</v>
      </c>
      <c r="H1041" s="575" t="s">
        <v>4015</v>
      </c>
      <c r="I1041" s="575" t="s">
        <v>6590</v>
      </c>
      <c r="J1041" s="367" t="s">
        <v>4007</v>
      </c>
      <c r="K1041" s="546" t="s">
        <v>1664</v>
      </c>
      <c r="L1041" s="547" t="s">
        <v>1664</v>
      </c>
      <c r="M1041" s="548" t="s">
        <v>1664</v>
      </c>
      <c r="N1041" s="549" t="s">
        <v>1664</v>
      </c>
      <c r="O1041" s="549" t="s">
        <v>1664</v>
      </c>
      <c r="P1041" s="548" t="s">
        <v>1664</v>
      </c>
      <c r="Q1041" s="294">
        <v>1</v>
      </c>
      <c r="R1041" s="294">
        <v>12</v>
      </c>
    </row>
    <row r="1042" spans="1:18" s="372" customFormat="1" ht="36" x14ac:dyDescent="0.2">
      <c r="A1042" s="361" t="s">
        <v>3986</v>
      </c>
      <c r="B1042" s="580" t="s">
        <v>6456</v>
      </c>
      <c r="C1042" s="596" t="s">
        <v>6513</v>
      </c>
      <c r="D1042" s="580" t="s">
        <v>6591</v>
      </c>
      <c r="E1042" s="602">
        <v>20000</v>
      </c>
      <c r="F1042" s="601" t="s">
        <v>6592</v>
      </c>
      <c r="G1042" s="580" t="s">
        <v>6593</v>
      </c>
      <c r="H1042" s="580" t="s">
        <v>5526</v>
      </c>
      <c r="I1042" s="575" t="s">
        <v>6594</v>
      </c>
      <c r="J1042" s="367" t="s">
        <v>4007</v>
      </c>
      <c r="K1042" s="546" t="s">
        <v>1664</v>
      </c>
      <c r="L1042" s="547" t="s">
        <v>1664</v>
      </c>
      <c r="M1042" s="548" t="s">
        <v>1664</v>
      </c>
      <c r="N1042" s="549" t="s">
        <v>1664</v>
      </c>
      <c r="O1042" s="549" t="s">
        <v>1664</v>
      </c>
      <c r="P1042" s="548" t="s">
        <v>1664</v>
      </c>
      <c r="Q1042" s="294">
        <v>1</v>
      </c>
      <c r="R1042" s="294">
        <v>12</v>
      </c>
    </row>
    <row r="1043" spans="1:18" s="372" customFormat="1" ht="36" x14ac:dyDescent="0.2">
      <c r="A1043" s="361" t="s">
        <v>3986</v>
      </c>
      <c r="B1043" s="580" t="s">
        <v>6456</v>
      </c>
      <c r="C1043" s="596" t="s">
        <v>6513</v>
      </c>
      <c r="D1043" s="580" t="s">
        <v>6595</v>
      </c>
      <c r="E1043" s="603">
        <v>17750</v>
      </c>
      <c r="F1043" s="601" t="s">
        <v>6596</v>
      </c>
      <c r="G1043" s="580" t="s">
        <v>6597</v>
      </c>
      <c r="H1043" s="580" t="s">
        <v>4015</v>
      </c>
      <c r="I1043" s="580" t="s">
        <v>4011</v>
      </c>
      <c r="J1043" s="367" t="s">
        <v>4007</v>
      </c>
      <c r="K1043" s="549" t="s">
        <v>1664</v>
      </c>
      <c r="L1043" s="547" t="s">
        <v>1664</v>
      </c>
      <c r="M1043" s="548" t="s">
        <v>1664</v>
      </c>
      <c r="N1043" s="549" t="s">
        <v>1664</v>
      </c>
      <c r="O1043" s="549" t="s">
        <v>1664</v>
      </c>
      <c r="P1043" s="548" t="s">
        <v>1664</v>
      </c>
      <c r="Q1043" s="294">
        <v>1</v>
      </c>
      <c r="R1043" s="294">
        <v>12</v>
      </c>
    </row>
    <row r="1044" spans="1:18" x14ac:dyDescent="0.25">
      <c r="A1044" s="384"/>
      <c r="B1044" s="604"/>
      <c r="C1044" s="604"/>
      <c r="D1044" s="604"/>
      <c r="E1044" s="604"/>
      <c r="F1044" s="605"/>
      <c r="G1044" s="604"/>
      <c r="H1044" s="604"/>
      <c r="I1044" s="606"/>
      <c r="J1044" s="550"/>
      <c r="K1044" s="551"/>
      <c r="L1044" s="551"/>
      <c r="M1044" s="552"/>
      <c r="N1044" s="550"/>
      <c r="O1044" s="550"/>
      <c r="P1044" s="552"/>
      <c r="Q1044" s="550"/>
      <c r="R1044" s="550"/>
    </row>
    <row r="1045" spans="1:18" x14ac:dyDescent="0.25">
      <c r="A1045" s="26" t="s">
        <v>6598</v>
      </c>
      <c r="B1045" s="385" t="s">
        <v>3987</v>
      </c>
      <c r="C1045" s="385" t="s">
        <v>158</v>
      </c>
      <c r="D1045" s="385" t="s">
        <v>6599</v>
      </c>
      <c r="E1045" s="386">
        <v>3000</v>
      </c>
      <c r="F1045" s="387" t="s">
        <v>6600</v>
      </c>
      <c r="G1045" s="385" t="s">
        <v>6601</v>
      </c>
      <c r="H1045" s="385" t="s">
        <v>5421</v>
      </c>
      <c r="I1045" s="385" t="s">
        <v>5526</v>
      </c>
      <c r="J1045" s="26" t="s">
        <v>4007</v>
      </c>
      <c r="K1045" s="26">
        <v>1</v>
      </c>
      <c r="L1045" s="26">
        <v>12</v>
      </c>
      <c r="M1045" s="553">
        <v>36600</v>
      </c>
      <c r="N1045" s="26">
        <v>1</v>
      </c>
      <c r="O1045" s="26">
        <v>6</v>
      </c>
      <c r="P1045" s="553">
        <v>18000</v>
      </c>
      <c r="Q1045" s="26">
        <v>1</v>
      </c>
      <c r="R1045" s="26">
        <v>12</v>
      </c>
    </row>
    <row r="1046" spans="1:18" x14ac:dyDescent="0.25">
      <c r="A1046" s="26" t="s">
        <v>6598</v>
      </c>
      <c r="B1046" s="385" t="s">
        <v>3987</v>
      </c>
      <c r="C1046" s="385" t="s">
        <v>158</v>
      </c>
      <c r="D1046" s="385" t="s">
        <v>6602</v>
      </c>
      <c r="E1046" s="386">
        <v>7000</v>
      </c>
      <c r="F1046" s="387" t="s">
        <v>6603</v>
      </c>
      <c r="G1046" s="385" t="s">
        <v>6604</v>
      </c>
      <c r="H1046" s="385" t="s">
        <v>6605</v>
      </c>
      <c r="I1046" s="385" t="s">
        <v>6606</v>
      </c>
      <c r="J1046" s="26" t="s">
        <v>4007</v>
      </c>
      <c r="K1046" s="26">
        <v>1</v>
      </c>
      <c r="L1046" s="26">
        <v>8</v>
      </c>
      <c r="M1046" s="553">
        <v>53656.67</v>
      </c>
      <c r="N1046" s="26">
        <v>1</v>
      </c>
      <c r="O1046" s="26">
        <v>3</v>
      </c>
      <c r="P1046" s="553">
        <v>21000</v>
      </c>
      <c r="Q1046" s="26"/>
      <c r="R1046" s="26"/>
    </row>
    <row r="1047" spans="1:18" x14ac:dyDescent="0.25">
      <c r="A1047" s="26" t="s">
        <v>6598</v>
      </c>
      <c r="B1047" s="385" t="s">
        <v>3987</v>
      </c>
      <c r="C1047" s="385" t="s">
        <v>158</v>
      </c>
      <c r="D1047" s="385" t="s">
        <v>6607</v>
      </c>
      <c r="E1047" s="386">
        <v>13000</v>
      </c>
      <c r="F1047" s="387">
        <v>25777038</v>
      </c>
      <c r="G1047" s="385" t="s">
        <v>6608</v>
      </c>
      <c r="H1047" s="385" t="s">
        <v>4015</v>
      </c>
      <c r="I1047" s="385" t="s">
        <v>4015</v>
      </c>
      <c r="J1047" s="26" t="s">
        <v>6609</v>
      </c>
      <c r="K1047" s="26"/>
      <c r="L1047" s="26"/>
      <c r="M1047" s="553"/>
      <c r="N1047" s="26">
        <v>1</v>
      </c>
      <c r="O1047" s="26">
        <v>4</v>
      </c>
      <c r="P1047" s="553">
        <v>45933.33</v>
      </c>
      <c r="Q1047" s="26">
        <v>1</v>
      </c>
      <c r="R1047" s="26">
        <v>12</v>
      </c>
    </row>
    <row r="1048" spans="1:18" x14ac:dyDescent="0.25">
      <c r="A1048" s="26" t="s">
        <v>6598</v>
      </c>
      <c r="B1048" s="385" t="s">
        <v>3987</v>
      </c>
      <c r="C1048" s="385" t="s">
        <v>158</v>
      </c>
      <c r="D1048" s="385" t="s">
        <v>6610</v>
      </c>
      <c r="E1048" s="386">
        <v>8500</v>
      </c>
      <c r="F1048" s="387" t="s">
        <v>6611</v>
      </c>
      <c r="G1048" s="385" t="s">
        <v>6612</v>
      </c>
      <c r="H1048" s="385" t="s">
        <v>6613</v>
      </c>
      <c r="I1048" s="385" t="s">
        <v>6614</v>
      </c>
      <c r="J1048" s="26" t="s">
        <v>4007</v>
      </c>
      <c r="K1048" s="26">
        <v>1</v>
      </c>
      <c r="L1048" s="26">
        <v>12</v>
      </c>
      <c r="M1048" s="553">
        <v>102600</v>
      </c>
      <c r="N1048" s="26">
        <v>1</v>
      </c>
      <c r="O1048" s="26">
        <v>6</v>
      </c>
      <c r="P1048" s="553">
        <v>51000</v>
      </c>
      <c r="Q1048" s="26">
        <v>1</v>
      </c>
      <c r="R1048" s="26">
        <v>12</v>
      </c>
    </row>
    <row r="1049" spans="1:18" x14ac:dyDescent="0.25">
      <c r="A1049" s="26" t="s">
        <v>6598</v>
      </c>
      <c r="B1049" s="385" t="s">
        <v>3987</v>
      </c>
      <c r="C1049" s="385" t="s">
        <v>158</v>
      </c>
      <c r="D1049" s="385" t="s">
        <v>6615</v>
      </c>
      <c r="E1049" s="386">
        <v>2500</v>
      </c>
      <c r="F1049" s="387">
        <v>47428636</v>
      </c>
      <c r="G1049" s="385" t="s">
        <v>6616</v>
      </c>
      <c r="H1049" s="385" t="s">
        <v>6617</v>
      </c>
      <c r="I1049" s="385" t="s">
        <v>4028</v>
      </c>
      <c r="J1049" s="26" t="s">
        <v>4007</v>
      </c>
      <c r="K1049" s="26">
        <v>1</v>
      </c>
      <c r="L1049" s="26">
        <v>2</v>
      </c>
      <c r="M1049" s="553">
        <v>5496.11</v>
      </c>
      <c r="N1049" s="26">
        <v>1</v>
      </c>
      <c r="O1049" s="26">
        <v>6</v>
      </c>
      <c r="P1049" s="553">
        <v>15000</v>
      </c>
      <c r="Q1049" s="26">
        <v>1</v>
      </c>
      <c r="R1049" s="26">
        <v>12</v>
      </c>
    </row>
    <row r="1050" spans="1:18" x14ac:dyDescent="0.25">
      <c r="A1050" s="26" t="s">
        <v>6598</v>
      </c>
      <c r="B1050" s="385" t="s">
        <v>3987</v>
      </c>
      <c r="C1050" s="385" t="s">
        <v>158</v>
      </c>
      <c r="D1050" s="385" t="s">
        <v>6618</v>
      </c>
      <c r="E1050" s="386">
        <v>4000</v>
      </c>
      <c r="F1050" s="387" t="s">
        <v>6619</v>
      </c>
      <c r="G1050" s="385" t="s">
        <v>6620</v>
      </c>
      <c r="H1050" s="385" t="s">
        <v>6621</v>
      </c>
      <c r="I1050" s="385" t="s">
        <v>6606</v>
      </c>
      <c r="J1050" s="26" t="s">
        <v>4007</v>
      </c>
      <c r="K1050" s="26">
        <v>1</v>
      </c>
      <c r="L1050" s="26">
        <v>8</v>
      </c>
      <c r="M1050" s="553">
        <v>32935.56</v>
      </c>
      <c r="N1050" s="26">
        <v>1</v>
      </c>
      <c r="O1050" s="26">
        <v>6</v>
      </c>
      <c r="P1050" s="553">
        <v>24000</v>
      </c>
      <c r="Q1050" s="26">
        <v>1</v>
      </c>
      <c r="R1050" s="26">
        <v>12</v>
      </c>
    </row>
    <row r="1051" spans="1:18" x14ac:dyDescent="0.25">
      <c r="A1051" s="26" t="s">
        <v>6598</v>
      </c>
      <c r="B1051" s="385" t="s">
        <v>3987</v>
      </c>
      <c r="C1051" s="385" t="s">
        <v>158</v>
      </c>
      <c r="D1051" s="385" t="s">
        <v>6622</v>
      </c>
      <c r="E1051" s="386">
        <v>3000</v>
      </c>
      <c r="F1051" s="387" t="s">
        <v>6623</v>
      </c>
      <c r="G1051" s="385" t="s">
        <v>6624</v>
      </c>
      <c r="H1051" s="385" t="s">
        <v>4488</v>
      </c>
      <c r="I1051" s="385" t="s">
        <v>4028</v>
      </c>
      <c r="J1051" s="26" t="s">
        <v>4007</v>
      </c>
      <c r="K1051" s="26">
        <v>1</v>
      </c>
      <c r="L1051" s="26">
        <v>12</v>
      </c>
      <c r="M1051" s="553">
        <v>36600</v>
      </c>
      <c r="N1051" s="26">
        <v>1</v>
      </c>
      <c r="O1051" s="26">
        <v>6</v>
      </c>
      <c r="P1051" s="553">
        <v>18000</v>
      </c>
      <c r="Q1051" s="26">
        <v>1</v>
      </c>
      <c r="R1051" s="26">
        <v>12</v>
      </c>
    </row>
    <row r="1052" spans="1:18" x14ac:dyDescent="0.25">
      <c r="A1052" s="26" t="s">
        <v>6598</v>
      </c>
      <c r="B1052" s="385" t="s">
        <v>3987</v>
      </c>
      <c r="C1052" s="385" t="s">
        <v>158</v>
      </c>
      <c r="D1052" s="385" t="s">
        <v>6625</v>
      </c>
      <c r="E1052" s="386">
        <v>4500</v>
      </c>
      <c r="F1052" s="387" t="s">
        <v>6626</v>
      </c>
      <c r="G1052" s="385" t="s">
        <v>6627</v>
      </c>
      <c r="H1052" s="385" t="s">
        <v>5421</v>
      </c>
      <c r="I1052" s="385" t="s">
        <v>6628</v>
      </c>
      <c r="J1052" s="26" t="s">
        <v>4007</v>
      </c>
      <c r="K1052" s="26">
        <v>1</v>
      </c>
      <c r="L1052" s="26">
        <v>12</v>
      </c>
      <c r="M1052" s="553">
        <v>54600</v>
      </c>
      <c r="N1052" s="26">
        <v>1</v>
      </c>
      <c r="O1052" s="26">
        <v>6</v>
      </c>
      <c r="P1052" s="553">
        <v>27000</v>
      </c>
      <c r="Q1052" s="26">
        <v>1</v>
      </c>
      <c r="R1052" s="26">
        <v>12</v>
      </c>
    </row>
    <row r="1053" spans="1:18" x14ac:dyDescent="0.25">
      <c r="A1053" s="26" t="s">
        <v>6598</v>
      </c>
      <c r="B1053" s="385" t="s">
        <v>3987</v>
      </c>
      <c r="C1053" s="385" t="s">
        <v>158</v>
      </c>
      <c r="D1053" s="385" t="s">
        <v>6629</v>
      </c>
      <c r="E1053" s="386">
        <v>5500</v>
      </c>
      <c r="F1053" s="387" t="s">
        <v>6630</v>
      </c>
      <c r="G1053" s="385" t="s">
        <v>6631</v>
      </c>
      <c r="H1053" s="385" t="s">
        <v>4037</v>
      </c>
      <c r="I1053" s="385" t="s">
        <v>5526</v>
      </c>
      <c r="J1053" s="26" t="s">
        <v>4007</v>
      </c>
      <c r="K1053" s="26">
        <v>1</v>
      </c>
      <c r="L1053" s="26">
        <v>12</v>
      </c>
      <c r="M1053" s="553">
        <v>66600</v>
      </c>
      <c r="N1053" s="26">
        <v>1</v>
      </c>
      <c r="O1053" s="26">
        <v>6</v>
      </c>
      <c r="P1053" s="553">
        <v>33000</v>
      </c>
      <c r="Q1053" s="26">
        <v>1</v>
      </c>
      <c r="R1053" s="26">
        <v>12</v>
      </c>
    </row>
    <row r="1054" spans="1:18" x14ac:dyDescent="0.25">
      <c r="A1054" s="26" t="s">
        <v>6598</v>
      </c>
      <c r="B1054" s="385" t="s">
        <v>3987</v>
      </c>
      <c r="C1054" s="385" t="s">
        <v>158</v>
      </c>
      <c r="D1054" s="385" t="s">
        <v>6622</v>
      </c>
      <c r="E1054" s="386">
        <v>2500</v>
      </c>
      <c r="F1054" s="387" t="s">
        <v>6632</v>
      </c>
      <c r="G1054" s="385" t="s">
        <v>6633</v>
      </c>
      <c r="H1054" s="385" t="s">
        <v>6634</v>
      </c>
      <c r="I1054" s="385" t="s">
        <v>4028</v>
      </c>
      <c r="J1054" s="26" t="s">
        <v>4007</v>
      </c>
      <c r="K1054" s="26">
        <v>1</v>
      </c>
      <c r="L1054" s="26">
        <v>12</v>
      </c>
      <c r="M1054" s="553">
        <v>30600</v>
      </c>
      <c r="N1054" s="26">
        <v>1</v>
      </c>
      <c r="O1054" s="26">
        <v>6</v>
      </c>
      <c r="P1054" s="553">
        <v>15000</v>
      </c>
      <c r="Q1054" s="26">
        <v>1</v>
      </c>
      <c r="R1054" s="26">
        <v>12</v>
      </c>
    </row>
    <row r="1055" spans="1:18" x14ac:dyDescent="0.25">
      <c r="A1055" s="26" t="s">
        <v>6598</v>
      </c>
      <c r="B1055" s="385" t="s">
        <v>3987</v>
      </c>
      <c r="C1055" s="385" t="s">
        <v>158</v>
      </c>
      <c r="D1055" s="385" t="s">
        <v>6622</v>
      </c>
      <c r="E1055" s="386">
        <v>2000</v>
      </c>
      <c r="F1055" s="387" t="s">
        <v>6635</v>
      </c>
      <c r="G1055" s="385" t="s">
        <v>6636</v>
      </c>
      <c r="H1055" s="385" t="s">
        <v>4510</v>
      </c>
      <c r="I1055" s="385" t="s">
        <v>4028</v>
      </c>
      <c r="J1055" s="26" t="s">
        <v>4007</v>
      </c>
      <c r="K1055" s="26">
        <v>1</v>
      </c>
      <c r="L1055" s="26">
        <v>12</v>
      </c>
      <c r="M1055" s="553">
        <v>24575</v>
      </c>
      <c r="N1055" s="26">
        <v>1</v>
      </c>
      <c r="O1055" s="26">
        <v>6</v>
      </c>
      <c r="P1055" s="553">
        <v>12000</v>
      </c>
      <c r="Q1055" s="26">
        <v>1</v>
      </c>
      <c r="R1055" s="26">
        <v>12</v>
      </c>
    </row>
    <row r="1056" spans="1:18" x14ac:dyDescent="0.25">
      <c r="A1056" s="26" t="s">
        <v>6598</v>
      </c>
      <c r="B1056" s="385" t="s">
        <v>3987</v>
      </c>
      <c r="C1056" s="385" t="s">
        <v>158</v>
      </c>
      <c r="D1056" s="385" t="s">
        <v>6637</v>
      </c>
      <c r="E1056" s="386">
        <v>10000</v>
      </c>
      <c r="F1056" s="387">
        <v>44195006</v>
      </c>
      <c r="G1056" s="385" t="s">
        <v>6638</v>
      </c>
      <c r="H1056" s="385" t="s">
        <v>6003</v>
      </c>
      <c r="I1056" s="385" t="s">
        <v>6639</v>
      </c>
      <c r="J1056" s="26" t="s">
        <v>4007</v>
      </c>
      <c r="K1056" s="26">
        <v>1</v>
      </c>
      <c r="L1056" s="26">
        <v>2</v>
      </c>
      <c r="M1056" s="553">
        <v>20381.12</v>
      </c>
      <c r="N1056" s="26"/>
      <c r="O1056" s="26"/>
      <c r="P1056" s="553"/>
      <c r="Q1056" s="26"/>
      <c r="R1056" s="26"/>
    </row>
    <row r="1057" spans="1:18" x14ac:dyDescent="0.25">
      <c r="A1057" s="26" t="s">
        <v>6598</v>
      </c>
      <c r="B1057" s="385" t="s">
        <v>3987</v>
      </c>
      <c r="C1057" s="385" t="s">
        <v>158</v>
      </c>
      <c r="D1057" s="385" t="s">
        <v>6640</v>
      </c>
      <c r="E1057" s="386">
        <v>2500</v>
      </c>
      <c r="F1057" s="387" t="s">
        <v>6641</v>
      </c>
      <c r="G1057" s="385" t="s">
        <v>6642</v>
      </c>
      <c r="H1057" s="385" t="s">
        <v>4510</v>
      </c>
      <c r="I1057" s="385" t="s">
        <v>4028</v>
      </c>
      <c r="J1057" s="26" t="s">
        <v>4007</v>
      </c>
      <c r="K1057" s="26">
        <v>1</v>
      </c>
      <c r="L1057" s="26">
        <v>12</v>
      </c>
      <c r="M1057" s="553">
        <v>30600</v>
      </c>
      <c r="N1057" s="26">
        <v>1</v>
      </c>
      <c r="O1057" s="26">
        <v>6</v>
      </c>
      <c r="P1057" s="553">
        <v>15000</v>
      </c>
      <c r="Q1057" s="26">
        <v>1</v>
      </c>
      <c r="R1057" s="26">
        <v>12</v>
      </c>
    </row>
    <row r="1058" spans="1:18" x14ac:dyDescent="0.25">
      <c r="A1058" s="26" t="s">
        <v>6598</v>
      </c>
      <c r="B1058" s="385" t="s">
        <v>3987</v>
      </c>
      <c r="C1058" s="385" t="s">
        <v>158</v>
      </c>
      <c r="D1058" s="385" t="s">
        <v>6170</v>
      </c>
      <c r="E1058" s="386">
        <v>5500</v>
      </c>
      <c r="F1058" s="387" t="s">
        <v>6643</v>
      </c>
      <c r="G1058" s="385" t="s">
        <v>6644</v>
      </c>
      <c r="H1058" s="385" t="s">
        <v>6645</v>
      </c>
      <c r="I1058" s="385" t="s">
        <v>6614</v>
      </c>
      <c r="J1058" s="26" t="s">
        <v>4007</v>
      </c>
      <c r="K1058" s="26">
        <v>1</v>
      </c>
      <c r="L1058" s="26">
        <v>9</v>
      </c>
      <c r="M1058" s="553">
        <v>66600</v>
      </c>
      <c r="N1058" s="26">
        <v>1</v>
      </c>
      <c r="O1058" s="26">
        <v>6</v>
      </c>
      <c r="P1058" s="553">
        <v>33000</v>
      </c>
      <c r="Q1058" s="26">
        <v>1</v>
      </c>
      <c r="R1058" s="26">
        <v>12</v>
      </c>
    </row>
    <row r="1059" spans="1:18" x14ac:dyDescent="0.25">
      <c r="A1059" s="26" t="s">
        <v>6598</v>
      </c>
      <c r="B1059" s="385" t="s">
        <v>3987</v>
      </c>
      <c r="C1059" s="385" t="s">
        <v>158</v>
      </c>
      <c r="D1059" s="385" t="s">
        <v>6646</v>
      </c>
      <c r="E1059" s="386">
        <v>7000</v>
      </c>
      <c r="F1059" s="387" t="s">
        <v>6647</v>
      </c>
      <c r="G1059" s="385" t="s">
        <v>6648</v>
      </c>
      <c r="H1059" s="385" t="s">
        <v>5421</v>
      </c>
      <c r="I1059" s="385" t="s">
        <v>5526</v>
      </c>
      <c r="J1059" s="26" t="s">
        <v>4007</v>
      </c>
      <c r="K1059" s="26">
        <v>1</v>
      </c>
      <c r="L1059" s="26">
        <v>8</v>
      </c>
      <c r="M1059" s="553">
        <v>58582.78</v>
      </c>
      <c r="N1059" s="26">
        <v>1</v>
      </c>
      <c r="O1059" s="26">
        <v>6</v>
      </c>
      <c r="P1059" s="553">
        <v>42000</v>
      </c>
      <c r="Q1059" s="26">
        <v>1</v>
      </c>
      <c r="R1059" s="26">
        <v>12</v>
      </c>
    </row>
    <row r="1060" spans="1:18" x14ac:dyDescent="0.25">
      <c r="A1060" s="26" t="s">
        <v>6598</v>
      </c>
      <c r="B1060" s="385" t="s">
        <v>3987</v>
      </c>
      <c r="C1060" s="385" t="s">
        <v>158</v>
      </c>
      <c r="D1060" s="385" t="s">
        <v>6649</v>
      </c>
      <c r="E1060" s="386">
        <v>5500</v>
      </c>
      <c r="F1060" s="387" t="s">
        <v>6650</v>
      </c>
      <c r="G1060" s="385" t="s">
        <v>6651</v>
      </c>
      <c r="H1060" s="385" t="s">
        <v>4023</v>
      </c>
      <c r="I1060" s="385" t="s">
        <v>6614</v>
      </c>
      <c r="J1060" s="26" t="s">
        <v>4007</v>
      </c>
      <c r="K1060" s="26">
        <v>1</v>
      </c>
      <c r="L1060" s="26">
        <v>12</v>
      </c>
      <c r="M1060" s="553">
        <v>66600</v>
      </c>
      <c r="N1060" s="26">
        <v>1</v>
      </c>
      <c r="O1060" s="26">
        <v>6</v>
      </c>
      <c r="P1060" s="553">
        <v>33000</v>
      </c>
      <c r="Q1060" s="26">
        <v>1</v>
      </c>
      <c r="R1060" s="26">
        <v>12</v>
      </c>
    </row>
    <row r="1061" spans="1:18" x14ac:dyDescent="0.25">
      <c r="A1061" s="26" t="s">
        <v>6598</v>
      </c>
      <c r="B1061" s="385" t="s">
        <v>3987</v>
      </c>
      <c r="C1061" s="385" t="s">
        <v>158</v>
      </c>
      <c r="D1061" s="385" t="s">
        <v>6652</v>
      </c>
      <c r="E1061" s="386">
        <v>3000</v>
      </c>
      <c r="F1061" s="387" t="s">
        <v>6653</v>
      </c>
      <c r="G1061" s="385" t="s">
        <v>6654</v>
      </c>
      <c r="H1061" s="385" t="s">
        <v>4576</v>
      </c>
      <c r="I1061" s="385" t="s">
        <v>4488</v>
      </c>
      <c r="J1061" s="26" t="s">
        <v>4007</v>
      </c>
      <c r="K1061" s="26">
        <v>1</v>
      </c>
      <c r="L1061" s="26">
        <v>12</v>
      </c>
      <c r="M1061" s="553">
        <v>36600</v>
      </c>
      <c r="N1061" s="26">
        <v>1</v>
      </c>
      <c r="O1061" s="26">
        <v>6</v>
      </c>
      <c r="P1061" s="553">
        <v>18000</v>
      </c>
      <c r="Q1061" s="26">
        <v>1</v>
      </c>
      <c r="R1061" s="26">
        <v>12</v>
      </c>
    </row>
    <row r="1062" spans="1:18" x14ac:dyDescent="0.25">
      <c r="A1062" s="26" t="s">
        <v>6598</v>
      </c>
      <c r="B1062" s="385" t="s">
        <v>3987</v>
      </c>
      <c r="C1062" s="385" t="s">
        <v>158</v>
      </c>
      <c r="D1062" s="385" t="s">
        <v>6655</v>
      </c>
      <c r="E1062" s="386">
        <v>15600</v>
      </c>
      <c r="F1062" s="387" t="s">
        <v>6656</v>
      </c>
      <c r="G1062" s="385" t="s">
        <v>6657</v>
      </c>
      <c r="H1062" s="385" t="s">
        <v>6658</v>
      </c>
      <c r="I1062" s="385" t="s">
        <v>6639</v>
      </c>
      <c r="J1062" s="26" t="s">
        <v>6659</v>
      </c>
      <c r="K1062" s="26">
        <v>1</v>
      </c>
      <c r="L1062" s="26">
        <v>9</v>
      </c>
      <c r="M1062" s="553">
        <v>126376.67</v>
      </c>
      <c r="N1062" s="26">
        <v>1</v>
      </c>
      <c r="O1062" s="26">
        <v>2</v>
      </c>
      <c r="P1062" s="553">
        <v>30766.67</v>
      </c>
      <c r="Q1062" s="26">
        <v>1</v>
      </c>
      <c r="R1062" s="26">
        <v>12</v>
      </c>
    </row>
    <row r="1063" spans="1:18" x14ac:dyDescent="0.25">
      <c r="A1063" s="26" t="s">
        <v>6598</v>
      </c>
      <c r="B1063" s="385" t="s">
        <v>3987</v>
      </c>
      <c r="C1063" s="385" t="s">
        <v>158</v>
      </c>
      <c r="D1063" s="385" t="s">
        <v>6660</v>
      </c>
      <c r="E1063" s="386">
        <v>3500</v>
      </c>
      <c r="F1063" s="387" t="s">
        <v>6661</v>
      </c>
      <c r="G1063" s="385" t="s">
        <v>6662</v>
      </c>
      <c r="H1063" s="385" t="s">
        <v>4831</v>
      </c>
      <c r="I1063" s="385" t="s">
        <v>6628</v>
      </c>
      <c r="J1063" s="26" t="s">
        <v>4007</v>
      </c>
      <c r="K1063" s="26">
        <v>1</v>
      </c>
      <c r="L1063" s="26">
        <v>12</v>
      </c>
      <c r="M1063" s="553">
        <v>42600</v>
      </c>
      <c r="N1063" s="26">
        <v>1</v>
      </c>
      <c r="O1063" s="26">
        <v>6</v>
      </c>
      <c r="P1063" s="553">
        <v>21000</v>
      </c>
      <c r="Q1063" s="26">
        <v>1</v>
      </c>
      <c r="R1063" s="26">
        <v>12</v>
      </c>
    </row>
    <row r="1064" spans="1:18" x14ac:dyDescent="0.25">
      <c r="A1064" s="26" t="s">
        <v>6598</v>
      </c>
      <c r="B1064" s="385" t="s">
        <v>3987</v>
      </c>
      <c r="C1064" s="385" t="s">
        <v>158</v>
      </c>
      <c r="D1064" s="385" t="s">
        <v>6663</v>
      </c>
      <c r="E1064" s="386">
        <v>5000</v>
      </c>
      <c r="F1064" s="387" t="s">
        <v>6664</v>
      </c>
      <c r="G1064" s="385" t="s">
        <v>6665</v>
      </c>
      <c r="H1064" s="385" t="s">
        <v>4102</v>
      </c>
      <c r="I1064" s="385" t="s">
        <v>4102</v>
      </c>
      <c r="J1064" s="26" t="s">
        <v>4007</v>
      </c>
      <c r="K1064" s="26">
        <v>1</v>
      </c>
      <c r="L1064" s="26">
        <v>8</v>
      </c>
      <c r="M1064" s="553">
        <v>49609.45</v>
      </c>
      <c r="N1064" s="26">
        <v>1</v>
      </c>
      <c r="O1064" s="26">
        <v>6</v>
      </c>
      <c r="P1064" s="553">
        <v>30000</v>
      </c>
      <c r="Q1064" s="26">
        <v>1</v>
      </c>
      <c r="R1064" s="26">
        <v>12</v>
      </c>
    </row>
    <row r="1065" spans="1:18" x14ac:dyDescent="0.25">
      <c r="A1065" s="26" t="s">
        <v>6598</v>
      </c>
      <c r="B1065" s="385" t="s">
        <v>3987</v>
      </c>
      <c r="C1065" s="385" t="s">
        <v>158</v>
      </c>
      <c r="D1065" s="385" t="s">
        <v>6666</v>
      </c>
      <c r="E1065" s="386">
        <v>2500</v>
      </c>
      <c r="F1065" s="387" t="s">
        <v>6667</v>
      </c>
      <c r="G1065" s="385" t="s">
        <v>6668</v>
      </c>
      <c r="H1065" s="385" t="s">
        <v>6669</v>
      </c>
      <c r="I1065" s="385" t="s">
        <v>5119</v>
      </c>
      <c r="J1065" s="26" t="s">
        <v>4007</v>
      </c>
      <c r="K1065" s="26">
        <v>1</v>
      </c>
      <c r="L1065" s="26">
        <v>12</v>
      </c>
      <c r="M1065" s="553">
        <v>25881</v>
      </c>
      <c r="N1065" s="26">
        <v>1</v>
      </c>
      <c r="O1065" s="26">
        <v>6</v>
      </c>
      <c r="P1065" s="553">
        <v>15000</v>
      </c>
      <c r="Q1065" s="26">
        <v>1</v>
      </c>
      <c r="R1065" s="26">
        <v>12</v>
      </c>
    </row>
    <row r="1066" spans="1:18" x14ac:dyDescent="0.25">
      <c r="A1066" s="26" t="s">
        <v>6598</v>
      </c>
      <c r="B1066" s="385" t="s">
        <v>3987</v>
      </c>
      <c r="C1066" s="385" t="s">
        <v>158</v>
      </c>
      <c r="D1066" s="385" t="s">
        <v>6670</v>
      </c>
      <c r="E1066" s="386">
        <v>4500</v>
      </c>
      <c r="F1066" s="387" t="s">
        <v>6671</v>
      </c>
      <c r="G1066" s="385" t="s">
        <v>6672</v>
      </c>
      <c r="H1066" s="385" t="s">
        <v>4102</v>
      </c>
      <c r="I1066" s="385" t="s">
        <v>4102</v>
      </c>
      <c r="J1066" s="26" t="s">
        <v>4007</v>
      </c>
      <c r="K1066" s="26">
        <v>1</v>
      </c>
      <c r="L1066" s="26">
        <v>12</v>
      </c>
      <c r="M1066" s="553">
        <v>54600</v>
      </c>
      <c r="N1066" s="26">
        <v>1</v>
      </c>
      <c r="O1066" s="26">
        <v>6</v>
      </c>
      <c r="P1066" s="553">
        <v>27000</v>
      </c>
      <c r="Q1066" s="26">
        <v>1</v>
      </c>
      <c r="R1066" s="26">
        <v>12</v>
      </c>
    </row>
    <row r="1067" spans="1:18" x14ac:dyDescent="0.25">
      <c r="A1067" s="26" t="s">
        <v>6598</v>
      </c>
      <c r="B1067" s="385" t="s">
        <v>3987</v>
      </c>
      <c r="C1067" s="385" t="s">
        <v>158</v>
      </c>
      <c r="D1067" s="385" t="s">
        <v>6673</v>
      </c>
      <c r="E1067" s="386">
        <v>5500</v>
      </c>
      <c r="F1067" s="387" t="s">
        <v>6674</v>
      </c>
      <c r="G1067" s="385" t="s">
        <v>6675</v>
      </c>
      <c r="H1067" s="385" t="s">
        <v>4102</v>
      </c>
      <c r="I1067" s="385" t="s">
        <v>4102</v>
      </c>
      <c r="J1067" s="26" t="s">
        <v>4007</v>
      </c>
      <c r="K1067" s="26">
        <v>1</v>
      </c>
      <c r="L1067" s="26">
        <v>12</v>
      </c>
      <c r="M1067" s="553">
        <v>66600</v>
      </c>
      <c r="N1067" s="26">
        <v>1</v>
      </c>
      <c r="O1067" s="26">
        <v>6</v>
      </c>
      <c r="P1067" s="553">
        <v>33000</v>
      </c>
      <c r="Q1067" s="26">
        <v>1</v>
      </c>
      <c r="R1067" s="26">
        <v>12</v>
      </c>
    </row>
    <row r="1068" spans="1:18" x14ac:dyDescent="0.25">
      <c r="A1068" s="26" t="s">
        <v>6598</v>
      </c>
      <c r="B1068" s="385" t="s">
        <v>3987</v>
      </c>
      <c r="C1068" s="385" t="s">
        <v>158</v>
      </c>
      <c r="D1068" s="385" t="s">
        <v>6676</v>
      </c>
      <c r="E1068" s="386">
        <v>5500</v>
      </c>
      <c r="F1068" s="387" t="s">
        <v>6677</v>
      </c>
      <c r="G1068" s="385" t="s">
        <v>6678</v>
      </c>
      <c r="H1068" s="385" t="s">
        <v>4102</v>
      </c>
      <c r="I1068" s="385" t="s">
        <v>4102</v>
      </c>
      <c r="J1068" s="26" t="s">
        <v>4007</v>
      </c>
      <c r="K1068" s="26">
        <v>1</v>
      </c>
      <c r="L1068" s="26">
        <v>12</v>
      </c>
      <c r="M1068" s="553">
        <v>66600</v>
      </c>
      <c r="N1068" s="26">
        <v>1</v>
      </c>
      <c r="O1068" s="26">
        <v>6</v>
      </c>
      <c r="P1068" s="553">
        <v>33000</v>
      </c>
      <c r="Q1068" s="26">
        <v>1</v>
      </c>
      <c r="R1068" s="26">
        <v>12</v>
      </c>
    </row>
    <row r="1069" spans="1:18" x14ac:dyDescent="0.25">
      <c r="A1069" s="26" t="s">
        <v>6598</v>
      </c>
      <c r="B1069" s="385" t="s">
        <v>3987</v>
      </c>
      <c r="C1069" s="385" t="s">
        <v>158</v>
      </c>
      <c r="D1069" s="385" t="s">
        <v>6679</v>
      </c>
      <c r="E1069" s="386">
        <v>13000</v>
      </c>
      <c r="F1069" s="387" t="s">
        <v>6680</v>
      </c>
      <c r="G1069" s="385" t="s">
        <v>6681</v>
      </c>
      <c r="H1069" s="385" t="s">
        <v>5421</v>
      </c>
      <c r="I1069" s="385" t="s">
        <v>6614</v>
      </c>
      <c r="J1069" s="26" t="s">
        <v>6609</v>
      </c>
      <c r="K1069" s="26"/>
      <c r="L1069" s="26"/>
      <c r="M1069" s="553"/>
      <c r="N1069" s="26">
        <v>1</v>
      </c>
      <c r="O1069" s="26">
        <v>5</v>
      </c>
      <c r="P1069" s="553">
        <v>57633.33</v>
      </c>
      <c r="Q1069" s="26">
        <v>1</v>
      </c>
      <c r="R1069" s="26">
        <v>12</v>
      </c>
    </row>
    <row r="1070" spans="1:18" x14ac:dyDescent="0.25">
      <c r="A1070" s="26" t="s">
        <v>6598</v>
      </c>
      <c r="B1070" s="385" t="s">
        <v>3987</v>
      </c>
      <c r="C1070" s="385" t="s">
        <v>158</v>
      </c>
      <c r="D1070" s="385" t="s">
        <v>6682</v>
      </c>
      <c r="E1070" s="386">
        <v>4000</v>
      </c>
      <c r="F1070" s="387" t="s">
        <v>6683</v>
      </c>
      <c r="G1070" s="385" t="s">
        <v>6684</v>
      </c>
      <c r="H1070" s="385" t="s">
        <v>4102</v>
      </c>
      <c r="I1070" s="385" t="s">
        <v>4102</v>
      </c>
      <c r="J1070" s="26" t="s">
        <v>4007</v>
      </c>
      <c r="K1070" s="26">
        <v>1</v>
      </c>
      <c r="L1070" s="26">
        <v>12</v>
      </c>
      <c r="M1070" s="553">
        <v>54633.33</v>
      </c>
      <c r="N1070" s="26"/>
      <c r="O1070" s="26"/>
      <c r="P1070" s="553"/>
      <c r="Q1070" s="26"/>
      <c r="R1070" s="26"/>
    </row>
    <row r="1071" spans="1:18" x14ac:dyDescent="0.25">
      <c r="A1071" s="26" t="s">
        <v>6598</v>
      </c>
      <c r="B1071" s="385" t="s">
        <v>3987</v>
      </c>
      <c r="C1071" s="385" t="s">
        <v>158</v>
      </c>
      <c r="D1071" s="385" t="s">
        <v>6685</v>
      </c>
      <c r="E1071" s="386">
        <v>4500</v>
      </c>
      <c r="F1071" s="387" t="s">
        <v>6686</v>
      </c>
      <c r="G1071" s="385" t="s">
        <v>6687</v>
      </c>
      <c r="H1071" s="385" t="s">
        <v>6688</v>
      </c>
      <c r="I1071" s="385" t="s">
        <v>6606</v>
      </c>
      <c r="J1071" s="26" t="s">
        <v>4007</v>
      </c>
      <c r="K1071" s="26">
        <v>1</v>
      </c>
      <c r="L1071" s="26">
        <v>4</v>
      </c>
      <c r="M1071" s="553">
        <v>22681.67</v>
      </c>
      <c r="N1071" s="26"/>
      <c r="O1071" s="26"/>
      <c r="P1071" s="553"/>
      <c r="Q1071" s="26"/>
      <c r="R1071" s="26"/>
    </row>
    <row r="1072" spans="1:18" x14ac:dyDescent="0.25">
      <c r="A1072" s="26" t="s">
        <v>6598</v>
      </c>
      <c r="B1072" s="385" t="s">
        <v>3987</v>
      </c>
      <c r="C1072" s="385" t="s">
        <v>158</v>
      </c>
      <c r="D1072" s="385" t="s">
        <v>6689</v>
      </c>
      <c r="E1072" s="386">
        <v>8500</v>
      </c>
      <c r="F1072" s="387" t="s">
        <v>6690</v>
      </c>
      <c r="G1072" s="385" t="s">
        <v>6691</v>
      </c>
      <c r="H1072" s="385" t="s">
        <v>5790</v>
      </c>
      <c r="I1072" s="385" t="s">
        <v>4488</v>
      </c>
      <c r="J1072" s="26" t="s">
        <v>4007</v>
      </c>
      <c r="K1072" s="26">
        <v>1</v>
      </c>
      <c r="L1072" s="26">
        <v>12</v>
      </c>
      <c r="M1072" s="553">
        <v>102600</v>
      </c>
      <c r="N1072" s="26">
        <v>1</v>
      </c>
      <c r="O1072" s="26">
        <v>6</v>
      </c>
      <c r="P1072" s="553">
        <v>51000</v>
      </c>
      <c r="Q1072" s="26">
        <v>1</v>
      </c>
      <c r="R1072" s="26">
        <v>12</v>
      </c>
    </row>
    <row r="1073" spans="1:18" x14ac:dyDescent="0.25">
      <c r="A1073" s="26" t="s">
        <v>6598</v>
      </c>
      <c r="B1073" s="385" t="s">
        <v>3987</v>
      </c>
      <c r="C1073" s="385" t="s">
        <v>158</v>
      </c>
      <c r="D1073" s="385" t="s">
        <v>6692</v>
      </c>
      <c r="E1073" s="386">
        <v>10000</v>
      </c>
      <c r="F1073" s="387" t="s">
        <v>4436</v>
      </c>
      <c r="G1073" s="385" t="s">
        <v>6693</v>
      </c>
      <c r="H1073" s="385" t="s">
        <v>4438</v>
      </c>
      <c r="I1073" s="385" t="s">
        <v>6606</v>
      </c>
      <c r="J1073" s="26" t="s">
        <v>4007</v>
      </c>
      <c r="K1073" s="26">
        <v>1</v>
      </c>
      <c r="L1073" s="26">
        <v>3</v>
      </c>
      <c r="M1073" s="553">
        <v>42990</v>
      </c>
      <c r="N1073" s="26"/>
      <c r="O1073" s="26"/>
      <c r="P1073" s="553"/>
      <c r="Q1073" s="26"/>
      <c r="R1073" s="26"/>
    </row>
    <row r="1074" spans="1:18" x14ac:dyDescent="0.25">
      <c r="A1074" s="26" t="s">
        <v>6598</v>
      </c>
      <c r="B1074" s="385" t="s">
        <v>3987</v>
      </c>
      <c r="C1074" s="385" t="s">
        <v>158</v>
      </c>
      <c r="D1074" s="385" t="s">
        <v>6694</v>
      </c>
      <c r="E1074" s="386">
        <v>2500</v>
      </c>
      <c r="F1074" s="387" t="s">
        <v>6695</v>
      </c>
      <c r="G1074" s="385" t="s">
        <v>6696</v>
      </c>
      <c r="H1074" s="385" t="s">
        <v>4102</v>
      </c>
      <c r="I1074" s="385" t="s">
        <v>4102</v>
      </c>
      <c r="J1074" s="26" t="s">
        <v>4007</v>
      </c>
      <c r="K1074" s="26">
        <v>1</v>
      </c>
      <c r="L1074" s="26">
        <v>4</v>
      </c>
      <c r="M1074" s="553">
        <v>13069.45</v>
      </c>
      <c r="N1074" s="26"/>
      <c r="O1074" s="26"/>
      <c r="P1074" s="553"/>
      <c r="Q1074" s="26"/>
      <c r="R1074" s="26"/>
    </row>
    <row r="1075" spans="1:18" x14ac:dyDescent="0.25">
      <c r="A1075" s="26" t="s">
        <v>6598</v>
      </c>
      <c r="B1075" s="385" t="s">
        <v>3987</v>
      </c>
      <c r="C1075" s="385" t="s">
        <v>158</v>
      </c>
      <c r="D1075" s="385" t="s">
        <v>6697</v>
      </c>
      <c r="E1075" s="386">
        <v>4000</v>
      </c>
      <c r="F1075" s="387" t="s">
        <v>6695</v>
      </c>
      <c r="G1075" s="385" t="s">
        <v>6696</v>
      </c>
      <c r="H1075" s="385" t="s">
        <v>4102</v>
      </c>
      <c r="I1075" s="385" t="s">
        <v>4102</v>
      </c>
      <c r="J1075" s="26" t="s">
        <v>4007</v>
      </c>
      <c r="K1075" s="26">
        <v>1</v>
      </c>
      <c r="L1075" s="26">
        <v>8</v>
      </c>
      <c r="M1075" s="553">
        <v>30993.329999999998</v>
      </c>
      <c r="N1075" s="26">
        <v>1</v>
      </c>
      <c r="O1075" s="26">
        <v>6</v>
      </c>
      <c r="P1075" s="553">
        <v>24000</v>
      </c>
      <c r="Q1075" s="26">
        <v>1</v>
      </c>
      <c r="R1075" s="26">
        <v>12</v>
      </c>
    </row>
    <row r="1076" spans="1:18" x14ac:dyDescent="0.25">
      <c r="A1076" s="26" t="s">
        <v>6598</v>
      </c>
      <c r="B1076" s="385" t="s">
        <v>3987</v>
      </c>
      <c r="C1076" s="385" t="s">
        <v>158</v>
      </c>
      <c r="D1076" s="385" t="s">
        <v>6698</v>
      </c>
      <c r="E1076" s="386">
        <v>3000</v>
      </c>
      <c r="F1076" s="387" t="s">
        <v>6699</v>
      </c>
      <c r="G1076" s="385" t="s">
        <v>6700</v>
      </c>
      <c r="H1076" s="385" t="s">
        <v>5556</v>
      </c>
      <c r="I1076" s="385" t="s">
        <v>4028</v>
      </c>
      <c r="J1076" s="26" t="s">
        <v>4007</v>
      </c>
      <c r="K1076" s="26"/>
      <c r="L1076" s="26"/>
      <c r="M1076" s="553"/>
      <c r="N1076" s="26"/>
      <c r="O1076" s="26"/>
      <c r="P1076" s="553"/>
      <c r="Q1076" s="26">
        <v>1</v>
      </c>
      <c r="R1076" s="26">
        <v>12</v>
      </c>
    </row>
    <row r="1077" spans="1:18" x14ac:dyDescent="0.25">
      <c r="A1077" s="26" t="s">
        <v>6598</v>
      </c>
      <c r="B1077" s="385" t="s">
        <v>3987</v>
      </c>
      <c r="C1077" s="385" t="s">
        <v>158</v>
      </c>
      <c r="D1077" s="385" t="s">
        <v>4306</v>
      </c>
      <c r="E1077" s="386">
        <v>2500</v>
      </c>
      <c r="F1077" s="387" t="s">
        <v>6701</v>
      </c>
      <c r="G1077" s="385" t="s">
        <v>6702</v>
      </c>
      <c r="H1077" s="385" t="s">
        <v>6703</v>
      </c>
      <c r="I1077" s="385" t="s">
        <v>4045</v>
      </c>
      <c r="J1077" s="26" t="s">
        <v>4045</v>
      </c>
      <c r="K1077" s="26">
        <v>1</v>
      </c>
      <c r="L1077" s="26">
        <v>12</v>
      </c>
      <c r="M1077" s="553">
        <v>30300</v>
      </c>
      <c r="N1077" s="26">
        <v>1</v>
      </c>
      <c r="O1077" s="26">
        <v>6</v>
      </c>
      <c r="P1077" s="553">
        <v>15000</v>
      </c>
      <c r="Q1077" s="26">
        <v>1</v>
      </c>
      <c r="R1077" s="26">
        <v>12</v>
      </c>
    </row>
    <row r="1078" spans="1:18" x14ac:dyDescent="0.25">
      <c r="A1078" s="26" t="s">
        <v>6598</v>
      </c>
      <c r="B1078" s="385" t="s">
        <v>3987</v>
      </c>
      <c r="C1078" s="385" t="s">
        <v>158</v>
      </c>
      <c r="D1078" s="385" t="s">
        <v>6704</v>
      </c>
      <c r="E1078" s="386">
        <v>7500</v>
      </c>
      <c r="F1078" s="387" t="s">
        <v>6705</v>
      </c>
      <c r="G1078" s="385" t="s">
        <v>6706</v>
      </c>
      <c r="H1078" s="385" t="s">
        <v>6707</v>
      </c>
      <c r="I1078" s="385" t="s">
        <v>6606</v>
      </c>
      <c r="J1078" s="26" t="s">
        <v>4007</v>
      </c>
      <c r="K1078" s="26">
        <v>1</v>
      </c>
      <c r="L1078" s="26">
        <v>9</v>
      </c>
      <c r="M1078" s="553">
        <v>90600</v>
      </c>
      <c r="N1078" s="26">
        <v>1</v>
      </c>
      <c r="O1078" s="26">
        <v>6</v>
      </c>
      <c r="P1078" s="553">
        <v>45000</v>
      </c>
      <c r="Q1078" s="26">
        <v>1</v>
      </c>
      <c r="R1078" s="26">
        <v>12</v>
      </c>
    </row>
    <row r="1079" spans="1:18" x14ac:dyDescent="0.25">
      <c r="A1079" s="26" t="s">
        <v>6598</v>
      </c>
      <c r="B1079" s="385" t="s">
        <v>3987</v>
      </c>
      <c r="C1079" s="385" t="s">
        <v>158</v>
      </c>
      <c r="D1079" s="385" t="s">
        <v>6708</v>
      </c>
      <c r="E1079" s="386">
        <v>5500</v>
      </c>
      <c r="F1079" s="387" t="s">
        <v>6709</v>
      </c>
      <c r="G1079" s="385" t="s">
        <v>6710</v>
      </c>
      <c r="H1079" s="385" t="s">
        <v>4015</v>
      </c>
      <c r="I1079" s="385" t="s">
        <v>4015</v>
      </c>
      <c r="J1079" s="26" t="s">
        <v>4007</v>
      </c>
      <c r="K1079" s="26">
        <v>1</v>
      </c>
      <c r="L1079" s="26">
        <v>5</v>
      </c>
      <c r="M1079" s="553">
        <v>25990.443333333333</v>
      </c>
      <c r="N1079" s="26"/>
      <c r="O1079" s="26"/>
      <c r="P1079" s="553"/>
      <c r="Q1079" s="26"/>
      <c r="R1079" s="26"/>
    </row>
    <row r="1080" spans="1:18" x14ac:dyDescent="0.25">
      <c r="A1080" s="26" t="s">
        <v>6598</v>
      </c>
      <c r="B1080" s="385" t="s">
        <v>3987</v>
      </c>
      <c r="C1080" s="385" t="s">
        <v>158</v>
      </c>
      <c r="D1080" s="385" t="s">
        <v>6692</v>
      </c>
      <c r="E1080" s="386">
        <v>10000</v>
      </c>
      <c r="F1080" s="387" t="s">
        <v>6711</v>
      </c>
      <c r="G1080" s="385" t="s">
        <v>6712</v>
      </c>
      <c r="H1080" s="385" t="s">
        <v>5421</v>
      </c>
      <c r="I1080" s="385" t="s">
        <v>6614</v>
      </c>
      <c r="J1080" s="26" t="s">
        <v>4007</v>
      </c>
      <c r="K1080" s="26"/>
      <c r="L1080" s="26"/>
      <c r="M1080" s="553"/>
      <c r="N1080" s="26">
        <v>1</v>
      </c>
      <c r="O1080" s="26">
        <v>2</v>
      </c>
      <c r="P1080" s="553">
        <v>18666.669999999998</v>
      </c>
      <c r="Q1080" s="26">
        <v>1</v>
      </c>
      <c r="R1080" s="26">
        <v>12</v>
      </c>
    </row>
    <row r="1081" spans="1:18" x14ac:dyDescent="0.25">
      <c r="A1081" s="26" t="s">
        <v>6598</v>
      </c>
      <c r="B1081" s="385" t="s">
        <v>3987</v>
      </c>
      <c r="C1081" s="385" t="s">
        <v>158</v>
      </c>
      <c r="D1081" s="385" t="s">
        <v>6599</v>
      </c>
      <c r="E1081" s="386">
        <v>3000</v>
      </c>
      <c r="F1081" s="387" t="s">
        <v>6713</v>
      </c>
      <c r="G1081" s="385" t="s">
        <v>6714</v>
      </c>
      <c r="H1081" s="385" t="s">
        <v>4576</v>
      </c>
      <c r="I1081" s="385" t="s">
        <v>4028</v>
      </c>
      <c r="J1081" s="26" t="s">
        <v>4007</v>
      </c>
      <c r="K1081" s="26">
        <v>1</v>
      </c>
      <c r="L1081" s="26">
        <v>12</v>
      </c>
      <c r="M1081" s="553">
        <v>36600</v>
      </c>
      <c r="N1081" s="26">
        <v>1</v>
      </c>
      <c r="O1081" s="26">
        <v>6</v>
      </c>
      <c r="P1081" s="553">
        <v>18000</v>
      </c>
      <c r="Q1081" s="26">
        <v>1</v>
      </c>
      <c r="R1081" s="26">
        <v>12</v>
      </c>
    </row>
    <row r="1082" spans="1:18" x14ac:dyDescent="0.25">
      <c r="A1082" s="26" t="s">
        <v>6598</v>
      </c>
      <c r="B1082" s="385" t="s">
        <v>3987</v>
      </c>
      <c r="C1082" s="385" t="s">
        <v>158</v>
      </c>
      <c r="D1082" s="385" t="s">
        <v>6715</v>
      </c>
      <c r="E1082" s="386">
        <v>1500</v>
      </c>
      <c r="F1082" s="387" t="s">
        <v>6716</v>
      </c>
      <c r="G1082" s="385" t="s">
        <v>6717</v>
      </c>
      <c r="H1082" s="385" t="s">
        <v>4652</v>
      </c>
      <c r="I1082" s="385" t="s">
        <v>4045</v>
      </c>
      <c r="J1082" s="26" t="s">
        <v>3996</v>
      </c>
      <c r="K1082" s="26">
        <v>1</v>
      </c>
      <c r="L1082" s="26">
        <v>12</v>
      </c>
      <c r="M1082" s="553">
        <v>18600</v>
      </c>
      <c r="N1082" s="26">
        <v>1</v>
      </c>
      <c r="O1082" s="26">
        <v>6</v>
      </c>
      <c r="P1082" s="553">
        <v>9000</v>
      </c>
      <c r="Q1082" s="26">
        <v>1</v>
      </c>
      <c r="R1082" s="26">
        <v>12</v>
      </c>
    </row>
    <row r="1083" spans="1:18" x14ac:dyDescent="0.25">
      <c r="A1083" s="26" t="s">
        <v>6598</v>
      </c>
      <c r="B1083" s="385" t="s">
        <v>3987</v>
      </c>
      <c r="C1083" s="385" t="s">
        <v>158</v>
      </c>
      <c r="D1083" s="385" t="s">
        <v>6718</v>
      </c>
      <c r="E1083" s="386">
        <v>8000</v>
      </c>
      <c r="F1083" s="387" t="s">
        <v>6719</v>
      </c>
      <c r="G1083" s="385" t="s">
        <v>6720</v>
      </c>
      <c r="H1083" s="385" t="s">
        <v>6721</v>
      </c>
      <c r="I1083" s="385" t="s">
        <v>6614</v>
      </c>
      <c r="J1083" s="26" t="s">
        <v>4007</v>
      </c>
      <c r="K1083" s="26">
        <v>1</v>
      </c>
      <c r="L1083" s="26">
        <v>12</v>
      </c>
      <c r="M1083" s="553">
        <v>96600</v>
      </c>
      <c r="N1083" s="26">
        <v>1</v>
      </c>
      <c r="O1083" s="26">
        <v>6</v>
      </c>
      <c r="P1083" s="553">
        <v>48000</v>
      </c>
      <c r="Q1083" s="26">
        <v>1</v>
      </c>
      <c r="R1083" s="26">
        <v>12</v>
      </c>
    </row>
    <row r="1084" spans="1:18" x14ac:dyDescent="0.25">
      <c r="A1084" s="26" t="s">
        <v>6598</v>
      </c>
      <c r="B1084" s="385" t="s">
        <v>3987</v>
      </c>
      <c r="C1084" s="385" t="s">
        <v>158</v>
      </c>
      <c r="D1084" s="385" t="s">
        <v>6622</v>
      </c>
      <c r="E1084" s="386">
        <v>2500</v>
      </c>
      <c r="F1084" s="387" t="s">
        <v>6722</v>
      </c>
      <c r="G1084" s="385" t="s">
        <v>6723</v>
      </c>
      <c r="H1084" s="385" t="s">
        <v>4019</v>
      </c>
      <c r="I1084" s="385" t="s">
        <v>5526</v>
      </c>
      <c r="J1084" s="26" t="s">
        <v>4007</v>
      </c>
      <c r="K1084" s="26">
        <v>1</v>
      </c>
      <c r="L1084" s="26">
        <v>12</v>
      </c>
      <c r="M1084" s="553">
        <v>30600</v>
      </c>
      <c r="N1084" s="26">
        <v>1</v>
      </c>
      <c r="O1084" s="26">
        <v>6</v>
      </c>
      <c r="P1084" s="553">
        <v>7245.12</v>
      </c>
      <c r="Q1084" s="26">
        <v>1</v>
      </c>
      <c r="R1084" s="26">
        <v>12</v>
      </c>
    </row>
    <row r="1085" spans="1:18" x14ac:dyDescent="0.25">
      <c r="A1085" s="26" t="s">
        <v>6598</v>
      </c>
      <c r="B1085" s="385" t="s">
        <v>3987</v>
      </c>
      <c r="C1085" s="385" t="s">
        <v>158</v>
      </c>
      <c r="D1085" s="385" t="s">
        <v>6666</v>
      </c>
      <c r="E1085" s="386">
        <v>2500</v>
      </c>
      <c r="F1085" s="387" t="s">
        <v>6724</v>
      </c>
      <c r="G1085" s="385" t="s">
        <v>6725</v>
      </c>
      <c r="H1085" s="385" t="s">
        <v>4102</v>
      </c>
      <c r="I1085" s="385" t="s">
        <v>4102</v>
      </c>
      <c r="J1085" s="26" t="s">
        <v>4007</v>
      </c>
      <c r="K1085" s="26">
        <v>1</v>
      </c>
      <c r="L1085" s="26">
        <v>12</v>
      </c>
      <c r="M1085" s="553">
        <v>30600</v>
      </c>
      <c r="N1085" s="26">
        <v>1</v>
      </c>
      <c r="O1085" s="26">
        <v>6</v>
      </c>
      <c r="P1085" s="553">
        <v>15000</v>
      </c>
      <c r="Q1085" s="26">
        <v>1</v>
      </c>
      <c r="R1085" s="26">
        <v>12</v>
      </c>
    </row>
    <row r="1086" spans="1:18" x14ac:dyDescent="0.25">
      <c r="A1086" s="26" t="s">
        <v>6598</v>
      </c>
      <c r="B1086" s="385" t="s">
        <v>3987</v>
      </c>
      <c r="C1086" s="385" t="s">
        <v>158</v>
      </c>
      <c r="D1086" s="385" t="s">
        <v>6726</v>
      </c>
      <c r="E1086" s="386">
        <v>8500</v>
      </c>
      <c r="F1086" s="387" t="s">
        <v>6727</v>
      </c>
      <c r="G1086" s="385" t="s">
        <v>6728</v>
      </c>
      <c r="H1086" s="385" t="s">
        <v>4510</v>
      </c>
      <c r="I1086" s="385" t="s">
        <v>4105</v>
      </c>
      <c r="J1086" s="26" t="s">
        <v>4007</v>
      </c>
      <c r="K1086" s="26">
        <v>1</v>
      </c>
      <c r="L1086" s="26">
        <v>12</v>
      </c>
      <c r="M1086" s="553">
        <v>102600</v>
      </c>
      <c r="N1086" s="26">
        <v>1</v>
      </c>
      <c r="O1086" s="26">
        <v>6</v>
      </c>
      <c r="P1086" s="553">
        <v>51000</v>
      </c>
      <c r="Q1086" s="26">
        <v>1</v>
      </c>
      <c r="R1086" s="26">
        <v>12</v>
      </c>
    </row>
    <row r="1087" spans="1:18" x14ac:dyDescent="0.25">
      <c r="A1087" s="26" t="s">
        <v>6598</v>
      </c>
      <c r="B1087" s="385" t="s">
        <v>3987</v>
      </c>
      <c r="C1087" s="385" t="s">
        <v>158</v>
      </c>
      <c r="D1087" s="385" t="s">
        <v>6729</v>
      </c>
      <c r="E1087" s="386">
        <v>5500</v>
      </c>
      <c r="F1087" s="387" t="s">
        <v>6730</v>
      </c>
      <c r="G1087" s="385" t="s">
        <v>6731</v>
      </c>
      <c r="H1087" s="385" t="s">
        <v>4105</v>
      </c>
      <c r="I1087" s="385" t="s">
        <v>4015</v>
      </c>
      <c r="J1087" s="26" t="s">
        <v>4007</v>
      </c>
      <c r="K1087" s="26">
        <v>1</v>
      </c>
      <c r="L1087" s="26">
        <v>12</v>
      </c>
      <c r="M1087" s="553">
        <v>66600</v>
      </c>
      <c r="N1087" s="26">
        <v>1</v>
      </c>
      <c r="O1087" s="26">
        <v>6</v>
      </c>
      <c r="P1087" s="553">
        <v>33000</v>
      </c>
      <c r="Q1087" s="26">
        <v>1</v>
      </c>
      <c r="R1087" s="26">
        <v>12</v>
      </c>
    </row>
    <row r="1088" spans="1:18" x14ac:dyDescent="0.25">
      <c r="A1088" s="26" t="s">
        <v>6598</v>
      </c>
      <c r="B1088" s="385" t="s">
        <v>3987</v>
      </c>
      <c r="C1088" s="385" t="s">
        <v>158</v>
      </c>
      <c r="D1088" s="385" t="s">
        <v>6732</v>
      </c>
      <c r="E1088" s="386">
        <v>6500</v>
      </c>
      <c r="F1088" s="387" t="s">
        <v>6733</v>
      </c>
      <c r="G1088" s="385" t="s">
        <v>6734</v>
      </c>
      <c r="H1088" s="385" t="s">
        <v>6735</v>
      </c>
      <c r="I1088" s="385" t="s">
        <v>6628</v>
      </c>
      <c r="J1088" s="26" t="s">
        <v>4007</v>
      </c>
      <c r="K1088" s="26">
        <v>1</v>
      </c>
      <c r="L1088" s="26">
        <v>11</v>
      </c>
      <c r="M1088" s="553">
        <v>71016.67</v>
      </c>
      <c r="N1088" s="26">
        <v>1</v>
      </c>
      <c r="O1088" s="26">
        <v>6</v>
      </c>
      <c r="P1088" s="553">
        <v>38232</v>
      </c>
      <c r="Q1088" s="26">
        <v>1</v>
      </c>
      <c r="R1088" s="26">
        <v>12</v>
      </c>
    </row>
    <row r="1089" spans="1:18" x14ac:dyDescent="0.25">
      <c r="A1089" s="26" t="s">
        <v>6598</v>
      </c>
      <c r="B1089" s="385" t="s">
        <v>3987</v>
      </c>
      <c r="C1089" s="385" t="s">
        <v>158</v>
      </c>
      <c r="D1089" s="385" t="s">
        <v>6736</v>
      </c>
      <c r="E1089" s="386">
        <v>7500</v>
      </c>
      <c r="F1089" s="387" t="s">
        <v>6737</v>
      </c>
      <c r="G1089" s="385" t="s">
        <v>6738</v>
      </c>
      <c r="H1089" s="385" t="s">
        <v>6634</v>
      </c>
      <c r="I1089" s="385" t="s">
        <v>6628</v>
      </c>
      <c r="J1089" s="26" t="s">
        <v>4007</v>
      </c>
      <c r="K1089" s="26">
        <v>1</v>
      </c>
      <c r="L1089" s="26">
        <v>12</v>
      </c>
      <c r="M1089" s="553">
        <v>90600</v>
      </c>
      <c r="N1089" s="26">
        <v>1</v>
      </c>
      <c r="O1089" s="26">
        <v>6</v>
      </c>
      <c r="P1089" s="553">
        <v>45000</v>
      </c>
      <c r="Q1089" s="26">
        <v>1</v>
      </c>
      <c r="R1089" s="26">
        <v>12</v>
      </c>
    </row>
    <row r="1090" spans="1:18" x14ac:dyDescent="0.25">
      <c r="A1090" s="26" t="s">
        <v>6598</v>
      </c>
      <c r="B1090" s="385" t="s">
        <v>3987</v>
      </c>
      <c r="C1090" s="385" t="s">
        <v>158</v>
      </c>
      <c r="D1090" s="385" t="s">
        <v>6739</v>
      </c>
      <c r="E1090" s="386">
        <v>4500</v>
      </c>
      <c r="F1090" s="387" t="s">
        <v>6740</v>
      </c>
      <c r="G1090" s="385" t="s">
        <v>6741</v>
      </c>
      <c r="H1090" s="385" t="s">
        <v>6742</v>
      </c>
      <c r="I1090" s="385" t="s">
        <v>6743</v>
      </c>
      <c r="J1090" s="26" t="s">
        <v>4007</v>
      </c>
      <c r="K1090" s="26">
        <v>1</v>
      </c>
      <c r="L1090" s="26">
        <v>12</v>
      </c>
      <c r="M1090" s="553">
        <v>54600</v>
      </c>
      <c r="N1090" s="26">
        <v>1</v>
      </c>
      <c r="O1090" s="26">
        <v>6</v>
      </c>
      <c r="P1090" s="553">
        <v>27000</v>
      </c>
      <c r="Q1090" s="26">
        <v>1</v>
      </c>
      <c r="R1090" s="26">
        <v>12</v>
      </c>
    </row>
    <row r="1091" spans="1:18" x14ac:dyDescent="0.25">
      <c r="A1091" s="26" t="s">
        <v>6598</v>
      </c>
      <c r="B1091" s="385" t="s">
        <v>3987</v>
      </c>
      <c r="C1091" s="385" t="s">
        <v>158</v>
      </c>
      <c r="D1091" s="385" t="s">
        <v>6599</v>
      </c>
      <c r="E1091" s="386">
        <v>3500</v>
      </c>
      <c r="F1091" s="387" t="s">
        <v>6744</v>
      </c>
      <c r="G1091" s="385" t="s">
        <v>6745</v>
      </c>
      <c r="H1091" s="385" t="s">
        <v>5421</v>
      </c>
      <c r="I1091" s="385" t="s">
        <v>6614</v>
      </c>
      <c r="J1091" s="26" t="s">
        <v>4007</v>
      </c>
      <c r="K1091" s="26">
        <v>1</v>
      </c>
      <c r="L1091" s="26">
        <v>12</v>
      </c>
      <c r="M1091" s="553">
        <v>42600</v>
      </c>
      <c r="N1091" s="26">
        <v>1</v>
      </c>
      <c r="O1091" s="26">
        <v>6</v>
      </c>
      <c r="P1091" s="553">
        <v>21000</v>
      </c>
      <c r="Q1091" s="26">
        <v>1</v>
      </c>
      <c r="R1091" s="26">
        <v>12</v>
      </c>
    </row>
    <row r="1092" spans="1:18" x14ac:dyDescent="0.25">
      <c r="A1092" s="26" t="s">
        <v>6598</v>
      </c>
      <c r="B1092" s="385" t="s">
        <v>3987</v>
      </c>
      <c r="C1092" s="385" t="s">
        <v>158</v>
      </c>
      <c r="D1092" s="385" t="s">
        <v>6746</v>
      </c>
      <c r="E1092" s="386">
        <v>2500</v>
      </c>
      <c r="F1092" s="387" t="s">
        <v>6747</v>
      </c>
      <c r="G1092" s="385" t="s">
        <v>6748</v>
      </c>
      <c r="H1092" s="385" t="s">
        <v>3995</v>
      </c>
      <c r="I1092" s="385" t="s">
        <v>4045</v>
      </c>
      <c r="J1092" s="26" t="s">
        <v>3996</v>
      </c>
      <c r="K1092" s="26">
        <v>1</v>
      </c>
      <c r="L1092" s="26">
        <v>9</v>
      </c>
      <c r="M1092" s="553">
        <v>30600</v>
      </c>
      <c r="N1092" s="26">
        <v>1</v>
      </c>
      <c r="O1092" s="26">
        <v>6</v>
      </c>
      <c r="P1092" s="553">
        <v>15000</v>
      </c>
      <c r="Q1092" s="26">
        <v>1</v>
      </c>
      <c r="R1092" s="26">
        <v>12</v>
      </c>
    </row>
    <row r="1093" spans="1:18" x14ac:dyDescent="0.25">
      <c r="A1093" s="26" t="s">
        <v>6598</v>
      </c>
      <c r="B1093" s="385" t="s">
        <v>3987</v>
      </c>
      <c r="C1093" s="385" t="s">
        <v>158</v>
      </c>
      <c r="D1093" s="385" t="s">
        <v>6749</v>
      </c>
      <c r="E1093" s="386">
        <v>3500</v>
      </c>
      <c r="F1093" s="387" t="s">
        <v>6750</v>
      </c>
      <c r="G1093" s="385" t="s">
        <v>6751</v>
      </c>
      <c r="H1093" s="385" t="s">
        <v>6605</v>
      </c>
      <c r="I1093" s="385" t="s">
        <v>6606</v>
      </c>
      <c r="J1093" s="26" t="s">
        <v>4007</v>
      </c>
      <c r="K1093" s="26">
        <v>1</v>
      </c>
      <c r="L1093" s="26">
        <v>12</v>
      </c>
      <c r="M1093" s="553">
        <v>33533.61</v>
      </c>
      <c r="N1093" s="26">
        <v>1</v>
      </c>
      <c r="O1093" s="26">
        <v>6</v>
      </c>
      <c r="P1093" s="553">
        <v>21000</v>
      </c>
      <c r="Q1093" s="26">
        <v>1</v>
      </c>
      <c r="R1093" s="26">
        <v>12</v>
      </c>
    </row>
    <row r="1094" spans="1:18" x14ac:dyDescent="0.25">
      <c r="A1094" s="26" t="s">
        <v>6598</v>
      </c>
      <c r="B1094" s="385" t="s">
        <v>3987</v>
      </c>
      <c r="C1094" s="385" t="s">
        <v>158</v>
      </c>
      <c r="D1094" s="385" t="s">
        <v>6752</v>
      </c>
      <c r="E1094" s="386">
        <v>8500</v>
      </c>
      <c r="F1094" s="387" t="s">
        <v>6753</v>
      </c>
      <c r="G1094" s="385" t="s">
        <v>6754</v>
      </c>
      <c r="H1094" s="385" t="s">
        <v>6755</v>
      </c>
      <c r="I1094" s="385" t="s">
        <v>5526</v>
      </c>
      <c r="J1094" s="26" t="s">
        <v>4007</v>
      </c>
      <c r="K1094" s="26">
        <v>1</v>
      </c>
      <c r="L1094" s="26">
        <v>8</v>
      </c>
      <c r="M1094" s="553">
        <v>63910</v>
      </c>
      <c r="N1094" s="26">
        <v>1</v>
      </c>
      <c r="O1094" s="26">
        <v>6</v>
      </c>
      <c r="P1094" s="553">
        <v>51000</v>
      </c>
      <c r="Q1094" s="26">
        <v>1</v>
      </c>
      <c r="R1094" s="26">
        <v>12</v>
      </c>
    </row>
    <row r="1095" spans="1:18" x14ac:dyDescent="0.25">
      <c r="A1095" s="26" t="s">
        <v>6598</v>
      </c>
      <c r="B1095" s="385" t="s">
        <v>3987</v>
      </c>
      <c r="C1095" s="385" t="s">
        <v>158</v>
      </c>
      <c r="D1095" s="385" t="s">
        <v>6756</v>
      </c>
      <c r="E1095" s="386">
        <v>3000</v>
      </c>
      <c r="F1095" s="387" t="s">
        <v>6757</v>
      </c>
      <c r="G1095" s="385" t="s">
        <v>6758</v>
      </c>
      <c r="H1095" s="385" t="s">
        <v>4404</v>
      </c>
      <c r="I1095" s="385" t="s">
        <v>4045</v>
      </c>
      <c r="J1095" s="26" t="s">
        <v>4045</v>
      </c>
      <c r="K1095" s="26">
        <v>1</v>
      </c>
      <c r="L1095" s="26">
        <v>12</v>
      </c>
      <c r="M1095" s="553">
        <v>36600</v>
      </c>
      <c r="N1095" s="26">
        <v>1</v>
      </c>
      <c r="O1095" s="26">
        <v>6</v>
      </c>
      <c r="P1095" s="553">
        <v>18000</v>
      </c>
      <c r="Q1095" s="26">
        <v>1</v>
      </c>
      <c r="R1095" s="26">
        <v>12</v>
      </c>
    </row>
    <row r="1096" spans="1:18" x14ac:dyDescent="0.25">
      <c r="A1096" s="26" t="s">
        <v>6598</v>
      </c>
      <c r="B1096" s="385" t="s">
        <v>3987</v>
      </c>
      <c r="C1096" s="385" t="s">
        <v>158</v>
      </c>
      <c r="D1096" s="385" t="s">
        <v>6759</v>
      </c>
      <c r="E1096" s="386">
        <v>3500</v>
      </c>
      <c r="F1096" s="387" t="s">
        <v>6760</v>
      </c>
      <c r="G1096" s="385" t="s">
        <v>6761</v>
      </c>
      <c r="H1096" s="385" t="s">
        <v>4102</v>
      </c>
      <c r="I1096" s="385" t="s">
        <v>4102</v>
      </c>
      <c r="J1096" s="26" t="s">
        <v>4007</v>
      </c>
      <c r="K1096" s="26">
        <v>1</v>
      </c>
      <c r="L1096" s="26">
        <v>9</v>
      </c>
      <c r="M1096" s="553">
        <v>42600</v>
      </c>
      <c r="N1096" s="26">
        <v>1</v>
      </c>
      <c r="O1096" s="26">
        <v>6</v>
      </c>
      <c r="P1096" s="553">
        <v>21000</v>
      </c>
      <c r="Q1096" s="26">
        <v>1</v>
      </c>
      <c r="R1096" s="26">
        <v>12</v>
      </c>
    </row>
    <row r="1097" spans="1:18" x14ac:dyDescent="0.25">
      <c r="A1097" s="26" t="s">
        <v>6598</v>
      </c>
      <c r="B1097" s="385" t="s">
        <v>3987</v>
      </c>
      <c r="C1097" s="385" t="s">
        <v>158</v>
      </c>
      <c r="D1097" s="385" t="s">
        <v>6762</v>
      </c>
      <c r="E1097" s="386">
        <v>10000</v>
      </c>
      <c r="F1097" s="387" t="s">
        <v>6763</v>
      </c>
      <c r="G1097" s="385" t="s">
        <v>6764</v>
      </c>
      <c r="H1097" s="385" t="s">
        <v>4154</v>
      </c>
      <c r="I1097" s="385" t="s">
        <v>5119</v>
      </c>
      <c r="J1097" s="26" t="s">
        <v>6609</v>
      </c>
      <c r="K1097" s="26">
        <v>1</v>
      </c>
      <c r="L1097" s="26">
        <v>5</v>
      </c>
      <c r="M1097" s="553">
        <v>75083.33</v>
      </c>
      <c r="N1097" s="26"/>
      <c r="O1097" s="26"/>
      <c r="P1097" s="553"/>
      <c r="Q1097" s="26"/>
      <c r="R1097" s="26"/>
    </row>
    <row r="1098" spans="1:18" x14ac:dyDescent="0.25">
      <c r="A1098" s="26" t="s">
        <v>6598</v>
      </c>
      <c r="B1098" s="385" t="s">
        <v>3987</v>
      </c>
      <c r="C1098" s="385" t="s">
        <v>158</v>
      </c>
      <c r="D1098" s="385" t="s">
        <v>6679</v>
      </c>
      <c r="E1098" s="386">
        <v>13000</v>
      </c>
      <c r="F1098" s="387" t="s">
        <v>6763</v>
      </c>
      <c r="G1098" s="385" t="s">
        <v>6764</v>
      </c>
      <c r="H1098" s="385" t="s">
        <v>4154</v>
      </c>
      <c r="I1098" s="385" t="s">
        <v>5119</v>
      </c>
      <c r="J1098" s="26" t="s">
        <v>6609</v>
      </c>
      <c r="K1098" s="26">
        <v>1</v>
      </c>
      <c r="L1098" s="26">
        <v>7</v>
      </c>
      <c r="M1098" s="553">
        <v>88780.000000000015</v>
      </c>
      <c r="N1098" s="26">
        <v>1</v>
      </c>
      <c r="O1098" s="26">
        <v>2</v>
      </c>
      <c r="P1098" s="553">
        <v>25458.33</v>
      </c>
      <c r="Q1098" s="26"/>
      <c r="R1098" s="26"/>
    </row>
    <row r="1099" spans="1:18" x14ac:dyDescent="0.25">
      <c r="A1099" s="26" t="s">
        <v>6598</v>
      </c>
      <c r="B1099" s="385" t="s">
        <v>3987</v>
      </c>
      <c r="C1099" s="385" t="s">
        <v>158</v>
      </c>
      <c r="D1099" s="385" t="s">
        <v>4243</v>
      </c>
      <c r="E1099" s="386">
        <v>4500</v>
      </c>
      <c r="F1099" s="387" t="s">
        <v>6765</v>
      </c>
      <c r="G1099" s="385" t="s">
        <v>6766</v>
      </c>
      <c r="H1099" s="385" t="s">
        <v>4154</v>
      </c>
      <c r="I1099" s="385" t="s">
        <v>4102</v>
      </c>
      <c r="J1099" s="26" t="s">
        <v>4007</v>
      </c>
      <c r="K1099" s="26">
        <v>1</v>
      </c>
      <c r="L1099" s="26">
        <v>12</v>
      </c>
      <c r="M1099" s="553">
        <v>54600</v>
      </c>
      <c r="N1099" s="26">
        <v>1</v>
      </c>
      <c r="O1099" s="26">
        <v>6</v>
      </c>
      <c r="P1099" s="553">
        <v>27000</v>
      </c>
      <c r="Q1099" s="26">
        <v>1</v>
      </c>
      <c r="R1099" s="26">
        <v>12</v>
      </c>
    </row>
    <row r="1100" spans="1:18" x14ac:dyDescent="0.25">
      <c r="A1100" s="26" t="s">
        <v>6598</v>
      </c>
      <c r="B1100" s="385" t="s">
        <v>3987</v>
      </c>
      <c r="C1100" s="385" t="s">
        <v>158</v>
      </c>
      <c r="D1100" s="385" t="s">
        <v>6767</v>
      </c>
      <c r="E1100" s="386">
        <v>5500</v>
      </c>
      <c r="F1100" s="387" t="s">
        <v>6768</v>
      </c>
      <c r="G1100" s="385" t="s">
        <v>6769</v>
      </c>
      <c r="H1100" s="385" t="s">
        <v>6770</v>
      </c>
      <c r="I1100" s="385" t="s">
        <v>6614</v>
      </c>
      <c r="J1100" s="26" t="s">
        <v>4007</v>
      </c>
      <c r="K1100" s="26">
        <v>1</v>
      </c>
      <c r="L1100" s="26">
        <v>12</v>
      </c>
      <c r="M1100" s="553">
        <v>66600</v>
      </c>
      <c r="N1100" s="26">
        <v>1</v>
      </c>
      <c r="O1100" s="26">
        <v>6</v>
      </c>
      <c r="P1100" s="553">
        <v>33000</v>
      </c>
      <c r="Q1100" s="26">
        <v>1</v>
      </c>
      <c r="R1100" s="26">
        <v>12</v>
      </c>
    </row>
    <row r="1101" spans="1:18" x14ac:dyDescent="0.25">
      <c r="A1101" s="26" t="s">
        <v>6598</v>
      </c>
      <c r="B1101" s="385" t="s">
        <v>3987</v>
      </c>
      <c r="C1101" s="385" t="s">
        <v>158</v>
      </c>
      <c r="D1101" s="385" t="s">
        <v>6771</v>
      </c>
      <c r="E1101" s="386">
        <v>5000</v>
      </c>
      <c r="F1101" s="387" t="s">
        <v>6772</v>
      </c>
      <c r="G1101" s="385" t="s">
        <v>6773</v>
      </c>
      <c r="H1101" s="385" t="s">
        <v>4291</v>
      </c>
      <c r="I1101" s="385" t="s">
        <v>4102</v>
      </c>
      <c r="J1101" s="26" t="s">
        <v>4007</v>
      </c>
      <c r="K1101" s="26">
        <v>1</v>
      </c>
      <c r="L1101" s="26">
        <v>8</v>
      </c>
      <c r="M1101" s="553">
        <v>41609.449999999997</v>
      </c>
      <c r="N1101" s="26">
        <v>1</v>
      </c>
      <c r="O1101" s="26">
        <v>6</v>
      </c>
      <c r="P1101" s="553">
        <v>30000</v>
      </c>
      <c r="Q1101" s="26">
        <v>1</v>
      </c>
      <c r="R1101" s="26">
        <v>12</v>
      </c>
    </row>
    <row r="1102" spans="1:18" x14ac:dyDescent="0.25">
      <c r="A1102" s="26" t="s">
        <v>6598</v>
      </c>
      <c r="B1102" s="385" t="s">
        <v>3987</v>
      </c>
      <c r="C1102" s="385" t="s">
        <v>158</v>
      </c>
      <c r="D1102" s="385" t="s">
        <v>6774</v>
      </c>
      <c r="E1102" s="386">
        <v>4500</v>
      </c>
      <c r="F1102" s="387">
        <v>71219751</v>
      </c>
      <c r="G1102" s="385" t="s">
        <v>6775</v>
      </c>
      <c r="H1102" s="385" t="s">
        <v>5421</v>
      </c>
      <c r="I1102" s="385" t="s">
        <v>4033</v>
      </c>
      <c r="J1102" s="26" t="s">
        <v>4045</v>
      </c>
      <c r="K1102" s="26">
        <v>1</v>
      </c>
      <c r="L1102" s="26">
        <v>3</v>
      </c>
      <c r="M1102" s="553">
        <v>30233.33</v>
      </c>
      <c r="N1102" s="26">
        <v>1</v>
      </c>
      <c r="O1102" s="26">
        <v>6</v>
      </c>
      <c r="P1102" s="553">
        <v>27000</v>
      </c>
      <c r="Q1102" s="26">
        <v>1</v>
      </c>
      <c r="R1102" s="26">
        <v>12</v>
      </c>
    </row>
    <row r="1103" spans="1:18" x14ac:dyDescent="0.25">
      <c r="A1103" s="26" t="s">
        <v>6598</v>
      </c>
      <c r="B1103" s="385" t="s">
        <v>3987</v>
      </c>
      <c r="C1103" s="385" t="s">
        <v>158</v>
      </c>
      <c r="D1103" s="385" t="s">
        <v>6776</v>
      </c>
      <c r="E1103" s="386">
        <v>1800</v>
      </c>
      <c r="F1103" s="387" t="s">
        <v>6777</v>
      </c>
      <c r="G1103" s="385" t="s">
        <v>6778</v>
      </c>
      <c r="H1103" s="385" t="s">
        <v>6613</v>
      </c>
      <c r="I1103" s="385" t="s">
        <v>6520</v>
      </c>
      <c r="J1103" s="26" t="s">
        <v>4007</v>
      </c>
      <c r="K1103" s="26">
        <v>1</v>
      </c>
      <c r="L1103" s="26">
        <v>12</v>
      </c>
      <c r="M1103" s="553">
        <v>22200</v>
      </c>
      <c r="N1103" s="26">
        <v>1</v>
      </c>
      <c r="O1103" s="26">
        <v>6</v>
      </c>
      <c r="P1103" s="553">
        <v>10800</v>
      </c>
      <c r="Q1103" s="26">
        <v>1</v>
      </c>
      <c r="R1103" s="26">
        <v>12</v>
      </c>
    </row>
    <row r="1104" spans="1:18" x14ac:dyDescent="0.25">
      <c r="A1104" s="26" t="s">
        <v>6598</v>
      </c>
      <c r="B1104" s="385" t="s">
        <v>3987</v>
      </c>
      <c r="C1104" s="385" t="s">
        <v>158</v>
      </c>
      <c r="D1104" s="385" t="s">
        <v>6779</v>
      </c>
      <c r="E1104" s="386">
        <v>4500</v>
      </c>
      <c r="F1104" s="387" t="s">
        <v>6780</v>
      </c>
      <c r="G1104" s="385" t="s">
        <v>6781</v>
      </c>
      <c r="H1104" s="385" t="s">
        <v>6782</v>
      </c>
      <c r="I1104" s="385" t="s">
        <v>6783</v>
      </c>
      <c r="J1104" s="26" t="s">
        <v>4007</v>
      </c>
      <c r="K1104" s="26">
        <v>1</v>
      </c>
      <c r="L1104" s="26">
        <v>12</v>
      </c>
      <c r="M1104" s="553">
        <v>54600</v>
      </c>
      <c r="N1104" s="26">
        <v>1</v>
      </c>
      <c r="O1104" s="26">
        <v>6</v>
      </c>
      <c r="P1104" s="553">
        <v>27000</v>
      </c>
      <c r="Q1104" s="26">
        <v>1</v>
      </c>
      <c r="R1104" s="26">
        <v>12</v>
      </c>
    </row>
    <row r="1105" spans="1:18" x14ac:dyDescent="0.25">
      <c r="A1105" s="26" t="s">
        <v>6598</v>
      </c>
      <c r="B1105" s="385" t="s">
        <v>3987</v>
      </c>
      <c r="C1105" s="385" t="s">
        <v>158</v>
      </c>
      <c r="D1105" s="385" t="s">
        <v>6784</v>
      </c>
      <c r="E1105" s="386">
        <v>2500</v>
      </c>
      <c r="F1105" s="387" t="s">
        <v>6785</v>
      </c>
      <c r="G1105" s="385" t="s">
        <v>6786</v>
      </c>
      <c r="H1105" s="385" t="s">
        <v>5421</v>
      </c>
      <c r="I1105" s="385" t="s">
        <v>6614</v>
      </c>
      <c r="J1105" s="26" t="s">
        <v>4007</v>
      </c>
      <c r="K1105" s="26">
        <v>1</v>
      </c>
      <c r="L1105" s="26">
        <v>12</v>
      </c>
      <c r="M1105" s="553">
        <v>30600</v>
      </c>
      <c r="N1105" s="26">
        <v>1</v>
      </c>
      <c r="O1105" s="26">
        <v>6</v>
      </c>
      <c r="P1105" s="553">
        <v>15000</v>
      </c>
      <c r="Q1105" s="26">
        <v>1</v>
      </c>
      <c r="R1105" s="26">
        <v>12</v>
      </c>
    </row>
    <row r="1106" spans="1:18" x14ac:dyDescent="0.25">
      <c r="A1106" s="26" t="s">
        <v>6598</v>
      </c>
      <c r="B1106" s="385" t="s">
        <v>3987</v>
      </c>
      <c r="C1106" s="385" t="s">
        <v>158</v>
      </c>
      <c r="D1106" s="385" t="s">
        <v>6787</v>
      </c>
      <c r="E1106" s="386">
        <v>4500</v>
      </c>
      <c r="F1106" s="387" t="s">
        <v>6788</v>
      </c>
      <c r="G1106" s="385" t="s">
        <v>6789</v>
      </c>
      <c r="H1106" s="385" t="s">
        <v>6790</v>
      </c>
      <c r="I1106" s="385" t="s">
        <v>6614</v>
      </c>
      <c r="J1106" s="26" t="s">
        <v>4007</v>
      </c>
      <c r="K1106" s="26">
        <v>1</v>
      </c>
      <c r="L1106" s="26">
        <v>12</v>
      </c>
      <c r="M1106" s="553">
        <v>54600</v>
      </c>
      <c r="N1106" s="26">
        <v>1</v>
      </c>
      <c r="O1106" s="26">
        <v>6</v>
      </c>
      <c r="P1106" s="553">
        <v>27000</v>
      </c>
      <c r="Q1106" s="26">
        <v>1</v>
      </c>
      <c r="R1106" s="26">
        <v>12</v>
      </c>
    </row>
    <row r="1107" spans="1:18" x14ac:dyDescent="0.25">
      <c r="A1107" s="26" t="s">
        <v>6598</v>
      </c>
      <c r="B1107" s="385" t="s">
        <v>3987</v>
      </c>
      <c r="C1107" s="385" t="s">
        <v>158</v>
      </c>
      <c r="D1107" s="385" t="s">
        <v>6660</v>
      </c>
      <c r="E1107" s="386">
        <v>3000</v>
      </c>
      <c r="F1107" s="387" t="s">
        <v>6791</v>
      </c>
      <c r="G1107" s="385" t="s">
        <v>6792</v>
      </c>
      <c r="H1107" s="385" t="s">
        <v>4105</v>
      </c>
      <c r="I1107" s="385" t="s">
        <v>4105</v>
      </c>
      <c r="J1107" s="26" t="s">
        <v>4007</v>
      </c>
      <c r="K1107" s="26">
        <v>1</v>
      </c>
      <c r="L1107" s="26">
        <v>12</v>
      </c>
      <c r="M1107" s="553">
        <v>36600</v>
      </c>
      <c r="N1107" s="26">
        <v>1</v>
      </c>
      <c r="O1107" s="26">
        <v>6</v>
      </c>
      <c r="P1107" s="553">
        <v>18000</v>
      </c>
      <c r="Q1107" s="26">
        <v>1</v>
      </c>
      <c r="R1107" s="26">
        <v>12</v>
      </c>
    </row>
    <row r="1108" spans="1:18" x14ac:dyDescent="0.25">
      <c r="A1108" s="26" t="s">
        <v>6598</v>
      </c>
      <c r="B1108" s="385" t="s">
        <v>3987</v>
      </c>
      <c r="C1108" s="385" t="s">
        <v>158</v>
      </c>
      <c r="D1108" s="385" t="s">
        <v>6793</v>
      </c>
      <c r="E1108" s="386">
        <v>3000</v>
      </c>
      <c r="F1108" s="387" t="s">
        <v>6794</v>
      </c>
      <c r="G1108" s="385" t="s">
        <v>6795</v>
      </c>
      <c r="H1108" s="385" t="s">
        <v>6796</v>
      </c>
      <c r="I1108" s="385" t="s">
        <v>5526</v>
      </c>
      <c r="J1108" s="26" t="s">
        <v>4045</v>
      </c>
      <c r="K1108" s="26">
        <v>1</v>
      </c>
      <c r="L1108" s="26">
        <v>12</v>
      </c>
      <c r="M1108" s="553">
        <v>36600</v>
      </c>
      <c r="N1108" s="26">
        <v>1</v>
      </c>
      <c r="O1108" s="26">
        <v>6</v>
      </c>
      <c r="P1108" s="553">
        <v>18000</v>
      </c>
      <c r="Q1108" s="26">
        <v>1</v>
      </c>
      <c r="R1108" s="26">
        <v>12</v>
      </c>
    </row>
    <row r="1109" spans="1:18" x14ac:dyDescent="0.25">
      <c r="A1109" s="26" t="s">
        <v>6598</v>
      </c>
      <c r="B1109" s="385" t="s">
        <v>3987</v>
      </c>
      <c r="C1109" s="385" t="s">
        <v>158</v>
      </c>
      <c r="D1109" s="385" t="s">
        <v>6797</v>
      </c>
      <c r="E1109" s="386">
        <v>4500</v>
      </c>
      <c r="F1109" s="387" t="s">
        <v>6798</v>
      </c>
      <c r="G1109" s="385" t="s">
        <v>6799</v>
      </c>
      <c r="H1109" s="385" t="s">
        <v>6634</v>
      </c>
      <c r="I1109" s="385" t="s">
        <v>6800</v>
      </c>
      <c r="J1109" s="26" t="s">
        <v>4007</v>
      </c>
      <c r="K1109" s="26">
        <v>1</v>
      </c>
      <c r="L1109" s="26">
        <v>12</v>
      </c>
      <c r="M1109" s="553">
        <v>54600</v>
      </c>
      <c r="N1109" s="26">
        <v>1</v>
      </c>
      <c r="O1109" s="26">
        <v>6</v>
      </c>
      <c r="P1109" s="553">
        <v>27000</v>
      </c>
      <c r="Q1109" s="26">
        <v>1</v>
      </c>
      <c r="R1109" s="26">
        <v>12</v>
      </c>
    </row>
    <row r="1110" spans="1:18" x14ac:dyDescent="0.25">
      <c r="A1110" s="26" t="s">
        <v>6598</v>
      </c>
      <c r="B1110" s="385" t="s">
        <v>3987</v>
      </c>
      <c r="C1110" s="385" t="s">
        <v>158</v>
      </c>
      <c r="D1110" s="385" t="s">
        <v>6801</v>
      </c>
      <c r="E1110" s="386">
        <v>4500</v>
      </c>
      <c r="F1110" s="387" t="s">
        <v>6802</v>
      </c>
      <c r="G1110" s="385" t="s">
        <v>6803</v>
      </c>
      <c r="H1110" s="385" t="s">
        <v>5421</v>
      </c>
      <c r="I1110" s="385" t="s">
        <v>4045</v>
      </c>
      <c r="J1110" s="26" t="s">
        <v>4045</v>
      </c>
      <c r="K1110" s="26">
        <v>1</v>
      </c>
      <c r="L1110" s="26">
        <v>12</v>
      </c>
      <c r="M1110" s="553">
        <v>54600</v>
      </c>
      <c r="N1110" s="26">
        <v>1</v>
      </c>
      <c r="O1110" s="26">
        <v>6</v>
      </c>
      <c r="P1110" s="553">
        <v>27000</v>
      </c>
      <c r="Q1110" s="26">
        <v>1</v>
      </c>
      <c r="R1110" s="26">
        <v>12</v>
      </c>
    </row>
    <row r="1111" spans="1:18" x14ac:dyDescent="0.25">
      <c r="A1111" s="26" t="s">
        <v>6598</v>
      </c>
      <c r="B1111" s="385" t="s">
        <v>3987</v>
      </c>
      <c r="C1111" s="385" t="s">
        <v>158</v>
      </c>
      <c r="D1111" s="385" t="s">
        <v>6622</v>
      </c>
      <c r="E1111" s="386">
        <v>2500</v>
      </c>
      <c r="F1111" s="387" t="s">
        <v>6804</v>
      </c>
      <c r="G1111" s="385" t="s">
        <v>6805</v>
      </c>
      <c r="H1111" s="385" t="s">
        <v>6613</v>
      </c>
      <c r="I1111" s="385" t="s">
        <v>4028</v>
      </c>
      <c r="J1111" s="26" t="s">
        <v>4007</v>
      </c>
      <c r="K1111" s="26">
        <v>1</v>
      </c>
      <c r="L1111" s="26">
        <v>12</v>
      </c>
      <c r="M1111" s="553">
        <v>30600</v>
      </c>
      <c r="N1111" s="26">
        <v>1</v>
      </c>
      <c r="O1111" s="26">
        <v>6</v>
      </c>
      <c r="P1111" s="553">
        <v>15000</v>
      </c>
      <c r="Q1111" s="26">
        <v>1</v>
      </c>
      <c r="R1111" s="26">
        <v>12</v>
      </c>
    </row>
    <row r="1112" spans="1:18" x14ac:dyDescent="0.25">
      <c r="A1112" s="26" t="s">
        <v>6598</v>
      </c>
      <c r="B1112" s="385" t="s">
        <v>3987</v>
      </c>
      <c r="C1112" s="385" t="s">
        <v>158</v>
      </c>
      <c r="D1112" s="385" t="s">
        <v>6806</v>
      </c>
      <c r="E1112" s="386">
        <v>7000</v>
      </c>
      <c r="F1112" s="387" t="s">
        <v>6807</v>
      </c>
      <c r="G1112" s="385" t="s">
        <v>6808</v>
      </c>
      <c r="H1112" s="385" t="s">
        <v>4154</v>
      </c>
      <c r="I1112" s="385" t="s">
        <v>5119</v>
      </c>
      <c r="J1112" s="26" t="s">
        <v>4007</v>
      </c>
      <c r="K1112" s="26">
        <v>1</v>
      </c>
      <c r="L1112" s="26">
        <v>9</v>
      </c>
      <c r="M1112" s="553">
        <v>84600</v>
      </c>
      <c r="N1112" s="26">
        <v>1</v>
      </c>
      <c r="O1112" s="26">
        <v>6</v>
      </c>
      <c r="P1112" s="553">
        <v>42000</v>
      </c>
      <c r="Q1112" s="26">
        <v>1</v>
      </c>
      <c r="R1112" s="26">
        <v>12</v>
      </c>
    </row>
    <row r="1113" spans="1:18" x14ac:dyDescent="0.25">
      <c r="A1113" s="26" t="s">
        <v>6598</v>
      </c>
      <c r="B1113" s="385" t="s">
        <v>3987</v>
      </c>
      <c r="C1113" s="385" t="s">
        <v>158</v>
      </c>
      <c r="D1113" s="385" t="s">
        <v>6809</v>
      </c>
      <c r="E1113" s="386">
        <v>2500</v>
      </c>
      <c r="F1113" s="387" t="s">
        <v>6810</v>
      </c>
      <c r="G1113" s="385" t="s">
        <v>6811</v>
      </c>
      <c r="H1113" s="385" t="s">
        <v>3995</v>
      </c>
      <c r="I1113" s="385" t="s">
        <v>3996</v>
      </c>
      <c r="J1113" s="26" t="s">
        <v>3996</v>
      </c>
      <c r="K1113" s="26">
        <v>1</v>
      </c>
      <c r="L1113" s="26">
        <v>8</v>
      </c>
      <c r="M1113" s="553">
        <v>31126.660000000003</v>
      </c>
      <c r="N1113" s="26">
        <v>1</v>
      </c>
      <c r="O1113" s="26">
        <v>6</v>
      </c>
      <c r="P1113" s="553">
        <v>15000</v>
      </c>
      <c r="Q1113" s="26">
        <v>1</v>
      </c>
      <c r="R1113" s="26">
        <v>12</v>
      </c>
    </row>
    <row r="1114" spans="1:18" x14ac:dyDescent="0.25">
      <c r="A1114" s="26" t="s">
        <v>6598</v>
      </c>
      <c r="B1114" s="385" t="s">
        <v>3987</v>
      </c>
      <c r="C1114" s="385" t="s">
        <v>158</v>
      </c>
      <c r="D1114" s="385" t="s">
        <v>6812</v>
      </c>
      <c r="E1114" s="386">
        <v>4000</v>
      </c>
      <c r="F1114" s="387" t="s">
        <v>6813</v>
      </c>
      <c r="G1114" s="385" t="s">
        <v>6814</v>
      </c>
      <c r="H1114" s="385" t="s">
        <v>4587</v>
      </c>
      <c r="I1114" s="385" t="s">
        <v>5526</v>
      </c>
      <c r="J1114" s="26" t="s">
        <v>4007</v>
      </c>
      <c r="K1114" s="26">
        <v>1</v>
      </c>
      <c r="L1114" s="26">
        <v>6</v>
      </c>
      <c r="M1114" s="553">
        <v>25987.78</v>
      </c>
      <c r="N1114" s="26"/>
      <c r="O1114" s="26"/>
      <c r="P1114" s="553"/>
      <c r="Q1114" s="26"/>
      <c r="R1114" s="26"/>
    </row>
    <row r="1115" spans="1:18" x14ac:dyDescent="0.25">
      <c r="A1115" s="26" t="s">
        <v>6598</v>
      </c>
      <c r="B1115" s="385" t="s">
        <v>3987</v>
      </c>
      <c r="C1115" s="385" t="s">
        <v>158</v>
      </c>
      <c r="D1115" s="385" t="s">
        <v>6815</v>
      </c>
      <c r="E1115" s="386">
        <v>5500</v>
      </c>
      <c r="F1115" s="387" t="s">
        <v>6816</v>
      </c>
      <c r="G1115" s="385" t="s">
        <v>6817</v>
      </c>
      <c r="H1115" s="385" t="s">
        <v>4105</v>
      </c>
      <c r="I1115" s="385" t="s">
        <v>4105</v>
      </c>
      <c r="J1115" s="26" t="s">
        <v>4007</v>
      </c>
      <c r="K1115" s="26">
        <v>1</v>
      </c>
      <c r="L1115" s="26">
        <v>12</v>
      </c>
      <c r="M1115" s="553">
        <v>66600</v>
      </c>
      <c r="N1115" s="26">
        <v>1</v>
      </c>
      <c r="O1115" s="26">
        <v>6</v>
      </c>
      <c r="P1115" s="553">
        <v>33000</v>
      </c>
      <c r="Q1115" s="26">
        <v>1</v>
      </c>
      <c r="R1115" s="26">
        <v>12</v>
      </c>
    </row>
    <row r="1116" spans="1:18" x14ac:dyDescent="0.25">
      <c r="A1116" s="26" t="s">
        <v>6598</v>
      </c>
      <c r="B1116" s="385" t="s">
        <v>3987</v>
      </c>
      <c r="C1116" s="385" t="s">
        <v>158</v>
      </c>
      <c r="D1116" s="385" t="s">
        <v>6818</v>
      </c>
      <c r="E1116" s="386">
        <v>4000</v>
      </c>
      <c r="F1116" s="387" t="s">
        <v>6819</v>
      </c>
      <c r="G1116" s="385" t="s">
        <v>6820</v>
      </c>
      <c r="H1116" s="385" t="s">
        <v>6821</v>
      </c>
      <c r="I1116" s="385" t="s">
        <v>4028</v>
      </c>
      <c r="J1116" s="26" t="s">
        <v>4007</v>
      </c>
      <c r="K1116" s="26">
        <v>1</v>
      </c>
      <c r="L1116" s="26">
        <v>8</v>
      </c>
      <c r="M1116" s="553">
        <v>37378.89</v>
      </c>
      <c r="N1116" s="26">
        <v>1</v>
      </c>
      <c r="O1116" s="26">
        <v>6</v>
      </c>
      <c r="P1116" s="553">
        <v>24000</v>
      </c>
      <c r="Q1116" s="26">
        <v>1</v>
      </c>
      <c r="R1116" s="26">
        <v>12</v>
      </c>
    </row>
    <row r="1117" spans="1:18" x14ac:dyDescent="0.25">
      <c r="A1117" s="26" t="s">
        <v>6598</v>
      </c>
      <c r="B1117" s="385" t="s">
        <v>3987</v>
      </c>
      <c r="C1117" s="385" t="s">
        <v>158</v>
      </c>
      <c r="D1117" s="385" t="s">
        <v>6822</v>
      </c>
      <c r="E1117" s="386">
        <v>2000</v>
      </c>
      <c r="F1117" s="387" t="s">
        <v>6823</v>
      </c>
      <c r="G1117" s="385" t="s">
        <v>6824</v>
      </c>
      <c r="H1117" s="385" t="s">
        <v>4929</v>
      </c>
      <c r="I1117" s="385" t="s">
        <v>4045</v>
      </c>
      <c r="J1117" s="26" t="s">
        <v>4045</v>
      </c>
      <c r="K1117" s="26">
        <v>1</v>
      </c>
      <c r="L1117" s="26">
        <v>8</v>
      </c>
      <c r="M1117" s="553">
        <v>15656.67</v>
      </c>
      <c r="N1117" s="26">
        <v>1</v>
      </c>
      <c r="O1117" s="26">
        <v>6</v>
      </c>
      <c r="P1117" s="553">
        <v>12000</v>
      </c>
      <c r="Q1117" s="26">
        <v>1</v>
      </c>
      <c r="R1117" s="26">
        <v>12</v>
      </c>
    </row>
    <row r="1118" spans="1:18" x14ac:dyDescent="0.25">
      <c r="A1118" s="26" t="s">
        <v>6598</v>
      </c>
      <c r="B1118" s="385" t="s">
        <v>3987</v>
      </c>
      <c r="C1118" s="385" t="s">
        <v>158</v>
      </c>
      <c r="D1118" s="385" t="s">
        <v>6825</v>
      </c>
      <c r="E1118" s="386">
        <v>7000</v>
      </c>
      <c r="F1118" s="387" t="s">
        <v>6192</v>
      </c>
      <c r="G1118" s="385" t="s">
        <v>6826</v>
      </c>
      <c r="H1118" s="385" t="s">
        <v>4438</v>
      </c>
      <c r="I1118" s="385" t="s">
        <v>6606</v>
      </c>
      <c r="J1118" s="26" t="s">
        <v>4007</v>
      </c>
      <c r="K1118" s="26">
        <v>1</v>
      </c>
      <c r="L1118" s="26">
        <v>8</v>
      </c>
      <c r="M1118" s="553">
        <v>62546.11</v>
      </c>
      <c r="N1118" s="26">
        <v>1</v>
      </c>
      <c r="O1118" s="26">
        <v>6</v>
      </c>
      <c r="P1118" s="553">
        <v>42000</v>
      </c>
      <c r="Q1118" s="26">
        <v>1</v>
      </c>
      <c r="R1118" s="26">
        <v>12</v>
      </c>
    </row>
    <row r="1119" spans="1:18" x14ac:dyDescent="0.25">
      <c r="A1119" s="26" t="s">
        <v>6598</v>
      </c>
      <c r="B1119" s="385" t="s">
        <v>3987</v>
      </c>
      <c r="C1119" s="385" t="s">
        <v>158</v>
      </c>
      <c r="D1119" s="385" t="s">
        <v>6827</v>
      </c>
      <c r="E1119" s="386">
        <v>6500</v>
      </c>
      <c r="F1119" s="387" t="s">
        <v>6828</v>
      </c>
      <c r="G1119" s="385" t="s">
        <v>6829</v>
      </c>
      <c r="H1119" s="385" t="s">
        <v>4102</v>
      </c>
      <c r="I1119" s="385" t="s">
        <v>4102</v>
      </c>
      <c r="J1119" s="26" t="s">
        <v>4007</v>
      </c>
      <c r="K1119" s="26">
        <v>1</v>
      </c>
      <c r="L1119" s="26">
        <v>12</v>
      </c>
      <c r="M1119" s="553">
        <v>78600</v>
      </c>
      <c r="N1119" s="26">
        <v>1</v>
      </c>
      <c r="O1119" s="26">
        <v>6</v>
      </c>
      <c r="P1119" s="553">
        <v>26216.67</v>
      </c>
      <c r="Q1119" s="26">
        <v>1</v>
      </c>
      <c r="R1119" s="26">
        <v>12</v>
      </c>
    </row>
    <row r="1120" spans="1:18" x14ac:dyDescent="0.25">
      <c r="A1120" s="26" t="s">
        <v>6598</v>
      </c>
      <c r="B1120" s="385" t="s">
        <v>3987</v>
      </c>
      <c r="C1120" s="385" t="s">
        <v>158</v>
      </c>
      <c r="D1120" s="385" t="s">
        <v>6830</v>
      </c>
      <c r="E1120" s="386">
        <v>5000</v>
      </c>
      <c r="F1120" s="387" t="s">
        <v>6831</v>
      </c>
      <c r="G1120" s="385" t="s">
        <v>6832</v>
      </c>
      <c r="H1120" s="385" t="s">
        <v>6833</v>
      </c>
      <c r="I1120" s="385" t="s">
        <v>6606</v>
      </c>
      <c r="J1120" s="26" t="s">
        <v>4007</v>
      </c>
      <c r="K1120" s="26">
        <v>1</v>
      </c>
      <c r="L1120" s="26">
        <v>8</v>
      </c>
      <c r="M1120" s="553">
        <v>66057.78</v>
      </c>
      <c r="N1120" s="26">
        <v>1</v>
      </c>
      <c r="O1120" s="26">
        <v>4</v>
      </c>
      <c r="P1120" s="553">
        <v>17111.11</v>
      </c>
      <c r="Q1120" s="26"/>
      <c r="R1120" s="26"/>
    </row>
    <row r="1121" spans="1:18" x14ac:dyDescent="0.25">
      <c r="A1121" s="26" t="s">
        <v>6598</v>
      </c>
      <c r="B1121" s="385" t="s">
        <v>3987</v>
      </c>
      <c r="C1121" s="385" t="s">
        <v>158</v>
      </c>
      <c r="D1121" s="385" t="s">
        <v>6607</v>
      </c>
      <c r="E1121" s="386">
        <v>10000</v>
      </c>
      <c r="F1121" s="387" t="s">
        <v>6834</v>
      </c>
      <c r="G1121" s="385" t="s">
        <v>6835</v>
      </c>
      <c r="H1121" s="385" t="s">
        <v>4510</v>
      </c>
      <c r="I1121" s="385" t="s">
        <v>4105</v>
      </c>
      <c r="J1121" s="26" t="s">
        <v>6609</v>
      </c>
      <c r="K1121" s="26">
        <v>1</v>
      </c>
      <c r="L1121" s="26">
        <v>5</v>
      </c>
      <c r="M1121" s="553">
        <v>80361.11</v>
      </c>
      <c r="N1121" s="26"/>
      <c r="O1121" s="26"/>
      <c r="P1121" s="553"/>
      <c r="Q1121" s="26"/>
      <c r="R1121" s="26"/>
    </row>
    <row r="1122" spans="1:18" x14ac:dyDescent="0.25">
      <c r="A1122" s="26" t="s">
        <v>6598</v>
      </c>
      <c r="B1122" s="385" t="s">
        <v>3987</v>
      </c>
      <c r="C1122" s="385" t="s">
        <v>158</v>
      </c>
      <c r="D1122" s="385" t="s">
        <v>6607</v>
      </c>
      <c r="E1122" s="386">
        <v>13000</v>
      </c>
      <c r="F1122" s="387" t="s">
        <v>6834</v>
      </c>
      <c r="G1122" s="385" t="s">
        <v>6835</v>
      </c>
      <c r="H1122" s="385" t="s">
        <v>4510</v>
      </c>
      <c r="I1122" s="385" t="s">
        <v>4105</v>
      </c>
      <c r="J1122" s="26" t="s">
        <v>6609</v>
      </c>
      <c r="K1122" s="26">
        <v>1</v>
      </c>
      <c r="L1122" s="26">
        <v>7</v>
      </c>
      <c r="M1122" s="553">
        <v>88779.999999999985</v>
      </c>
      <c r="N1122" s="26">
        <v>1</v>
      </c>
      <c r="O1122" s="26">
        <v>3</v>
      </c>
      <c r="P1122" s="553">
        <v>42575</v>
      </c>
      <c r="Q1122" s="26"/>
      <c r="R1122" s="26"/>
    </row>
    <row r="1123" spans="1:18" x14ac:dyDescent="0.25">
      <c r="A1123" s="26" t="s">
        <v>6598</v>
      </c>
      <c r="B1123" s="385" t="s">
        <v>3987</v>
      </c>
      <c r="C1123" s="385" t="s">
        <v>158</v>
      </c>
      <c r="D1123" s="385" t="s">
        <v>6836</v>
      </c>
      <c r="E1123" s="386">
        <v>4500</v>
      </c>
      <c r="F1123" s="387" t="s">
        <v>6837</v>
      </c>
      <c r="G1123" s="385" t="s">
        <v>6838</v>
      </c>
      <c r="H1123" s="385" t="s">
        <v>5283</v>
      </c>
      <c r="I1123" s="385" t="s">
        <v>4102</v>
      </c>
      <c r="J1123" s="26" t="s">
        <v>4007</v>
      </c>
      <c r="K1123" s="26">
        <v>1</v>
      </c>
      <c r="L1123" s="26">
        <v>12</v>
      </c>
      <c r="M1123" s="553">
        <v>54600</v>
      </c>
      <c r="N1123" s="26">
        <v>1</v>
      </c>
      <c r="O1123" s="26">
        <v>6</v>
      </c>
      <c r="P1123" s="553">
        <v>27000</v>
      </c>
      <c r="Q1123" s="26">
        <v>1</v>
      </c>
      <c r="R1123" s="26">
        <v>12</v>
      </c>
    </row>
    <row r="1124" spans="1:18" x14ac:dyDescent="0.25">
      <c r="A1124" s="26" t="s">
        <v>6598</v>
      </c>
      <c r="B1124" s="385" t="s">
        <v>3987</v>
      </c>
      <c r="C1124" s="385" t="s">
        <v>158</v>
      </c>
      <c r="D1124" s="385" t="s">
        <v>6839</v>
      </c>
      <c r="E1124" s="386">
        <v>2500</v>
      </c>
      <c r="F1124" s="387" t="s">
        <v>6840</v>
      </c>
      <c r="G1124" s="385" t="s">
        <v>6841</v>
      </c>
      <c r="H1124" s="385" t="s">
        <v>6842</v>
      </c>
      <c r="I1124" s="385" t="s">
        <v>6800</v>
      </c>
      <c r="J1124" s="26" t="s">
        <v>4007</v>
      </c>
      <c r="K1124" s="26">
        <v>1</v>
      </c>
      <c r="L1124" s="26">
        <v>12</v>
      </c>
      <c r="M1124" s="553">
        <v>30600</v>
      </c>
      <c r="N1124" s="26">
        <v>1</v>
      </c>
      <c r="O1124" s="26">
        <v>6</v>
      </c>
      <c r="P1124" s="553">
        <v>15000</v>
      </c>
      <c r="Q1124" s="26">
        <v>1</v>
      </c>
      <c r="R1124" s="26">
        <v>12</v>
      </c>
    </row>
    <row r="1125" spans="1:18" x14ac:dyDescent="0.25">
      <c r="A1125" s="26" t="s">
        <v>6598</v>
      </c>
      <c r="B1125" s="385" t="s">
        <v>3987</v>
      </c>
      <c r="C1125" s="385" t="s">
        <v>158</v>
      </c>
      <c r="D1125" s="385" t="s">
        <v>6843</v>
      </c>
      <c r="E1125" s="386">
        <v>6500</v>
      </c>
      <c r="F1125" s="387" t="s">
        <v>6844</v>
      </c>
      <c r="G1125" s="385" t="s">
        <v>6845</v>
      </c>
      <c r="H1125" s="385" t="s">
        <v>5766</v>
      </c>
      <c r="I1125" s="385" t="s">
        <v>6614</v>
      </c>
      <c r="J1125" s="26" t="s">
        <v>4007</v>
      </c>
      <c r="K1125" s="26">
        <v>1</v>
      </c>
      <c r="L1125" s="26">
        <v>1</v>
      </c>
      <c r="M1125" s="553">
        <v>2166.67</v>
      </c>
      <c r="N1125" s="26"/>
      <c r="O1125" s="26"/>
      <c r="P1125" s="553"/>
      <c r="Q1125" s="26"/>
      <c r="R1125" s="26"/>
    </row>
    <row r="1126" spans="1:18" x14ac:dyDescent="0.25">
      <c r="A1126" s="26" t="s">
        <v>6598</v>
      </c>
      <c r="B1126" s="385" t="s">
        <v>3987</v>
      </c>
      <c r="C1126" s="385" t="s">
        <v>158</v>
      </c>
      <c r="D1126" s="385" t="s">
        <v>6846</v>
      </c>
      <c r="E1126" s="386">
        <v>2000</v>
      </c>
      <c r="F1126" s="387" t="s">
        <v>6847</v>
      </c>
      <c r="G1126" s="385" t="s">
        <v>6848</v>
      </c>
      <c r="H1126" s="385" t="s">
        <v>3995</v>
      </c>
      <c r="I1126" s="385" t="s">
        <v>3996</v>
      </c>
      <c r="J1126" s="26" t="s">
        <v>3996</v>
      </c>
      <c r="K1126" s="26">
        <v>1</v>
      </c>
      <c r="L1126" s="26">
        <v>9</v>
      </c>
      <c r="M1126" s="553">
        <v>24600</v>
      </c>
      <c r="N1126" s="26">
        <v>1</v>
      </c>
      <c r="O1126" s="26">
        <v>6</v>
      </c>
      <c r="P1126" s="553">
        <v>12000</v>
      </c>
      <c r="Q1126" s="26">
        <v>1</v>
      </c>
      <c r="R1126" s="26">
        <v>12</v>
      </c>
    </row>
    <row r="1127" spans="1:18" x14ac:dyDescent="0.25">
      <c r="A1127" s="26" t="s">
        <v>6598</v>
      </c>
      <c r="B1127" s="385" t="s">
        <v>3987</v>
      </c>
      <c r="C1127" s="385" t="s">
        <v>158</v>
      </c>
      <c r="D1127" s="385" t="s">
        <v>6849</v>
      </c>
      <c r="E1127" s="386">
        <v>5500</v>
      </c>
      <c r="F1127" s="387" t="s">
        <v>6850</v>
      </c>
      <c r="G1127" s="385" t="s">
        <v>6851</v>
      </c>
      <c r="H1127" s="385" t="s">
        <v>6308</v>
      </c>
      <c r="I1127" s="385" t="s">
        <v>6628</v>
      </c>
      <c r="J1127" s="26" t="s">
        <v>4007</v>
      </c>
      <c r="K1127" s="26"/>
      <c r="L1127" s="26"/>
      <c r="M1127" s="553"/>
      <c r="N1127" s="26">
        <v>1</v>
      </c>
      <c r="O1127" s="26">
        <v>2</v>
      </c>
      <c r="P1127" s="553">
        <v>9716.67</v>
      </c>
      <c r="Q1127" s="26">
        <v>1</v>
      </c>
      <c r="R1127" s="26">
        <v>12</v>
      </c>
    </row>
    <row r="1128" spans="1:18" x14ac:dyDescent="0.25">
      <c r="A1128" s="26" t="s">
        <v>6598</v>
      </c>
      <c r="B1128" s="385" t="s">
        <v>3987</v>
      </c>
      <c r="C1128" s="385" t="s">
        <v>158</v>
      </c>
      <c r="D1128" s="385" t="s">
        <v>6852</v>
      </c>
      <c r="E1128" s="386">
        <v>3500</v>
      </c>
      <c r="F1128" s="387" t="s">
        <v>6853</v>
      </c>
      <c r="G1128" s="385" t="s">
        <v>6854</v>
      </c>
      <c r="H1128" s="385" t="s">
        <v>5283</v>
      </c>
      <c r="I1128" s="385" t="s">
        <v>4028</v>
      </c>
      <c r="J1128" s="26" t="s">
        <v>4007</v>
      </c>
      <c r="K1128" s="26">
        <v>1</v>
      </c>
      <c r="L1128" s="26">
        <v>12</v>
      </c>
      <c r="M1128" s="553">
        <v>42600</v>
      </c>
      <c r="N1128" s="26">
        <v>1</v>
      </c>
      <c r="O1128" s="26">
        <v>6</v>
      </c>
      <c r="P1128" s="553">
        <v>21000</v>
      </c>
      <c r="Q1128" s="26">
        <v>1</v>
      </c>
      <c r="R1128" s="26">
        <v>12</v>
      </c>
    </row>
    <row r="1129" spans="1:18" x14ac:dyDescent="0.25">
      <c r="A1129" s="26" t="s">
        <v>6598</v>
      </c>
      <c r="B1129" s="385" t="s">
        <v>3987</v>
      </c>
      <c r="C1129" s="385" t="s">
        <v>158</v>
      </c>
      <c r="D1129" s="385" t="s">
        <v>6855</v>
      </c>
      <c r="E1129" s="386">
        <v>4500</v>
      </c>
      <c r="F1129" s="387" t="s">
        <v>6856</v>
      </c>
      <c r="G1129" s="385" t="s">
        <v>6857</v>
      </c>
      <c r="H1129" s="385" t="s">
        <v>5421</v>
      </c>
      <c r="I1129" s="385" t="s">
        <v>6628</v>
      </c>
      <c r="J1129" s="26" t="s">
        <v>4007</v>
      </c>
      <c r="K1129" s="26">
        <v>1</v>
      </c>
      <c r="L1129" s="26">
        <v>2</v>
      </c>
      <c r="M1129" s="553">
        <v>12900</v>
      </c>
      <c r="N1129" s="26"/>
      <c r="O1129" s="26"/>
      <c r="P1129" s="553"/>
      <c r="Q1129" s="26"/>
      <c r="R1129" s="26"/>
    </row>
    <row r="1130" spans="1:18" x14ac:dyDescent="0.25">
      <c r="A1130" s="26" t="s">
        <v>6598</v>
      </c>
      <c r="B1130" s="385" t="s">
        <v>3987</v>
      </c>
      <c r="C1130" s="385" t="s">
        <v>158</v>
      </c>
      <c r="D1130" s="385" t="s">
        <v>6849</v>
      </c>
      <c r="E1130" s="386">
        <v>5500</v>
      </c>
      <c r="F1130" s="387" t="s">
        <v>6856</v>
      </c>
      <c r="G1130" s="385" t="s">
        <v>6857</v>
      </c>
      <c r="H1130" s="385" t="s">
        <v>5421</v>
      </c>
      <c r="I1130" s="385" t="s">
        <v>6628</v>
      </c>
      <c r="J1130" s="26" t="s">
        <v>4007</v>
      </c>
      <c r="K1130" s="26">
        <v>1</v>
      </c>
      <c r="L1130" s="26">
        <v>10</v>
      </c>
      <c r="M1130" s="553">
        <v>54133.33</v>
      </c>
      <c r="N1130" s="26">
        <v>1</v>
      </c>
      <c r="O1130" s="26">
        <v>3</v>
      </c>
      <c r="P1130" s="553">
        <v>18302.78</v>
      </c>
      <c r="Q1130" s="26"/>
      <c r="R1130" s="26"/>
    </row>
    <row r="1131" spans="1:18" x14ac:dyDescent="0.25">
      <c r="A1131" s="26" t="s">
        <v>6598</v>
      </c>
      <c r="B1131" s="385" t="s">
        <v>3987</v>
      </c>
      <c r="C1131" s="385" t="s">
        <v>158</v>
      </c>
      <c r="D1131" s="385" t="s">
        <v>6858</v>
      </c>
      <c r="E1131" s="386">
        <v>5500</v>
      </c>
      <c r="F1131" s="387" t="s">
        <v>6859</v>
      </c>
      <c r="G1131" s="385" t="s">
        <v>6860</v>
      </c>
      <c r="H1131" s="385" t="s">
        <v>5283</v>
      </c>
      <c r="I1131" s="385" t="s">
        <v>4102</v>
      </c>
      <c r="J1131" s="26" t="s">
        <v>4007</v>
      </c>
      <c r="K1131" s="26">
        <v>1</v>
      </c>
      <c r="L1131" s="26">
        <v>12</v>
      </c>
      <c r="M1131" s="553">
        <v>66600</v>
      </c>
      <c r="N1131" s="26">
        <v>1</v>
      </c>
      <c r="O1131" s="26">
        <v>6</v>
      </c>
      <c r="P1131" s="553">
        <v>33000</v>
      </c>
      <c r="Q1131" s="26">
        <v>1</v>
      </c>
      <c r="R1131" s="26">
        <v>12</v>
      </c>
    </row>
    <row r="1132" spans="1:18" x14ac:dyDescent="0.25">
      <c r="A1132" s="26" t="s">
        <v>6598</v>
      </c>
      <c r="B1132" s="385" t="s">
        <v>3987</v>
      </c>
      <c r="C1132" s="385" t="s">
        <v>158</v>
      </c>
      <c r="D1132" s="385" t="s">
        <v>6861</v>
      </c>
      <c r="E1132" s="386">
        <v>5500</v>
      </c>
      <c r="F1132" s="387" t="s">
        <v>6862</v>
      </c>
      <c r="G1132" s="385" t="s">
        <v>6863</v>
      </c>
      <c r="H1132" s="385" t="s">
        <v>4154</v>
      </c>
      <c r="I1132" s="385" t="s">
        <v>5119</v>
      </c>
      <c r="J1132" s="26" t="s">
        <v>4007</v>
      </c>
      <c r="K1132" s="26">
        <v>1</v>
      </c>
      <c r="L1132" s="26">
        <v>12</v>
      </c>
      <c r="M1132" s="553">
        <v>66600</v>
      </c>
      <c r="N1132" s="26">
        <v>1</v>
      </c>
      <c r="O1132" s="26">
        <v>6</v>
      </c>
      <c r="P1132" s="553">
        <v>33000</v>
      </c>
      <c r="Q1132" s="26">
        <v>1</v>
      </c>
      <c r="R1132" s="26">
        <v>12</v>
      </c>
    </row>
    <row r="1133" spans="1:18" x14ac:dyDescent="0.25">
      <c r="A1133" s="26" t="s">
        <v>6598</v>
      </c>
      <c r="B1133" s="385" t="s">
        <v>3987</v>
      </c>
      <c r="C1133" s="385" t="s">
        <v>158</v>
      </c>
      <c r="D1133" s="385" t="s">
        <v>6864</v>
      </c>
      <c r="E1133" s="386">
        <v>3000</v>
      </c>
      <c r="F1133" s="387" t="s">
        <v>6865</v>
      </c>
      <c r="G1133" s="385" t="s">
        <v>6866</v>
      </c>
      <c r="H1133" s="385" t="s">
        <v>5526</v>
      </c>
      <c r="I1133" s="385" t="s">
        <v>6628</v>
      </c>
      <c r="J1133" s="26" t="s">
        <v>4007</v>
      </c>
      <c r="K1133" s="26">
        <v>1</v>
      </c>
      <c r="L1133" s="26">
        <v>12</v>
      </c>
      <c r="M1133" s="553">
        <v>36600</v>
      </c>
      <c r="N1133" s="26">
        <v>1</v>
      </c>
      <c r="O1133" s="26">
        <v>6</v>
      </c>
      <c r="P1133" s="553">
        <v>18000</v>
      </c>
      <c r="Q1133" s="26">
        <v>1</v>
      </c>
      <c r="R1133" s="26">
        <v>12</v>
      </c>
    </row>
    <row r="1134" spans="1:18" x14ac:dyDescent="0.25">
      <c r="A1134" s="26" t="s">
        <v>6598</v>
      </c>
      <c r="B1134" s="385" t="s">
        <v>3987</v>
      </c>
      <c r="C1134" s="385" t="s">
        <v>158</v>
      </c>
      <c r="D1134" s="385" t="s">
        <v>6867</v>
      </c>
      <c r="E1134" s="386">
        <v>5500</v>
      </c>
      <c r="F1134" s="387" t="s">
        <v>6868</v>
      </c>
      <c r="G1134" s="385" t="s">
        <v>6869</v>
      </c>
      <c r="H1134" s="385" t="s">
        <v>6870</v>
      </c>
      <c r="I1134" s="385" t="s">
        <v>6606</v>
      </c>
      <c r="J1134" s="26" t="s">
        <v>4007</v>
      </c>
      <c r="K1134" s="26">
        <v>1</v>
      </c>
      <c r="L1134" s="26">
        <v>12</v>
      </c>
      <c r="M1134" s="553">
        <v>66600</v>
      </c>
      <c r="N1134" s="26">
        <v>1</v>
      </c>
      <c r="O1134" s="26">
        <v>6</v>
      </c>
      <c r="P1134" s="553">
        <v>32816.67</v>
      </c>
      <c r="Q1134" s="26">
        <v>1</v>
      </c>
      <c r="R1134" s="26">
        <v>12</v>
      </c>
    </row>
    <row r="1135" spans="1:18" x14ac:dyDescent="0.25">
      <c r="A1135" s="26" t="s">
        <v>6598</v>
      </c>
      <c r="B1135" s="385" t="s">
        <v>3987</v>
      </c>
      <c r="C1135" s="385" t="s">
        <v>158</v>
      </c>
      <c r="D1135" s="385" t="s">
        <v>6871</v>
      </c>
      <c r="E1135" s="386">
        <v>5500</v>
      </c>
      <c r="F1135" s="387" t="s">
        <v>6872</v>
      </c>
      <c r="G1135" s="385" t="s">
        <v>6873</v>
      </c>
      <c r="H1135" s="385" t="s">
        <v>4102</v>
      </c>
      <c r="I1135" s="385" t="s">
        <v>4102</v>
      </c>
      <c r="J1135" s="26" t="s">
        <v>4007</v>
      </c>
      <c r="K1135" s="26">
        <v>1</v>
      </c>
      <c r="L1135" s="26">
        <v>4</v>
      </c>
      <c r="M1135" s="553">
        <v>28080.559999999998</v>
      </c>
      <c r="N1135" s="26"/>
      <c r="O1135" s="26"/>
      <c r="P1135" s="553"/>
      <c r="Q1135" s="26"/>
      <c r="R1135" s="26"/>
    </row>
    <row r="1136" spans="1:18" x14ac:dyDescent="0.25">
      <c r="A1136" s="26" t="s">
        <v>6598</v>
      </c>
      <c r="B1136" s="385" t="s">
        <v>3987</v>
      </c>
      <c r="C1136" s="385" t="s">
        <v>158</v>
      </c>
      <c r="D1136" s="385" t="s">
        <v>6874</v>
      </c>
      <c r="E1136" s="386">
        <v>7000</v>
      </c>
      <c r="F1136" s="387" t="s">
        <v>6872</v>
      </c>
      <c r="G1136" s="385" t="s">
        <v>6873</v>
      </c>
      <c r="H1136" s="385" t="s">
        <v>4102</v>
      </c>
      <c r="I1136" s="385" t="s">
        <v>4102</v>
      </c>
      <c r="J1136" s="26" t="s">
        <v>4007</v>
      </c>
      <c r="K1136" s="26">
        <v>1</v>
      </c>
      <c r="L1136" s="26">
        <v>8</v>
      </c>
      <c r="M1136" s="553">
        <v>52710</v>
      </c>
      <c r="N1136" s="26">
        <v>1</v>
      </c>
      <c r="O1136" s="26">
        <v>6</v>
      </c>
      <c r="P1136" s="553">
        <v>42000</v>
      </c>
      <c r="Q1136" s="26">
        <v>1</v>
      </c>
      <c r="R1136" s="26">
        <v>12</v>
      </c>
    </row>
    <row r="1137" spans="1:18" x14ac:dyDescent="0.25">
      <c r="A1137" s="26" t="s">
        <v>6598</v>
      </c>
      <c r="B1137" s="385" t="s">
        <v>3987</v>
      </c>
      <c r="C1137" s="385" t="s">
        <v>158</v>
      </c>
      <c r="D1137" s="385" t="s">
        <v>6618</v>
      </c>
      <c r="E1137" s="386">
        <v>4000</v>
      </c>
      <c r="F1137" s="387" t="s">
        <v>6875</v>
      </c>
      <c r="G1137" s="385" t="s">
        <v>6876</v>
      </c>
      <c r="H1137" s="385" t="s">
        <v>5421</v>
      </c>
      <c r="I1137" s="385" t="s">
        <v>4028</v>
      </c>
      <c r="J1137" s="26" t="s">
        <v>4007</v>
      </c>
      <c r="K1137" s="26">
        <v>1</v>
      </c>
      <c r="L1137" s="26">
        <v>4</v>
      </c>
      <c r="M1137" s="553">
        <v>28035.559999999998</v>
      </c>
      <c r="N1137" s="26"/>
      <c r="O1137" s="26"/>
      <c r="P1137" s="553"/>
      <c r="Q1137" s="26"/>
      <c r="R1137" s="26"/>
    </row>
    <row r="1138" spans="1:18" x14ac:dyDescent="0.25">
      <c r="A1138" s="26" t="s">
        <v>6598</v>
      </c>
      <c r="B1138" s="385" t="s">
        <v>3987</v>
      </c>
      <c r="C1138" s="385" t="s">
        <v>158</v>
      </c>
      <c r="D1138" s="385" t="s">
        <v>6877</v>
      </c>
      <c r="E1138" s="386">
        <v>15600</v>
      </c>
      <c r="F1138" s="387" t="s">
        <v>6878</v>
      </c>
      <c r="G1138" s="385" t="s">
        <v>6879</v>
      </c>
      <c r="H1138" s="385" t="s">
        <v>4438</v>
      </c>
      <c r="I1138" s="385" t="s">
        <v>6606</v>
      </c>
      <c r="J1138" s="26" t="s">
        <v>6659</v>
      </c>
      <c r="K1138" s="26">
        <v>1</v>
      </c>
      <c r="L1138" s="26">
        <v>4</v>
      </c>
      <c r="M1138" s="553">
        <v>83286.67</v>
      </c>
      <c r="N1138" s="26"/>
      <c r="O1138" s="26"/>
      <c r="P1138" s="553"/>
      <c r="Q1138" s="26"/>
      <c r="R1138" s="26"/>
    </row>
    <row r="1139" spans="1:18" x14ac:dyDescent="0.25">
      <c r="A1139" s="26" t="s">
        <v>6598</v>
      </c>
      <c r="B1139" s="385" t="s">
        <v>3987</v>
      </c>
      <c r="C1139" s="385" t="s">
        <v>158</v>
      </c>
      <c r="D1139" s="385" t="s">
        <v>6682</v>
      </c>
      <c r="E1139" s="386">
        <v>3000</v>
      </c>
      <c r="F1139" s="387" t="s">
        <v>6880</v>
      </c>
      <c r="G1139" s="385" t="s">
        <v>6881</v>
      </c>
      <c r="H1139" s="385" t="s">
        <v>5421</v>
      </c>
      <c r="I1139" s="385" t="s">
        <v>6628</v>
      </c>
      <c r="J1139" s="26" t="s">
        <v>4007</v>
      </c>
      <c r="K1139" s="26">
        <v>1</v>
      </c>
      <c r="L1139" s="26">
        <v>12</v>
      </c>
      <c r="M1139" s="553">
        <v>36600</v>
      </c>
      <c r="N1139" s="26">
        <v>1</v>
      </c>
      <c r="O1139" s="26">
        <v>6</v>
      </c>
      <c r="P1139" s="553">
        <v>18000</v>
      </c>
      <c r="Q1139" s="26">
        <v>1</v>
      </c>
      <c r="R1139" s="26">
        <v>12</v>
      </c>
    </row>
    <row r="1140" spans="1:18" x14ac:dyDescent="0.25">
      <c r="A1140" s="26" t="s">
        <v>6598</v>
      </c>
      <c r="B1140" s="385" t="s">
        <v>3987</v>
      </c>
      <c r="C1140" s="385" t="s">
        <v>158</v>
      </c>
      <c r="D1140" s="385" t="s">
        <v>6882</v>
      </c>
      <c r="E1140" s="386">
        <v>6500</v>
      </c>
      <c r="F1140" s="387" t="s">
        <v>6883</v>
      </c>
      <c r="G1140" s="385" t="s">
        <v>6884</v>
      </c>
      <c r="H1140" s="385" t="s">
        <v>4154</v>
      </c>
      <c r="I1140" s="385" t="s">
        <v>5119</v>
      </c>
      <c r="J1140" s="26" t="s">
        <v>4007</v>
      </c>
      <c r="K1140" s="26">
        <v>1</v>
      </c>
      <c r="L1140" s="26">
        <v>12</v>
      </c>
      <c r="M1140" s="553">
        <v>78600</v>
      </c>
      <c r="N1140" s="26">
        <v>1</v>
      </c>
      <c r="O1140" s="26">
        <v>6</v>
      </c>
      <c r="P1140" s="553">
        <v>39000</v>
      </c>
      <c r="Q1140" s="26">
        <v>1</v>
      </c>
      <c r="R1140" s="26">
        <v>12</v>
      </c>
    </row>
    <row r="1141" spans="1:18" x14ac:dyDescent="0.25">
      <c r="A1141" s="26" t="s">
        <v>6598</v>
      </c>
      <c r="B1141" s="385" t="s">
        <v>3987</v>
      </c>
      <c r="C1141" s="385" t="s">
        <v>158</v>
      </c>
      <c r="D1141" s="385" t="s">
        <v>6885</v>
      </c>
      <c r="E1141" s="386">
        <v>3000</v>
      </c>
      <c r="F1141" s="387" t="s">
        <v>6886</v>
      </c>
      <c r="G1141" s="385" t="s">
        <v>6887</v>
      </c>
      <c r="H1141" s="385" t="s">
        <v>4102</v>
      </c>
      <c r="I1141" s="385" t="s">
        <v>4102</v>
      </c>
      <c r="J1141" s="26" t="s">
        <v>4007</v>
      </c>
      <c r="K1141" s="26">
        <v>1</v>
      </c>
      <c r="L1141" s="26">
        <v>12</v>
      </c>
      <c r="M1141" s="553">
        <v>36600</v>
      </c>
      <c r="N1141" s="26">
        <v>1</v>
      </c>
      <c r="O1141" s="26">
        <v>6</v>
      </c>
      <c r="P1141" s="553">
        <v>18000</v>
      </c>
      <c r="Q1141" s="26">
        <v>1</v>
      </c>
      <c r="R1141" s="26">
        <v>12</v>
      </c>
    </row>
    <row r="1142" spans="1:18" x14ac:dyDescent="0.25">
      <c r="A1142" s="26" t="s">
        <v>6598</v>
      </c>
      <c r="B1142" s="385" t="s">
        <v>3987</v>
      </c>
      <c r="C1142" s="385" t="s">
        <v>158</v>
      </c>
      <c r="D1142" s="385" t="s">
        <v>3988</v>
      </c>
      <c r="E1142" s="386">
        <v>2500</v>
      </c>
      <c r="F1142" s="387" t="s">
        <v>6888</v>
      </c>
      <c r="G1142" s="385" t="s">
        <v>6889</v>
      </c>
      <c r="H1142" s="385" t="s">
        <v>6890</v>
      </c>
      <c r="I1142" s="385" t="s">
        <v>4045</v>
      </c>
      <c r="J1142" s="26" t="s">
        <v>4045</v>
      </c>
      <c r="K1142" s="26">
        <v>1</v>
      </c>
      <c r="L1142" s="26">
        <v>12</v>
      </c>
      <c r="M1142" s="553">
        <v>30600</v>
      </c>
      <c r="N1142" s="26">
        <v>1</v>
      </c>
      <c r="O1142" s="26">
        <v>6</v>
      </c>
      <c r="P1142" s="553">
        <v>15000</v>
      </c>
      <c r="Q1142" s="26">
        <v>1</v>
      </c>
      <c r="R1142" s="26">
        <v>12</v>
      </c>
    </row>
    <row r="1143" spans="1:18" x14ac:dyDescent="0.25">
      <c r="A1143" s="26" t="s">
        <v>6598</v>
      </c>
      <c r="B1143" s="385" t="s">
        <v>3987</v>
      </c>
      <c r="C1143" s="385" t="s">
        <v>158</v>
      </c>
      <c r="D1143" s="385" t="s">
        <v>6891</v>
      </c>
      <c r="E1143" s="386">
        <v>5500</v>
      </c>
      <c r="F1143" s="387" t="s">
        <v>6892</v>
      </c>
      <c r="G1143" s="385" t="s">
        <v>6893</v>
      </c>
      <c r="H1143" s="385" t="s">
        <v>4102</v>
      </c>
      <c r="I1143" s="385" t="s">
        <v>4102</v>
      </c>
      <c r="J1143" s="26" t="s">
        <v>4007</v>
      </c>
      <c r="K1143" s="26">
        <v>1</v>
      </c>
      <c r="L1143" s="26">
        <v>12</v>
      </c>
      <c r="M1143" s="553">
        <v>58946.539999999994</v>
      </c>
      <c r="N1143" s="26">
        <v>1</v>
      </c>
      <c r="O1143" s="26">
        <v>6</v>
      </c>
      <c r="P1143" s="553">
        <v>33000</v>
      </c>
      <c r="Q1143" s="26">
        <v>1</v>
      </c>
      <c r="R1143" s="26">
        <v>12</v>
      </c>
    </row>
    <row r="1144" spans="1:18" x14ac:dyDescent="0.25">
      <c r="A1144" s="26" t="s">
        <v>6598</v>
      </c>
      <c r="B1144" s="385" t="s">
        <v>3987</v>
      </c>
      <c r="C1144" s="385" t="s">
        <v>158</v>
      </c>
      <c r="D1144" s="385" t="s">
        <v>6894</v>
      </c>
      <c r="E1144" s="386">
        <v>7500</v>
      </c>
      <c r="F1144" s="387" t="s">
        <v>6895</v>
      </c>
      <c r="G1144" s="385" t="s">
        <v>6896</v>
      </c>
      <c r="H1144" s="385" t="s">
        <v>4349</v>
      </c>
      <c r="I1144" s="385" t="s">
        <v>6628</v>
      </c>
      <c r="J1144" s="26" t="s">
        <v>4007</v>
      </c>
      <c r="K1144" s="26">
        <v>1</v>
      </c>
      <c r="L1144" s="26">
        <v>12</v>
      </c>
      <c r="M1144" s="553">
        <v>90600</v>
      </c>
      <c r="N1144" s="26">
        <v>1</v>
      </c>
      <c r="O1144" s="26">
        <v>6</v>
      </c>
      <c r="P1144" s="553">
        <v>45000</v>
      </c>
      <c r="Q1144" s="26">
        <v>1</v>
      </c>
      <c r="R1144" s="26">
        <v>12</v>
      </c>
    </row>
    <row r="1145" spans="1:18" x14ac:dyDescent="0.25">
      <c r="A1145" s="26" t="s">
        <v>6598</v>
      </c>
      <c r="B1145" s="385" t="s">
        <v>3987</v>
      </c>
      <c r="C1145" s="385" t="s">
        <v>158</v>
      </c>
      <c r="D1145" s="385" t="s">
        <v>6897</v>
      </c>
      <c r="E1145" s="386">
        <v>8500</v>
      </c>
      <c r="F1145" s="387" t="s">
        <v>6898</v>
      </c>
      <c r="G1145" s="385" t="s">
        <v>6899</v>
      </c>
      <c r="H1145" s="385" t="s">
        <v>4404</v>
      </c>
      <c r="I1145" s="385" t="s">
        <v>5119</v>
      </c>
      <c r="J1145" s="26" t="s">
        <v>4007</v>
      </c>
      <c r="K1145" s="26">
        <v>1</v>
      </c>
      <c r="L1145" s="26">
        <v>12</v>
      </c>
      <c r="M1145" s="553">
        <v>102600</v>
      </c>
      <c r="N1145" s="26">
        <v>1</v>
      </c>
      <c r="O1145" s="26">
        <v>6</v>
      </c>
      <c r="P1145" s="553">
        <v>51000</v>
      </c>
      <c r="Q1145" s="26">
        <v>1</v>
      </c>
      <c r="R1145" s="26">
        <v>12</v>
      </c>
    </row>
    <row r="1146" spans="1:18" x14ac:dyDescent="0.25">
      <c r="A1146" s="26" t="s">
        <v>6598</v>
      </c>
      <c r="B1146" s="385" t="s">
        <v>3987</v>
      </c>
      <c r="C1146" s="385" t="s">
        <v>158</v>
      </c>
      <c r="D1146" s="385" t="s">
        <v>6900</v>
      </c>
      <c r="E1146" s="386">
        <v>7500</v>
      </c>
      <c r="F1146" s="387" t="s">
        <v>6901</v>
      </c>
      <c r="G1146" s="385" t="s">
        <v>6902</v>
      </c>
      <c r="H1146" s="385" t="s">
        <v>4015</v>
      </c>
      <c r="I1146" s="385" t="s">
        <v>4015</v>
      </c>
      <c r="J1146" s="26" t="s">
        <v>4007</v>
      </c>
      <c r="K1146" s="26">
        <v>1</v>
      </c>
      <c r="L1146" s="26">
        <v>12</v>
      </c>
      <c r="M1146" s="553">
        <v>90600</v>
      </c>
      <c r="N1146" s="26">
        <v>1</v>
      </c>
      <c r="O1146" s="26">
        <v>6</v>
      </c>
      <c r="P1146" s="553">
        <v>30250</v>
      </c>
      <c r="Q1146" s="26">
        <v>1</v>
      </c>
      <c r="R1146" s="26">
        <v>12</v>
      </c>
    </row>
    <row r="1147" spans="1:18" x14ac:dyDescent="0.25">
      <c r="A1147" s="26" t="s">
        <v>6598</v>
      </c>
      <c r="B1147" s="385" t="s">
        <v>3987</v>
      </c>
      <c r="C1147" s="385" t="s">
        <v>158</v>
      </c>
      <c r="D1147" s="385" t="s">
        <v>6903</v>
      </c>
      <c r="E1147" s="386">
        <v>6500</v>
      </c>
      <c r="F1147" s="387" t="s">
        <v>6904</v>
      </c>
      <c r="G1147" s="385" t="s">
        <v>6905</v>
      </c>
      <c r="H1147" s="385" t="s">
        <v>4102</v>
      </c>
      <c r="I1147" s="385" t="s">
        <v>6606</v>
      </c>
      <c r="J1147" s="26" t="s">
        <v>4007</v>
      </c>
      <c r="K1147" s="26">
        <v>1</v>
      </c>
      <c r="L1147" s="26">
        <v>12</v>
      </c>
      <c r="M1147" s="553">
        <v>78600</v>
      </c>
      <c r="N1147" s="26">
        <v>1</v>
      </c>
      <c r="O1147" s="26">
        <v>6</v>
      </c>
      <c r="P1147" s="553">
        <v>39000</v>
      </c>
      <c r="Q1147" s="26">
        <v>1</v>
      </c>
      <c r="R1147" s="26">
        <v>12</v>
      </c>
    </row>
    <row r="1148" spans="1:18" x14ac:dyDescent="0.25">
      <c r="A1148" s="26" t="s">
        <v>6598</v>
      </c>
      <c r="B1148" s="385" t="s">
        <v>3987</v>
      </c>
      <c r="C1148" s="385" t="s">
        <v>158</v>
      </c>
      <c r="D1148" s="385" t="s">
        <v>6906</v>
      </c>
      <c r="E1148" s="386">
        <v>4000</v>
      </c>
      <c r="F1148" s="387" t="s">
        <v>6907</v>
      </c>
      <c r="G1148" s="385" t="s">
        <v>6908</v>
      </c>
      <c r="H1148" s="385" t="s">
        <v>4438</v>
      </c>
      <c r="I1148" s="385" t="s">
        <v>6606</v>
      </c>
      <c r="J1148" s="26" t="s">
        <v>4007</v>
      </c>
      <c r="K1148" s="26">
        <v>1</v>
      </c>
      <c r="L1148" s="26">
        <v>8</v>
      </c>
      <c r="M1148" s="553">
        <v>32935.56</v>
      </c>
      <c r="N1148" s="26">
        <v>1</v>
      </c>
      <c r="O1148" s="26">
        <v>6</v>
      </c>
      <c r="P1148" s="553">
        <v>24000</v>
      </c>
      <c r="Q1148" s="26">
        <v>1</v>
      </c>
      <c r="R1148" s="26">
        <v>12</v>
      </c>
    </row>
    <row r="1149" spans="1:18" x14ac:dyDescent="0.25">
      <c r="A1149" s="26" t="s">
        <v>6598</v>
      </c>
      <c r="B1149" s="385" t="s">
        <v>3987</v>
      </c>
      <c r="C1149" s="385" t="s">
        <v>158</v>
      </c>
      <c r="D1149" s="385" t="s">
        <v>6909</v>
      </c>
      <c r="E1149" s="386">
        <v>6500</v>
      </c>
      <c r="F1149" s="387" t="s">
        <v>6910</v>
      </c>
      <c r="G1149" s="385" t="s">
        <v>6911</v>
      </c>
      <c r="H1149" s="385" t="s">
        <v>6912</v>
      </c>
      <c r="I1149" s="385" t="s">
        <v>6606</v>
      </c>
      <c r="J1149" s="26" t="s">
        <v>4007</v>
      </c>
      <c r="K1149" s="26">
        <v>1</v>
      </c>
      <c r="L1149" s="26">
        <v>12</v>
      </c>
      <c r="M1149" s="553">
        <v>78600</v>
      </c>
      <c r="N1149" s="26">
        <v>1</v>
      </c>
      <c r="O1149" s="26">
        <v>6</v>
      </c>
      <c r="P1149" s="553">
        <v>39000</v>
      </c>
      <c r="Q1149" s="26">
        <v>1</v>
      </c>
      <c r="R1149" s="26">
        <v>12</v>
      </c>
    </row>
    <row r="1150" spans="1:18" x14ac:dyDescent="0.25">
      <c r="A1150" s="26" t="s">
        <v>6598</v>
      </c>
      <c r="B1150" s="385" t="s">
        <v>3987</v>
      </c>
      <c r="C1150" s="385" t="s">
        <v>158</v>
      </c>
      <c r="D1150" s="385" t="s">
        <v>6913</v>
      </c>
      <c r="E1150" s="386">
        <v>3000</v>
      </c>
      <c r="F1150" s="387" t="s">
        <v>6914</v>
      </c>
      <c r="G1150" s="385" t="s">
        <v>6915</v>
      </c>
      <c r="H1150" s="385" t="s">
        <v>5421</v>
      </c>
      <c r="I1150" s="385" t="s">
        <v>5526</v>
      </c>
      <c r="J1150" s="26" t="s">
        <v>4007</v>
      </c>
      <c r="K1150" s="26">
        <v>1</v>
      </c>
      <c r="L1150" s="26">
        <v>12</v>
      </c>
      <c r="M1150" s="553">
        <v>36600</v>
      </c>
      <c r="N1150" s="26">
        <v>1</v>
      </c>
      <c r="O1150" s="26">
        <v>6</v>
      </c>
      <c r="P1150" s="553">
        <v>18000</v>
      </c>
      <c r="Q1150" s="26">
        <v>1</v>
      </c>
      <c r="R1150" s="26">
        <v>12</v>
      </c>
    </row>
    <row r="1151" spans="1:18" x14ac:dyDescent="0.25">
      <c r="A1151" s="26" t="s">
        <v>6598</v>
      </c>
      <c r="B1151" s="385" t="s">
        <v>3987</v>
      </c>
      <c r="C1151" s="385" t="s">
        <v>158</v>
      </c>
      <c r="D1151" s="385" t="s">
        <v>6812</v>
      </c>
      <c r="E1151" s="386">
        <v>4000</v>
      </c>
      <c r="F1151" s="387" t="s">
        <v>6916</v>
      </c>
      <c r="G1151" s="385" t="s">
        <v>6917</v>
      </c>
      <c r="H1151" s="385" t="s">
        <v>4263</v>
      </c>
      <c r="I1151" s="385" t="s">
        <v>5526</v>
      </c>
      <c r="J1151" s="26" t="s">
        <v>4007</v>
      </c>
      <c r="K1151" s="26">
        <v>1</v>
      </c>
      <c r="L1151" s="26">
        <v>4</v>
      </c>
      <c r="M1151" s="553">
        <v>21954.44</v>
      </c>
      <c r="N1151" s="26"/>
      <c r="O1151" s="26"/>
      <c r="P1151" s="553"/>
      <c r="Q1151" s="26"/>
      <c r="R1151" s="26"/>
    </row>
    <row r="1152" spans="1:18" x14ac:dyDescent="0.25">
      <c r="A1152" s="26" t="s">
        <v>6598</v>
      </c>
      <c r="B1152" s="385" t="s">
        <v>3987</v>
      </c>
      <c r="C1152" s="385" t="s">
        <v>158</v>
      </c>
      <c r="D1152" s="385" t="s">
        <v>6221</v>
      </c>
      <c r="E1152" s="386">
        <v>5500</v>
      </c>
      <c r="F1152" s="387" t="s">
        <v>6918</v>
      </c>
      <c r="G1152" s="385" t="s">
        <v>6919</v>
      </c>
      <c r="H1152" s="385" t="s">
        <v>4154</v>
      </c>
      <c r="I1152" s="385" t="s">
        <v>5119</v>
      </c>
      <c r="J1152" s="26" t="s">
        <v>4007</v>
      </c>
      <c r="K1152" s="26">
        <v>1</v>
      </c>
      <c r="L1152" s="26">
        <v>9</v>
      </c>
      <c r="M1152" s="553">
        <v>66600</v>
      </c>
      <c r="N1152" s="26">
        <v>1</v>
      </c>
      <c r="O1152" s="26">
        <v>6</v>
      </c>
      <c r="P1152" s="553">
        <v>32816.67</v>
      </c>
      <c r="Q1152" s="26">
        <v>1</v>
      </c>
      <c r="R1152" s="26">
        <v>12</v>
      </c>
    </row>
    <row r="1153" spans="1:18" x14ac:dyDescent="0.25">
      <c r="A1153" s="26" t="s">
        <v>6598</v>
      </c>
      <c r="B1153" s="385" t="s">
        <v>3987</v>
      </c>
      <c r="C1153" s="385" t="s">
        <v>158</v>
      </c>
      <c r="D1153" s="385" t="s">
        <v>6920</v>
      </c>
      <c r="E1153" s="386">
        <v>4500</v>
      </c>
      <c r="F1153" s="387" t="s">
        <v>6921</v>
      </c>
      <c r="G1153" s="385" t="s">
        <v>6922</v>
      </c>
      <c r="H1153" s="385" t="s">
        <v>5421</v>
      </c>
      <c r="I1153" s="385" t="s">
        <v>6628</v>
      </c>
      <c r="J1153" s="26" t="s">
        <v>4007</v>
      </c>
      <c r="K1153" s="26">
        <v>1</v>
      </c>
      <c r="L1153" s="26">
        <v>12</v>
      </c>
      <c r="M1153" s="553">
        <v>54600</v>
      </c>
      <c r="N1153" s="26">
        <v>1</v>
      </c>
      <c r="O1153" s="26">
        <v>6</v>
      </c>
      <c r="P1153" s="553">
        <v>27000</v>
      </c>
      <c r="Q1153" s="26">
        <v>1</v>
      </c>
      <c r="R1153" s="26">
        <v>12</v>
      </c>
    </row>
    <row r="1154" spans="1:18" x14ac:dyDescent="0.25">
      <c r="A1154" s="26" t="s">
        <v>6598</v>
      </c>
      <c r="B1154" s="385" t="s">
        <v>3987</v>
      </c>
      <c r="C1154" s="385" t="s">
        <v>158</v>
      </c>
      <c r="D1154" s="385" t="s">
        <v>6913</v>
      </c>
      <c r="E1154" s="386">
        <v>3000</v>
      </c>
      <c r="F1154" s="387" t="s">
        <v>6923</v>
      </c>
      <c r="G1154" s="385" t="s">
        <v>6924</v>
      </c>
      <c r="H1154" s="385" t="s">
        <v>5154</v>
      </c>
      <c r="I1154" s="385" t="s">
        <v>4488</v>
      </c>
      <c r="J1154" s="26" t="s">
        <v>4007</v>
      </c>
      <c r="K1154" s="26">
        <v>1</v>
      </c>
      <c r="L1154" s="26">
        <v>12</v>
      </c>
      <c r="M1154" s="553">
        <v>36600</v>
      </c>
      <c r="N1154" s="26">
        <v>1</v>
      </c>
      <c r="O1154" s="26">
        <v>6</v>
      </c>
      <c r="P1154" s="553">
        <v>18000</v>
      </c>
      <c r="Q1154" s="26">
        <v>1</v>
      </c>
      <c r="R1154" s="26">
        <v>12</v>
      </c>
    </row>
    <row r="1155" spans="1:18" x14ac:dyDescent="0.25">
      <c r="A1155" s="26" t="s">
        <v>6598</v>
      </c>
      <c r="B1155" s="385" t="s">
        <v>3987</v>
      </c>
      <c r="C1155" s="385" t="s">
        <v>158</v>
      </c>
      <c r="D1155" s="385" t="s">
        <v>6925</v>
      </c>
      <c r="E1155" s="386">
        <v>5500</v>
      </c>
      <c r="F1155" s="387" t="s">
        <v>6926</v>
      </c>
      <c r="G1155" s="385" t="s">
        <v>6927</v>
      </c>
      <c r="H1155" s="385" t="s">
        <v>6928</v>
      </c>
      <c r="I1155" s="385" t="s">
        <v>6628</v>
      </c>
      <c r="J1155" s="26" t="s">
        <v>4007</v>
      </c>
      <c r="K1155" s="26">
        <v>1</v>
      </c>
      <c r="L1155" s="26">
        <v>8</v>
      </c>
      <c r="M1155" s="553">
        <v>42930</v>
      </c>
      <c r="N1155" s="26">
        <v>1</v>
      </c>
      <c r="O1155" s="26">
        <v>6</v>
      </c>
      <c r="P1155" s="553">
        <v>33000</v>
      </c>
      <c r="Q1155" s="26">
        <v>1</v>
      </c>
      <c r="R1155" s="26">
        <v>12</v>
      </c>
    </row>
    <row r="1156" spans="1:18" x14ac:dyDescent="0.25">
      <c r="A1156" s="26" t="s">
        <v>6598</v>
      </c>
      <c r="B1156" s="385" t="s">
        <v>3987</v>
      </c>
      <c r="C1156" s="385" t="s">
        <v>158</v>
      </c>
      <c r="D1156" s="385" t="s">
        <v>6929</v>
      </c>
      <c r="E1156" s="386">
        <v>13000</v>
      </c>
      <c r="F1156" s="387" t="s">
        <v>6930</v>
      </c>
      <c r="G1156" s="385" t="s">
        <v>6931</v>
      </c>
      <c r="H1156" s="385" t="s">
        <v>4015</v>
      </c>
      <c r="I1156" s="385" t="s">
        <v>4015</v>
      </c>
      <c r="J1156" s="26" t="s">
        <v>6609</v>
      </c>
      <c r="K1156" s="26"/>
      <c r="L1156" s="26"/>
      <c r="M1156" s="553"/>
      <c r="N1156" s="26"/>
      <c r="O1156" s="26"/>
      <c r="P1156" s="553"/>
      <c r="Q1156" s="26">
        <v>1</v>
      </c>
      <c r="R1156" s="26">
        <v>12</v>
      </c>
    </row>
    <row r="1157" spans="1:18" x14ac:dyDescent="0.25">
      <c r="A1157" s="26" t="s">
        <v>6598</v>
      </c>
      <c r="B1157" s="385" t="s">
        <v>3987</v>
      </c>
      <c r="C1157" s="385" t="s">
        <v>158</v>
      </c>
      <c r="D1157" s="385" t="s">
        <v>6787</v>
      </c>
      <c r="E1157" s="386">
        <v>4500</v>
      </c>
      <c r="F1157" s="387" t="s">
        <v>6932</v>
      </c>
      <c r="G1157" s="385" t="s">
        <v>6933</v>
      </c>
      <c r="H1157" s="385" t="s">
        <v>6613</v>
      </c>
      <c r="I1157" s="385" t="s">
        <v>6628</v>
      </c>
      <c r="J1157" s="26" t="s">
        <v>4007</v>
      </c>
      <c r="K1157" s="26">
        <v>1</v>
      </c>
      <c r="L1157" s="26">
        <v>12</v>
      </c>
      <c r="M1157" s="553">
        <v>54600</v>
      </c>
      <c r="N1157" s="26">
        <v>1</v>
      </c>
      <c r="O1157" s="26">
        <v>6</v>
      </c>
      <c r="P1157" s="553">
        <v>27000</v>
      </c>
      <c r="Q1157" s="26">
        <v>1</v>
      </c>
      <c r="R1157" s="26">
        <v>12</v>
      </c>
    </row>
    <row r="1158" spans="1:18" x14ac:dyDescent="0.25">
      <c r="A1158" s="26" t="s">
        <v>6598</v>
      </c>
      <c r="B1158" s="385" t="s">
        <v>3987</v>
      </c>
      <c r="C1158" s="385" t="s">
        <v>158</v>
      </c>
      <c r="D1158" s="385" t="s">
        <v>6599</v>
      </c>
      <c r="E1158" s="386">
        <v>3500</v>
      </c>
      <c r="F1158" s="387" t="s">
        <v>6934</v>
      </c>
      <c r="G1158" s="385" t="s">
        <v>6935</v>
      </c>
      <c r="H1158" s="385" t="s">
        <v>5283</v>
      </c>
      <c r="I1158" s="385" t="s">
        <v>4102</v>
      </c>
      <c r="J1158" s="26" t="s">
        <v>4007</v>
      </c>
      <c r="K1158" s="26">
        <v>1</v>
      </c>
      <c r="L1158" s="26">
        <v>12</v>
      </c>
      <c r="M1158" s="553">
        <v>42600</v>
      </c>
      <c r="N1158" s="26">
        <v>1</v>
      </c>
      <c r="O1158" s="26">
        <v>6</v>
      </c>
      <c r="P1158" s="553">
        <v>21000</v>
      </c>
      <c r="Q1158" s="26">
        <v>1</v>
      </c>
      <c r="R1158" s="26">
        <v>12</v>
      </c>
    </row>
    <row r="1159" spans="1:18" x14ac:dyDescent="0.25">
      <c r="A1159" s="26" t="s">
        <v>6598</v>
      </c>
      <c r="B1159" s="385" t="s">
        <v>3987</v>
      </c>
      <c r="C1159" s="385" t="s">
        <v>158</v>
      </c>
      <c r="D1159" s="385" t="s">
        <v>6936</v>
      </c>
      <c r="E1159" s="386">
        <v>5000</v>
      </c>
      <c r="F1159" s="387" t="s">
        <v>6937</v>
      </c>
      <c r="G1159" s="385" t="s">
        <v>6938</v>
      </c>
      <c r="H1159" s="385" t="s">
        <v>4802</v>
      </c>
      <c r="I1159" s="385" t="s">
        <v>5119</v>
      </c>
      <c r="J1159" s="26" t="s">
        <v>4007</v>
      </c>
      <c r="K1159" s="26">
        <v>1</v>
      </c>
      <c r="L1159" s="26">
        <v>8</v>
      </c>
      <c r="M1159" s="553">
        <v>54693.34</v>
      </c>
      <c r="N1159" s="26">
        <v>1</v>
      </c>
      <c r="O1159" s="26">
        <v>2</v>
      </c>
      <c r="P1159" s="553">
        <v>11833.33</v>
      </c>
      <c r="Q1159" s="26"/>
      <c r="R1159" s="26"/>
    </row>
    <row r="1160" spans="1:18" x14ac:dyDescent="0.25">
      <c r="A1160" s="26" t="s">
        <v>6598</v>
      </c>
      <c r="B1160" s="385" t="s">
        <v>3987</v>
      </c>
      <c r="C1160" s="385" t="s">
        <v>158</v>
      </c>
      <c r="D1160" s="385" t="s">
        <v>6939</v>
      </c>
      <c r="E1160" s="386">
        <v>5000</v>
      </c>
      <c r="F1160" s="387" t="s">
        <v>6940</v>
      </c>
      <c r="G1160" s="385" t="s">
        <v>6941</v>
      </c>
      <c r="H1160" s="385" t="s">
        <v>4102</v>
      </c>
      <c r="I1160" s="385" t="s">
        <v>4102</v>
      </c>
      <c r="J1160" s="26" t="s">
        <v>4007</v>
      </c>
      <c r="K1160" s="26">
        <v>1</v>
      </c>
      <c r="L1160" s="26">
        <v>8</v>
      </c>
      <c r="M1160" s="553">
        <v>52373.880000000005</v>
      </c>
      <c r="N1160" s="26">
        <v>1</v>
      </c>
      <c r="O1160" s="26">
        <v>6</v>
      </c>
      <c r="P1160" s="553">
        <v>30000</v>
      </c>
      <c r="Q1160" s="26">
        <v>1</v>
      </c>
      <c r="R1160" s="26">
        <v>12</v>
      </c>
    </row>
    <row r="1161" spans="1:18" x14ac:dyDescent="0.25">
      <c r="A1161" s="26" t="s">
        <v>6598</v>
      </c>
      <c r="B1161" s="385" t="s">
        <v>3987</v>
      </c>
      <c r="C1161" s="385" t="s">
        <v>158</v>
      </c>
      <c r="D1161" s="385" t="s">
        <v>6942</v>
      </c>
      <c r="E1161" s="386">
        <v>2500</v>
      </c>
      <c r="F1161" s="387" t="s">
        <v>6943</v>
      </c>
      <c r="G1161" s="385" t="s">
        <v>6944</v>
      </c>
      <c r="H1161" s="385" t="s">
        <v>4323</v>
      </c>
      <c r="I1161" s="385" t="s">
        <v>6614</v>
      </c>
      <c r="J1161" s="26" t="s">
        <v>4007</v>
      </c>
      <c r="K1161" s="26">
        <v>1</v>
      </c>
      <c r="L1161" s="26">
        <v>12</v>
      </c>
      <c r="M1161" s="553">
        <v>30600</v>
      </c>
      <c r="N1161" s="26">
        <v>1</v>
      </c>
      <c r="O1161" s="26">
        <v>6</v>
      </c>
      <c r="P1161" s="553">
        <v>15000</v>
      </c>
      <c r="Q1161" s="26">
        <v>1</v>
      </c>
      <c r="R1161" s="26">
        <v>12</v>
      </c>
    </row>
    <row r="1162" spans="1:18" x14ac:dyDescent="0.25">
      <c r="A1162" s="26" t="s">
        <v>6598</v>
      </c>
      <c r="B1162" s="385" t="s">
        <v>3987</v>
      </c>
      <c r="C1162" s="385" t="s">
        <v>158</v>
      </c>
      <c r="D1162" s="385" t="s">
        <v>6945</v>
      </c>
      <c r="E1162" s="386">
        <v>7000</v>
      </c>
      <c r="F1162" s="387" t="s">
        <v>6946</v>
      </c>
      <c r="G1162" s="385" t="s">
        <v>6947</v>
      </c>
      <c r="H1162" s="385" t="s">
        <v>6948</v>
      </c>
      <c r="I1162" s="385" t="s">
        <v>6639</v>
      </c>
      <c r="J1162" s="26" t="s">
        <v>4007</v>
      </c>
      <c r="K1162" s="26">
        <v>1</v>
      </c>
      <c r="L1162" s="26">
        <v>8</v>
      </c>
      <c r="M1162" s="553">
        <v>55046.67</v>
      </c>
      <c r="N1162" s="26">
        <v>1</v>
      </c>
      <c r="O1162" s="26">
        <v>6</v>
      </c>
      <c r="P1162" s="553">
        <v>42000</v>
      </c>
      <c r="Q1162" s="26">
        <v>1</v>
      </c>
      <c r="R1162" s="26">
        <v>12</v>
      </c>
    </row>
    <row r="1163" spans="1:18" x14ac:dyDescent="0.25">
      <c r="A1163" s="26" t="s">
        <v>6598</v>
      </c>
      <c r="B1163" s="385" t="s">
        <v>3987</v>
      </c>
      <c r="C1163" s="385" t="s">
        <v>158</v>
      </c>
      <c r="D1163" s="385" t="s">
        <v>6949</v>
      </c>
      <c r="E1163" s="386">
        <v>8500</v>
      </c>
      <c r="F1163" s="387" t="s">
        <v>6950</v>
      </c>
      <c r="G1163" s="385" t="s">
        <v>6951</v>
      </c>
      <c r="H1163" s="385" t="s">
        <v>6948</v>
      </c>
      <c r="I1163" s="385" t="s">
        <v>6639</v>
      </c>
      <c r="J1163" s="26" t="s">
        <v>4007</v>
      </c>
      <c r="K1163" s="26">
        <v>1</v>
      </c>
      <c r="L1163" s="26">
        <v>12</v>
      </c>
      <c r="M1163" s="553">
        <v>102600</v>
      </c>
      <c r="N1163" s="26">
        <v>1</v>
      </c>
      <c r="O1163" s="26">
        <v>6</v>
      </c>
      <c r="P1163" s="553">
        <v>42500</v>
      </c>
      <c r="Q1163" s="26">
        <v>1</v>
      </c>
      <c r="R1163" s="26">
        <v>12</v>
      </c>
    </row>
    <row r="1164" spans="1:18" x14ac:dyDescent="0.25">
      <c r="A1164" s="26" t="s">
        <v>6598</v>
      </c>
      <c r="B1164" s="385" t="s">
        <v>3987</v>
      </c>
      <c r="C1164" s="385" t="s">
        <v>158</v>
      </c>
      <c r="D1164" s="385" t="s">
        <v>6952</v>
      </c>
      <c r="E1164" s="386">
        <v>12000</v>
      </c>
      <c r="F1164" s="387" t="s">
        <v>6953</v>
      </c>
      <c r="G1164" s="385" t="s">
        <v>6954</v>
      </c>
      <c r="H1164" s="385" t="s">
        <v>6955</v>
      </c>
      <c r="I1164" s="385" t="s">
        <v>6639</v>
      </c>
      <c r="J1164" s="26" t="s">
        <v>6609</v>
      </c>
      <c r="K1164" s="26">
        <v>1</v>
      </c>
      <c r="L1164" s="26">
        <v>5</v>
      </c>
      <c r="M1164" s="553">
        <v>88333.33</v>
      </c>
      <c r="N1164" s="26"/>
      <c r="O1164" s="26"/>
      <c r="P1164" s="553"/>
      <c r="Q1164" s="26"/>
      <c r="R1164" s="26"/>
    </row>
    <row r="1165" spans="1:18" x14ac:dyDescent="0.25">
      <c r="A1165" s="26" t="s">
        <v>6598</v>
      </c>
      <c r="B1165" s="385" t="s">
        <v>3987</v>
      </c>
      <c r="C1165" s="385" t="s">
        <v>158</v>
      </c>
      <c r="D1165" s="385" t="s">
        <v>6952</v>
      </c>
      <c r="E1165" s="386">
        <v>13000</v>
      </c>
      <c r="F1165" s="387" t="s">
        <v>6953</v>
      </c>
      <c r="G1165" s="385" t="s">
        <v>6954</v>
      </c>
      <c r="H1165" s="385" t="s">
        <v>6955</v>
      </c>
      <c r="I1165" s="385" t="s">
        <v>6639</v>
      </c>
      <c r="J1165" s="26" t="s">
        <v>6609</v>
      </c>
      <c r="K1165" s="26">
        <v>1</v>
      </c>
      <c r="L1165" s="26">
        <v>7</v>
      </c>
      <c r="M1165" s="553">
        <v>88780.000000000015</v>
      </c>
      <c r="N1165" s="26">
        <v>1</v>
      </c>
      <c r="O1165" s="26">
        <v>6</v>
      </c>
      <c r="P1165" s="553">
        <v>78000</v>
      </c>
      <c r="Q1165" s="26">
        <v>1</v>
      </c>
      <c r="R1165" s="26">
        <v>12</v>
      </c>
    </row>
    <row r="1166" spans="1:18" x14ac:dyDescent="0.25">
      <c r="A1166" s="26" t="s">
        <v>6598</v>
      </c>
      <c r="B1166" s="385" t="s">
        <v>3987</v>
      </c>
      <c r="C1166" s="385" t="s">
        <v>158</v>
      </c>
      <c r="D1166" s="385" t="s">
        <v>6956</v>
      </c>
      <c r="E1166" s="386">
        <v>5500</v>
      </c>
      <c r="F1166" s="387" t="s">
        <v>6957</v>
      </c>
      <c r="G1166" s="385" t="s">
        <v>6958</v>
      </c>
      <c r="H1166" s="385" t="s">
        <v>4102</v>
      </c>
      <c r="I1166" s="385" t="s">
        <v>4102</v>
      </c>
      <c r="J1166" s="26" t="s">
        <v>4007</v>
      </c>
      <c r="K1166" s="26">
        <v>1</v>
      </c>
      <c r="L1166" s="26">
        <v>12</v>
      </c>
      <c r="M1166" s="553">
        <v>66600</v>
      </c>
      <c r="N1166" s="26">
        <v>1</v>
      </c>
      <c r="O1166" s="26">
        <v>6</v>
      </c>
      <c r="P1166" s="553">
        <v>33000</v>
      </c>
      <c r="Q1166" s="26">
        <v>1</v>
      </c>
      <c r="R1166" s="26">
        <v>12</v>
      </c>
    </row>
    <row r="1167" spans="1:18" x14ac:dyDescent="0.25">
      <c r="A1167" s="26" t="s">
        <v>6598</v>
      </c>
      <c r="B1167" s="385" t="s">
        <v>3987</v>
      </c>
      <c r="C1167" s="385" t="s">
        <v>158</v>
      </c>
      <c r="D1167" s="385" t="s">
        <v>6959</v>
      </c>
      <c r="E1167" s="386">
        <v>5000</v>
      </c>
      <c r="F1167" s="387" t="s">
        <v>6960</v>
      </c>
      <c r="G1167" s="385" t="s">
        <v>6961</v>
      </c>
      <c r="H1167" s="385" t="s">
        <v>6613</v>
      </c>
      <c r="I1167" s="385" t="s">
        <v>6962</v>
      </c>
      <c r="J1167" s="26" t="s">
        <v>4007</v>
      </c>
      <c r="K1167" s="26">
        <v>1</v>
      </c>
      <c r="L1167" s="26">
        <v>8</v>
      </c>
      <c r="M1167" s="553">
        <v>41609.449999999997</v>
      </c>
      <c r="N1167" s="26">
        <v>1</v>
      </c>
      <c r="O1167" s="26">
        <v>6</v>
      </c>
      <c r="P1167" s="553">
        <v>29964.93</v>
      </c>
      <c r="Q1167" s="26">
        <v>1</v>
      </c>
      <c r="R1167" s="26">
        <v>12</v>
      </c>
    </row>
    <row r="1168" spans="1:18" x14ac:dyDescent="0.25">
      <c r="A1168" s="26" t="s">
        <v>6598</v>
      </c>
      <c r="B1168" s="385" t="s">
        <v>3987</v>
      </c>
      <c r="C1168" s="385" t="s">
        <v>158</v>
      </c>
      <c r="D1168" s="385" t="s">
        <v>6963</v>
      </c>
      <c r="E1168" s="386">
        <v>4500</v>
      </c>
      <c r="F1168" s="387" t="s">
        <v>6964</v>
      </c>
      <c r="G1168" s="385" t="s">
        <v>6965</v>
      </c>
      <c r="H1168" s="385" t="s">
        <v>5421</v>
      </c>
      <c r="I1168" s="385" t="s">
        <v>5526</v>
      </c>
      <c r="J1168" s="26" t="s">
        <v>4007</v>
      </c>
      <c r="K1168" s="26">
        <v>1</v>
      </c>
      <c r="L1168" s="26">
        <v>2</v>
      </c>
      <c r="M1168" s="553">
        <v>10737.5</v>
      </c>
      <c r="N1168" s="26"/>
      <c r="O1168" s="26"/>
      <c r="P1168" s="553"/>
      <c r="Q1168" s="26"/>
      <c r="R1168" s="26"/>
    </row>
    <row r="1169" spans="1:18" x14ac:dyDescent="0.25">
      <c r="A1169" s="26" t="s">
        <v>6598</v>
      </c>
      <c r="B1169" s="385" t="s">
        <v>3987</v>
      </c>
      <c r="C1169" s="385" t="s">
        <v>158</v>
      </c>
      <c r="D1169" s="385" t="s">
        <v>6966</v>
      </c>
      <c r="E1169" s="386">
        <v>12000</v>
      </c>
      <c r="F1169" s="387" t="s">
        <v>5545</v>
      </c>
      <c r="G1169" s="385" t="s">
        <v>6967</v>
      </c>
      <c r="H1169" s="385" t="s">
        <v>6968</v>
      </c>
      <c r="I1169" s="385" t="s">
        <v>6969</v>
      </c>
      <c r="J1169" s="26" t="s">
        <v>6609</v>
      </c>
      <c r="K1169" s="26">
        <v>1</v>
      </c>
      <c r="L1169" s="26">
        <v>3</v>
      </c>
      <c r="M1169" s="553">
        <v>52166.67</v>
      </c>
      <c r="N1169" s="26"/>
      <c r="O1169" s="26"/>
      <c r="P1169" s="553"/>
      <c r="Q1169" s="26"/>
      <c r="R1169" s="26"/>
    </row>
    <row r="1170" spans="1:18" x14ac:dyDescent="0.25">
      <c r="A1170" s="26" t="s">
        <v>6598</v>
      </c>
      <c r="B1170" s="385" t="s">
        <v>3987</v>
      </c>
      <c r="C1170" s="385" t="s">
        <v>158</v>
      </c>
      <c r="D1170" s="385" t="s">
        <v>6929</v>
      </c>
      <c r="E1170" s="386">
        <v>12000</v>
      </c>
      <c r="F1170" s="387" t="s">
        <v>5545</v>
      </c>
      <c r="G1170" s="385" t="s">
        <v>6967</v>
      </c>
      <c r="H1170" s="385" t="s">
        <v>6968</v>
      </c>
      <c r="I1170" s="385" t="s">
        <v>6969</v>
      </c>
      <c r="J1170" s="26" t="s">
        <v>6609</v>
      </c>
      <c r="K1170" s="26">
        <v>1</v>
      </c>
      <c r="L1170" s="26">
        <v>9</v>
      </c>
      <c r="M1170" s="553">
        <v>101749.99999999999</v>
      </c>
      <c r="N1170" s="26">
        <v>1</v>
      </c>
      <c r="O1170" s="26">
        <v>4</v>
      </c>
      <c r="P1170" s="553">
        <v>48733.33</v>
      </c>
      <c r="Q1170" s="26"/>
      <c r="R1170" s="26"/>
    </row>
    <row r="1171" spans="1:18" x14ac:dyDescent="0.25">
      <c r="A1171" s="26" t="s">
        <v>6598</v>
      </c>
      <c r="B1171" s="385" t="s">
        <v>3987</v>
      </c>
      <c r="C1171" s="385" t="s">
        <v>158</v>
      </c>
      <c r="D1171" s="385" t="s">
        <v>6970</v>
      </c>
      <c r="E1171" s="386">
        <v>4500</v>
      </c>
      <c r="F1171" s="387" t="s">
        <v>6971</v>
      </c>
      <c r="G1171" s="385" t="s">
        <v>6972</v>
      </c>
      <c r="H1171" s="385" t="s">
        <v>4404</v>
      </c>
      <c r="I1171" s="385" t="s">
        <v>4028</v>
      </c>
      <c r="J1171" s="26" t="s">
        <v>4007</v>
      </c>
      <c r="K1171" s="26">
        <v>1</v>
      </c>
      <c r="L1171" s="26">
        <v>12</v>
      </c>
      <c r="M1171" s="553">
        <v>54600</v>
      </c>
      <c r="N1171" s="26">
        <v>1</v>
      </c>
      <c r="O1171" s="26">
        <v>6</v>
      </c>
      <c r="P1171" s="553">
        <v>27000</v>
      </c>
      <c r="Q1171" s="26">
        <v>1</v>
      </c>
      <c r="R1171" s="26">
        <v>12</v>
      </c>
    </row>
    <row r="1172" spans="1:18" x14ac:dyDescent="0.25">
      <c r="A1172" s="26" t="s">
        <v>6598</v>
      </c>
      <c r="B1172" s="385" t="s">
        <v>3987</v>
      </c>
      <c r="C1172" s="385" t="s">
        <v>158</v>
      </c>
      <c r="D1172" s="385" t="s">
        <v>6682</v>
      </c>
      <c r="E1172" s="386">
        <v>3000</v>
      </c>
      <c r="F1172" s="387" t="s">
        <v>6973</v>
      </c>
      <c r="G1172" s="385" t="s">
        <v>6974</v>
      </c>
      <c r="H1172" s="385" t="s">
        <v>4067</v>
      </c>
      <c r="I1172" s="385" t="s">
        <v>4045</v>
      </c>
      <c r="J1172" s="26" t="s">
        <v>4045</v>
      </c>
      <c r="K1172" s="26">
        <v>1</v>
      </c>
      <c r="L1172" s="26">
        <v>12</v>
      </c>
      <c r="M1172" s="553">
        <v>36600</v>
      </c>
      <c r="N1172" s="26">
        <v>1</v>
      </c>
      <c r="O1172" s="26">
        <v>6</v>
      </c>
      <c r="P1172" s="553">
        <v>18000</v>
      </c>
      <c r="Q1172" s="26">
        <v>1</v>
      </c>
      <c r="R1172" s="26">
        <v>12</v>
      </c>
    </row>
    <row r="1173" spans="1:18" x14ac:dyDescent="0.25">
      <c r="A1173" s="26" t="s">
        <v>6598</v>
      </c>
      <c r="B1173" s="385" t="s">
        <v>3987</v>
      </c>
      <c r="C1173" s="385" t="s">
        <v>158</v>
      </c>
      <c r="D1173" s="385" t="s">
        <v>6975</v>
      </c>
      <c r="E1173" s="386">
        <v>6500</v>
      </c>
      <c r="F1173" s="387" t="s">
        <v>6976</v>
      </c>
      <c r="G1173" s="385" t="s">
        <v>6977</v>
      </c>
      <c r="H1173" s="385" t="s">
        <v>6605</v>
      </c>
      <c r="I1173" s="385" t="s">
        <v>6606</v>
      </c>
      <c r="J1173" s="26" t="s">
        <v>4007</v>
      </c>
      <c r="K1173" s="26">
        <v>1</v>
      </c>
      <c r="L1173" s="26">
        <v>8</v>
      </c>
      <c r="M1173" s="553">
        <v>54193.34</v>
      </c>
      <c r="N1173" s="26">
        <v>1</v>
      </c>
      <c r="O1173" s="26">
        <v>5</v>
      </c>
      <c r="P1173" s="553">
        <v>32500</v>
      </c>
      <c r="Q1173" s="26">
        <v>1</v>
      </c>
      <c r="R1173" s="26">
        <v>12</v>
      </c>
    </row>
    <row r="1174" spans="1:18" x14ac:dyDescent="0.25">
      <c r="A1174" s="26" t="s">
        <v>6598</v>
      </c>
      <c r="B1174" s="385" t="s">
        <v>3987</v>
      </c>
      <c r="C1174" s="385" t="s">
        <v>158</v>
      </c>
      <c r="D1174" s="385" t="s">
        <v>6978</v>
      </c>
      <c r="E1174" s="386">
        <v>5500</v>
      </c>
      <c r="F1174" s="387" t="s">
        <v>6979</v>
      </c>
      <c r="G1174" s="385" t="s">
        <v>6980</v>
      </c>
      <c r="H1174" s="385" t="s">
        <v>4404</v>
      </c>
      <c r="I1174" s="385" t="s">
        <v>5119</v>
      </c>
      <c r="J1174" s="26" t="s">
        <v>4007</v>
      </c>
      <c r="K1174" s="26">
        <v>1</v>
      </c>
      <c r="L1174" s="26">
        <v>12</v>
      </c>
      <c r="M1174" s="553">
        <v>66600</v>
      </c>
      <c r="N1174" s="26">
        <v>1</v>
      </c>
      <c r="O1174" s="26">
        <v>6</v>
      </c>
      <c r="P1174" s="553">
        <v>33000</v>
      </c>
      <c r="Q1174" s="26">
        <v>1</v>
      </c>
      <c r="R1174" s="26">
        <v>12</v>
      </c>
    </row>
    <row r="1175" spans="1:18" x14ac:dyDescent="0.25">
      <c r="A1175" s="26" t="s">
        <v>6598</v>
      </c>
      <c r="B1175" s="385" t="s">
        <v>3987</v>
      </c>
      <c r="C1175" s="385" t="s">
        <v>158</v>
      </c>
      <c r="D1175" s="385" t="s">
        <v>6981</v>
      </c>
      <c r="E1175" s="386">
        <v>5000</v>
      </c>
      <c r="F1175" s="387" t="s">
        <v>6982</v>
      </c>
      <c r="G1175" s="385" t="s">
        <v>6983</v>
      </c>
      <c r="H1175" s="385" t="s">
        <v>6928</v>
      </c>
      <c r="I1175" s="385" t="s">
        <v>4028</v>
      </c>
      <c r="J1175" s="26" t="s">
        <v>4007</v>
      </c>
      <c r="K1175" s="26">
        <v>1</v>
      </c>
      <c r="L1175" s="26">
        <v>8</v>
      </c>
      <c r="M1175" s="553">
        <v>41057.78</v>
      </c>
      <c r="N1175" s="26">
        <v>1</v>
      </c>
      <c r="O1175" s="26">
        <v>6</v>
      </c>
      <c r="P1175" s="553">
        <v>30000</v>
      </c>
      <c r="Q1175" s="26">
        <v>1</v>
      </c>
      <c r="R1175" s="26">
        <v>12</v>
      </c>
    </row>
    <row r="1176" spans="1:18" x14ac:dyDescent="0.25">
      <c r="A1176" s="26" t="s">
        <v>6598</v>
      </c>
      <c r="B1176" s="385" t="s">
        <v>3987</v>
      </c>
      <c r="C1176" s="385" t="s">
        <v>158</v>
      </c>
      <c r="D1176" s="385" t="s">
        <v>6984</v>
      </c>
      <c r="E1176" s="386">
        <v>3000</v>
      </c>
      <c r="F1176" s="387" t="s">
        <v>6985</v>
      </c>
      <c r="G1176" s="385" t="s">
        <v>6986</v>
      </c>
      <c r="H1176" s="385" t="s">
        <v>5556</v>
      </c>
      <c r="I1176" s="385" t="s">
        <v>4028</v>
      </c>
      <c r="J1176" s="26" t="s">
        <v>4007</v>
      </c>
      <c r="K1176" s="26">
        <v>1</v>
      </c>
      <c r="L1176" s="26">
        <v>3</v>
      </c>
      <c r="M1176" s="553">
        <v>20051.669999999998</v>
      </c>
      <c r="N1176" s="26"/>
      <c r="O1176" s="26"/>
      <c r="P1176" s="553"/>
      <c r="Q1176" s="26"/>
      <c r="R1176" s="26"/>
    </row>
    <row r="1177" spans="1:18" x14ac:dyDescent="0.25">
      <c r="A1177" s="26" t="s">
        <v>6598</v>
      </c>
      <c r="B1177" s="385" t="s">
        <v>3987</v>
      </c>
      <c r="C1177" s="385" t="s">
        <v>158</v>
      </c>
      <c r="D1177" s="385" t="s">
        <v>6987</v>
      </c>
      <c r="E1177" s="386">
        <v>4500</v>
      </c>
      <c r="F1177" s="387" t="s">
        <v>6988</v>
      </c>
      <c r="G1177" s="385" t="s">
        <v>6989</v>
      </c>
      <c r="H1177" s="385" t="s">
        <v>6990</v>
      </c>
      <c r="I1177" s="385" t="s">
        <v>4028</v>
      </c>
      <c r="J1177" s="26" t="s">
        <v>4007</v>
      </c>
      <c r="K1177" s="26">
        <v>1</v>
      </c>
      <c r="L1177" s="26">
        <v>12</v>
      </c>
      <c r="M1177" s="553">
        <v>54600</v>
      </c>
      <c r="N1177" s="26">
        <v>1</v>
      </c>
      <c r="O1177" s="26">
        <v>6</v>
      </c>
      <c r="P1177" s="553">
        <v>27000</v>
      </c>
      <c r="Q1177" s="26">
        <v>1</v>
      </c>
      <c r="R1177" s="26">
        <v>12</v>
      </c>
    </row>
    <row r="1178" spans="1:18" x14ac:dyDescent="0.25">
      <c r="A1178" s="26" t="s">
        <v>6598</v>
      </c>
      <c r="B1178" s="385" t="s">
        <v>3987</v>
      </c>
      <c r="C1178" s="385" t="s">
        <v>158</v>
      </c>
      <c r="D1178" s="385" t="s">
        <v>6991</v>
      </c>
      <c r="E1178" s="386">
        <v>5500</v>
      </c>
      <c r="F1178" s="387" t="s">
        <v>6992</v>
      </c>
      <c r="G1178" s="385" t="s">
        <v>6993</v>
      </c>
      <c r="H1178" s="385" t="s">
        <v>6994</v>
      </c>
      <c r="I1178" s="385" t="s">
        <v>6614</v>
      </c>
      <c r="J1178" s="26" t="s">
        <v>4007</v>
      </c>
      <c r="K1178" s="26">
        <v>1</v>
      </c>
      <c r="L1178" s="26">
        <v>12</v>
      </c>
      <c r="M1178" s="553">
        <v>66600</v>
      </c>
      <c r="N1178" s="26">
        <v>1</v>
      </c>
      <c r="O1178" s="26">
        <v>6</v>
      </c>
      <c r="P1178" s="553">
        <v>33000</v>
      </c>
      <c r="Q1178" s="26">
        <v>1</v>
      </c>
      <c r="R1178" s="26">
        <v>12</v>
      </c>
    </row>
    <row r="1179" spans="1:18" x14ac:dyDescent="0.25">
      <c r="A1179" s="26" t="s">
        <v>6598</v>
      </c>
      <c r="B1179" s="385" t="s">
        <v>3987</v>
      </c>
      <c r="C1179" s="385" t="s">
        <v>158</v>
      </c>
      <c r="D1179" s="385" t="s">
        <v>6995</v>
      </c>
      <c r="E1179" s="386">
        <v>4500</v>
      </c>
      <c r="F1179" s="387" t="s">
        <v>6996</v>
      </c>
      <c r="G1179" s="385" t="s">
        <v>6997</v>
      </c>
      <c r="H1179" s="385" t="s">
        <v>6998</v>
      </c>
      <c r="I1179" s="385" t="s">
        <v>6783</v>
      </c>
      <c r="J1179" s="26" t="s">
        <v>4007</v>
      </c>
      <c r="K1179" s="26">
        <v>1</v>
      </c>
      <c r="L1179" s="26">
        <v>12</v>
      </c>
      <c r="M1179" s="553">
        <v>54600</v>
      </c>
      <c r="N1179" s="26">
        <v>1</v>
      </c>
      <c r="O1179" s="26">
        <v>6</v>
      </c>
      <c r="P1179" s="553">
        <v>27000</v>
      </c>
      <c r="Q1179" s="26">
        <v>1</v>
      </c>
      <c r="R1179" s="26">
        <v>12</v>
      </c>
    </row>
    <row r="1180" spans="1:18" x14ac:dyDescent="0.25">
      <c r="A1180" s="26" t="s">
        <v>6598</v>
      </c>
      <c r="B1180" s="385" t="s">
        <v>3987</v>
      </c>
      <c r="C1180" s="385" t="s">
        <v>158</v>
      </c>
      <c r="D1180" s="385" t="s">
        <v>6759</v>
      </c>
      <c r="E1180" s="386">
        <v>2500</v>
      </c>
      <c r="F1180" s="387" t="s">
        <v>6999</v>
      </c>
      <c r="G1180" s="385" t="s">
        <v>7000</v>
      </c>
      <c r="H1180" s="385" t="s">
        <v>7001</v>
      </c>
      <c r="I1180" s="385" t="s">
        <v>4028</v>
      </c>
      <c r="J1180" s="26" t="s">
        <v>4007</v>
      </c>
      <c r="K1180" s="26">
        <v>1</v>
      </c>
      <c r="L1180" s="26">
        <v>9</v>
      </c>
      <c r="M1180" s="553">
        <v>30600</v>
      </c>
      <c r="N1180" s="26">
        <v>1</v>
      </c>
      <c r="O1180" s="26">
        <v>6</v>
      </c>
      <c r="P1180" s="553">
        <v>15000</v>
      </c>
      <c r="Q1180" s="26">
        <v>1</v>
      </c>
      <c r="R1180" s="26">
        <v>12</v>
      </c>
    </row>
    <row r="1181" spans="1:18" x14ac:dyDescent="0.25">
      <c r="A1181" s="26" t="s">
        <v>6598</v>
      </c>
      <c r="B1181" s="385" t="s">
        <v>3987</v>
      </c>
      <c r="C1181" s="385" t="s">
        <v>158</v>
      </c>
      <c r="D1181" s="385" t="s">
        <v>7002</v>
      </c>
      <c r="E1181" s="386">
        <v>2500</v>
      </c>
      <c r="F1181" s="387" t="s">
        <v>7003</v>
      </c>
      <c r="G1181" s="385" t="s">
        <v>7004</v>
      </c>
      <c r="H1181" s="385" t="s">
        <v>6605</v>
      </c>
      <c r="I1181" s="385" t="s">
        <v>4591</v>
      </c>
      <c r="J1181" s="26" t="s">
        <v>4007</v>
      </c>
      <c r="K1181" s="26">
        <v>1</v>
      </c>
      <c r="L1181" s="26">
        <v>6</v>
      </c>
      <c r="M1181" s="553">
        <v>23410</v>
      </c>
      <c r="N1181" s="26"/>
      <c r="O1181" s="26"/>
      <c r="P1181" s="553"/>
      <c r="Q1181" s="26"/>
      <c r="R1181" s="26"/>
    </row>
    <row r="1182" spans="1:18" x14ac:dyDescent="0.25">
      <c r="A1182" s="26" t="s">
        <v>6598</v>
      </c>
      <c r="B1182" s="385" t="s">
        <v>3987</v>
      </c>
      <c r="C1182" s="385" t="s">
        <v>158</v>
      </c>
      <c r="D1182" s="385" t="s">
        <v>7005</v>
      </c>
      <c r="E1182" s="386">
        <v>3500</v>
      </c>
      <c r="F1182" s="387">
        <v>47435909</v>
      </c>
      <c r="G1182" s="385" t="s">
        <v>7004</v>
      </c>
      <c r="H1182" s="385" t="s">
        <v>6605</v>
      </c>
      <c r="I1182" s="385" t="s">
        <v>4591</v>
      </c>
      <c r="J1182" s="26" t="s">
        <v>4007</v>
      </c>
      <c r="K1182" s="26"/>
      <c r="L1182" s="26"/>
      <c r="M1182" s="553"/>
      <c r="N1182" s="26">
        <v>1</v>
      </c>
      <c r="O1182" s="26">
        <v>2</v>
      </c>
      <c r="P1182" s="553">
        <v>6183.33</v>
      </c>
      <c r="Q1182" s="26">
        <v>1</v>
      </c>
      <c r="R1182" s="26">
        <v>12</v>
      </c>
    </row>
    <row r="1183" spans="1:18" x14ac:dyDescent="0.25">
      <c r="A1183" s="26" t="s">
        <v>6598</v>
      </c>
      <c r="B1183" s="385" t="s">
        <v>3987</v>
      </c>
      <c r="C1183" s="385" t="s">
        <v>158</v>
      </c>
      <c r="D1183" s="385" t="s">
        <v>7005</v>
      </c>
      <c r="E1183" s="386">
        <v>3500</v>
      </c>
      <c r="F1183" s="387" t="s">
        <v>7006</v>
      </c>
      <c r="G1183" s="385" t="s">
        <v>7007</v>
      </c>
      <c r="H1183" s="385" t="s">
        <v>5988</v>
      </c>
      <c r="I1183" s="385" t="s">
        <v>6606</v>
      </c>
      <c r="J1183" s="26" t="s">
        <v>4007</v>
      </c>
      <c r="K1183" s="26">
        <v>1</v>
      </c>
      <c r="L1183" s="26">
        <v>12</v>
      </c>
      <c r="M1183" s="553">
        <v>42600</v>
      </c>
      <c r="N1183" s="26">
        <v>1</v>
      </c>
      <c r="O1183" s="26">
        <v>1</v>
      </c>
      <c r="P1183" s="553">
        <v>8623.61</v>
      </c>
      <c r="Q1183" s="26"/>
      <c r="R1183" s="26"/>
    </row>
    <row r="1184" spans="1:18" x14ac:dyDescent="0.25">
      <c r="A1184" s="26" t="s">
        <v>6598</v>
      </c>
      <c r="B1184" s="385" t="s">
        <v>3987</v>
      </c>
      <c r="C1184" s="385" t="s">
        <v>158</v>
      </c>
      <c r="D1184" s="385" t="s">
        <v>7008</v>
      </c>
      <c r="E1184" s="386">
        <v>3500</v>
      </c>
      <c r="F1184" s="387" t="s">
        <v>7009</v>
      </c>
      <c r="G1184" s="385" t="s">
        <v>7010</v>
      </c>
      <c r="H1184" s="385" t="s">
        <v>7011</v>
      </c>
      <c r="I1184" s="385" t="s">
        <v>7012</v>
      </c>
      <c r="J1184" s="26" t="s">
        <v>4007</v>
      </c>
      <c r="K1184" s="26">
        <v>1</v>
      </c>
      <c r="L1184" s="26">
        <v>12</v>
      </c>
      <c r="M1184" s="553">
        <v>42600</v>
      </c>
      <c r="N1184" s="26">
        <v>1</v>
      </c>
      <c r="O1184" s="26">
        <v>6</v>
      </c>
      <c r="P1184" s="553">
        <v>21000</v>
      </c>
      <c r="Q1184" s="26">
        <v>1</v>
      </c>
      <c r="R1184" s="26">
        <v>12</v>
      </c>
    </row>
    <row r="1185" spans="1:18" x14ac:dyDescent="0.25">
      <c r="A1185" s="26" t="s">
        <v>6598</v>
      </c>
      <c r="B1185" s="385" t="s">
        <v>3987</v>
      </c>
      <c r="C1185" s="385" t="s">
        <v>158</v>
      </c>
      <c r="D1185" s="385" t="s">
        <v>7013</v>
      </c>
      <c r="E1185" s="386">
        <v>3500</v>
      </c>
      <c r="F1185" s="387" t="s">
        <v>7014</v>
      </c>
      <c r="G1185" s="385" t="s">
        <v>7015</v>
      </c>
      <c r="H1185" s="385" t="s">
        <v>4652</v>
      </c>
      <c r="I1185" s="385" t="s">
        <v>4045</v>
      </c>
      <c r="J1185" s="26" t="s">
        <v>4045</v>
      </c>
      <c r="K1185" s="26">
        <v>1</v>
      </c>
      <c r="L1185" s="26">
        <v>12</v>
      </c>
      <c r="M1185" s="553">
        <v>42600</v>
      </c>
      <c r="N1185" s="26">
        <v>1</v>
      </c>
      <c r="O1185" s="26">
        <v>6</v>
      </c>
      <c r="P1185" s="553">
        <v>21000</v>
      </c>
      <c r="Q1185" s="26">
        <v>1</v>
      </c>
      <c r="R1185" s="26">
        <v>12</v>
      </c>
    </row>
    <row r="1186" spans="1:18" x14ac:dyDescent="0.25">
      <c r="A1186" s="26" t="s">
        <v>6598</v>
      </c>
      <c r="B1186" s="385" t="s">
        <v>3987</v>
      </c>
      <c r="C1186" s="385" t="s">
        <v>158</v>
      </c>
      <c r="D1186" s="385" t="s">
        <v>7016</v>
      </c>
      <c r="E1186" s="386">
        <v>11000</v>
      </c>
      <c r="F1186" s="387" t="s">
        <v>7017</v>
      </c>
      <c r="G1186" s="385" t="s">
        <v>7018</v>
      </c>
      <c r="H1186" s="385" t="s">
        <v>5283</v>
      </c>
      <c r="I1186" s="385" t="s">
        <v>4102</v>
      </c>
      <c r="J1186" s="26" t="s">
        <v>4007</v>
      </c>
      <c r="K1186" s="26">
        <v>1</v>
      </c>
      <c r="L1186" s="26">
        <v>12</v>
      </c>
      <c r="M1186" s="553">
        <v>132600</v>
      </c>
      <c r="N1186" s="26">
        <v>1</v>
      </c>
      <c r="O1186" s="26">
        <v>6</v>
      </c>
      <c r="P1186" s="553">
        <v>66000</v>
      </c>
      <c r="Q1186" s="26">
        <v>1</v>
      </c>
      <c r="R1186" s="26">
        <v>12</v>
      </c>
    </row>
    <row r="1187" spans="1:18" x14ac:dyDescent="0.25">
      <c r="A1187" s="26" t="s">
        <v>6598</v>
      </c>
      <c r="B1187" s="385" t="s">
        <v>3987</v>
      </c>
      <c r="C1187" s="385" t="s">
        <v>158</v>
      </c>
      <c r="D1187" s="385" t="s">
        <v>7019</v>
      </c>
      <c r="E1187" s="386">
        <v>5500</v>
      </c>
      <c r="F1187" s="387" t="s">
        <v>7020</v>
      </c>
      <c r="G1187" s="385" t="s">
        <v>7021</v>
      </c>
      <c r="H1187" s="385" t="s">
        <v>7022</v>
      </c>
      <c r="I1187" s="385" t="s">
        <v>6614</v>
      </c>
      <c r="J1187" s="26" t="s">
        <v>4007</v>
      </c>
      <c r="K1187" s="26">
        <v>1</v>
      </c>
      <c r="L1187" s="26">
        <v>12</v>
      </c>
      <c r="M1187" s="553">
        <v>66600</v>
      </c>
      <c r="N1187" s="26">
        <v>1</v>
      </c>
      <c r="O1187" s="26">
        <v>6</v>
      </c>
      <c r="P1187" s="553">
        <v>33000</v>
      </c>
      <c r="Q1187" s="26">
        <v>1</v>
      </c>
      <c r="R1187" s="26">
        <v>12</v>
      </c>
    </row>
    <row r="1188" spans="1:18" x14ac:dyDescent="0.25">
      <c r="A1188" s="26" t="s">
        <v>6598</v>
      </c>
      <c r="B1188" s="385" t="s">
        <v>3987</v>
      </c>
      <c r="C1188" s="385" t="s">
        <v>158</v>
      </c>
      <c r="D1188" s="385" t="s">
        <v>7023</v>
      </c>
      <c r="E1188" s="386">
        <v>6500</v>
      </c>
      <c r="F1188" s="387" t="s">
        <v>7024</v>
      </c>
      <c r="G1188" s="385" t="s">
        <v>7025</v>
      </c>
      <c r="H1188" s="385" t="s">
        <v>5283</v>
      </c>
      <c r="I1188" s="385" t="s">
        <v>4102</v>
      </c>
      <c r="J1188" s="26" t="s">
        <v>4007</v>
      </c>
      <c r="K1188" s="26">
        <v>1</v>
      </c>
      <c r="L1188" s="26">
        <v>11</v>
      </c>
      <c r="M1188" s="553">
        <v>71016.67</v>
      </c>
      <c r="N1188" s="26">
        <v>1</v>
      </c>
      <c r="O1188" s="26">
        <v>6</v>
      </c>
      <c r="P1188" s="553">
        <v>39000</v>
      </c>
      <c r="Q1188" s="26">
        <v>1</v>
      </c>
      <c r="R1188" s="26">
        <v>12</v>
      </c>
    </row>
    <row r="1189" spans="1:18" x14ac:dyDescent="0.25">
      <c r="A1189" s="26" t="s">
        <v>6598</v>
      </c>
      <c r="B1189" s="385" t="s">
        <v>3987</v>
      </c>
      <c r="C1189" s="385" t="s">
        <v>158</v>
      </c>
      <c r="D1189" s="385" t="s">
        <v>7026</v>
      </c>
      <c r="E1189" s="386">
        <v>8500</v>
      </c>
      <c r="F1189" s="387" t="s">
        <v>7027</v>
      </c>
      <c r="G1189" s="385" t="s">
        <v>7028</v>
      </c>
      <c r="H1189" s="385" t="s">
        <v>5526</v>
      </c>
      <c r="I1189" s="385" t="s">
        <v>6639</v>
      </c>
      <c r="J1189" s="26" t="s">
        <v>4007</v>
      </c>
      <c r="K1189" s="26">
        <v>1</v>
      </c>
      <c r="L1189" s="26">
        <v>12</v>
      </c>
      <c r="M1189" s="553">
        <v>102600</v>
      </c>
      <c r="N1189" s="26">
        <v>1</v>
      </c>
      <c r="O1189" s="26">
        <v>6</v>
      </c>
      <c r="P1189" s="553">
        <v>51000</v>
      </c>
      <c r="Q1189" s="26">
        <v>1</v>
      </c>
      <c r="R1189" s="26">
        <v>12</v>
      </c>
    </row>
    <row r="1190" spans="1:18" x14ac:dyDescent="0.25">
      <c r="A1190" s="26" t="s">
        <v>6598</v>
      </c>
      <c r="B1190" s="385" t="s">
        <v>3987</v>
      </c>
      <c r="C1190" s="385" t="s">
        <v>158</v>
      </c>
      <c r="D1190" s="385" t="s">
        <v>7029</v>
      </c>
      <c r="E1190" s="386">
        <v>4500</v>
      </c>
      <c r="F1190" s="387">
        <v>21408773</v>
      </c>
      <c r="G1190" s="385" t="s">
        <v>7030</v>
      </c>
      <c r="H1190" s="385" t="s">
        <v>4154</v>
      </c>
      <c r="I1190" s="385" t="s">
        <v>6614</v>
      </c>
      <c r="J1190" s="26" t="s">
        <v>4007</v>
      </c>
      <c r="K1190" s="26">
        <v>1</v>
      </c>
      <c r="L1190" s="26">
        <v>2</v>
      </c>
      <c r="M1190" s="553">
        <v>15000</v>
      </c>
      <c r="N1190" s="26">
        <v>1</v>
      </c>
      <c r="O1190" s="26">
        <v>3</v>
      </c>
      <c r="P1190" s="553">
        <v>15350</v>
      </c>
      <c r="Q1190" s="26"/>
      <c r="R1190" s="26"/>
    </row>
    <row r="1191" spans="1:18" x14ac:dyDescent="0.25">
      <c r="A1191" s="26" t="s">
        <v>6598</v>
      </c>
      <c r="B1191" s="385" t="s">
        <v>3987</v>
      </c>
      <c r="C1191" s="385" t="s">
        <v>158</v>
      </c>
      <c r="D1191" s="385" t="s">
        <v>7031</v>
      </c>
      <c r="E1191" s="386">
        <v>6000</v>
      </c>
      <c r="F1191" s="387" t="s">
        <v>7032</v>
      </c>
      <c r="G1191" s="385" t="s">
        <v>7033</v>
      </c>
      <c r="H1191" s="385" t="s">
        <v>6605</v>
      </c>
      <c r="I1191" s="385" t="s">
        <v>6606</v>
      </c>
      <c r="J1191" s="26" t="s">
        <v>4007</v>
      </c>
      <c r="K1191" s="26">
        <v>1</v>
      </c>
      <c r="L1191" s="26">
        <v>12</v>
      </c>
      <c r="M1191" s="553">
        <v>72600</v>
      </c>
      <c r="N1191" s="26">
        <v>1</v>
      </c>
      <c r="O1191" s="26">
        <v>6</v>
      </c>
      <c r="P1191" s="553">
        <v>36000</v>
      </c>
      <c r="Q1191" s="26">
        <v>1</v>
      </c>
      <c r="R1191" s="26">
        <v>12</v>
      </c>
    </row>
    <row r="1192" spans="1:18" x14ac:dyDescent="0.25">
      <c r="A1192" s="26" t="s">
        <v>6598</v>
      </c>
      <c r="B1192" s="385" t="s">
        <v>3987</v>
      </c>
      <c r="C1192" s="385" t="s">
        <v>158</v>
      </c>
      <c r="D1192" s="385" t="s">
        <v>7034</v>
      </c>
      <c r="E1192" s="386">
        <v>8500</v>
      </c>
      <c r="F1192" s="387" t="s">
        <v>7035</v>
      </c>
      <c r="G1192" s="385" t="s">
        <v>7036</v>
      </c>
      <c r="H1192" s="385" t="s">
        <v>4802</v>
      </c>
      <c r="I1192" s="385" t="s">
        <v>5119</v>
      </c>
      <c r="J1192" s="26" t="s">
        <v>4007</v>
      </c>
      <c r="K1192" s="26">
        <v>1</v>
      </c>
      <c r="L1192" s="26">
        <v>12</v>
      </c>
      <c r="M1192" s="553">
        <v>102600</v>
      </c>
      <c r="N1192" s="26">
        <v>1</v>
      </c>
      <c r="O1192" s="26">
        <v>6</v>
      </c>
      <c r="P1192" s="553">
        <v>51000</v>
      </c>
      <c r="Q1192" s="26">
        <v>1</v>
      </c>
      <c r="R1192" s="26">
        <v>12</v>
      </c>
    </row>
    <row r="1193" spans="1:18" x14ac:dyDescent="0.25">
      <c r="A1193" s="26" t="s">
        <v>6598</v>
      </c>
      <c r="B1193" s="385" t="s">
        <v>3987</v>
      </c>
      <c r="C1193" s="385" t="s">
        <v>158</v>
      </c>
      <c r="D1193" s="385" t="s">
        <v>7037</v>
      </c>
      <c r="E1193" s="386">
        <v>8500</v>
      </c>
      <c r="F1193" s="387" t="s">
        <v>7038</v>
      </c>
      <c r="G1193" s="385" t="s">
        <v>7039</v>
      </c>
      <c r="H1193" s="385" t="s">
        <v>6755</v>
      </c>
      <c r="I1193" s="385" t="s">
        <v>6639</v>
      </c>
      <c r="J1193" s="26" t="s">
        <v>4007</v>
      </c>
      <c r="K1193" s="26">
        <v>1</v>
      </c>
      <c r="L1193" s="26">
        <v>8</v>
      </c>
      <c r="M1193" s="553">
        <v>94196.67</v>
      </c>
      <c r="N1193" s="26">
        <v>1</v>
      </c>
      <c r="O1193" s="26">
        <v>6</v>
      </c>
      <c r="P1193" s="553">
        <v>51000</v>
      </c>
      <c r="Q1193" s="26">
        <v>1</v>
      </c>
      <c r="R1193" s="26">
        <v>12</v>
      </c>
    </row>
    <row r="1194" spans="1:18" x14ac:dyDescent="0.25">
      <c r="A1194" s="26" t="s">
        <v>6598</v>
      </c>
      <c r="B1194" s="385" t="s">
        <v>3987</v>
      </c>
      <c r="C1194" s="385" t="s">
        <v>158</v>
      </c>
      <c r="D1194" s="385" t="s">
        <v>6660</v>
      </c>
      <c r="E1194" s="386">
        <v>3500</v>
      </c>
      <c r="F1194" s="387" t="s">
        <v>7040</v>
      </c>
      <c r="G1194" s="385" t="s">
        <v>7041</v>
      </c>
      <c r="H1194" s="385" t="s">
        <v>6073</v>
      </c>
      <c r="I1194" s="385" t="s">
        <v>4028</v>
      </c>
      <c r="J1194" s="26" t="s">
        <v>4007</v>
      </c>
      <c r="K1194" s="26">
        <v>1</v>
      </c>
      <c r="L1194" s="26">
        <v>12</v>
      </c>
      <c r="M1194" s="553">
        <v>42600</v>
      </c>
      <c r="N1194" s="26">
        <v>1</v>
      </c>
      <c r="O1194" s="26">
        <v>6</v>
      </c>
      <c r="P1194" s="553">
        <v>21000</v>
      </c>
      <c r="Q1194" s="26">
        <v>1</v>
      </c>
      <c r="R1194" s="26">
        <v>12</v>
      </c>
    </row>
    <row r="1195" spans="1:18" x14ac:dyDescent="0.25">
      <c r="A1195" s="26" t="s">
        <v>6598</v>
      </c>
      <c r="B1195" s="385" t="s">
        <v>3987</v>
      </c>
      <c r="C1195" s="385" t="s">
        <v>158</v>
      </c>
      <c r="D1195" s="385" t="s">
        <v>6622</v>
      </c>
      <c r="E1195" s="386">
        <v>2500</v>
      </c>
      <c r="F1195" s="387" t="s">
        <v>7042</v>
      </c>
      <c r="G1195" s="385" t="s">
        <v>7043</v>
      </c>
      <c r="H1195" s="385" t="s">
        <v>7044</v>
      </c>
      <c r="I1195" s="385" t="s">
        <v>4028</v>
      </c>
      <c r="J1195" s="26" t="s">
        <v>4007</v>
      </c>
      <c r="K1195" s="26">
        <v>1</v>
      </c>
      <c r="L1195" s="26">
        <v>12</v>
      </c>
      <c r="M1195" s="553">
        <v>30600</v>
      </c>
      <c r="N1195" s="26">
        <v>1</v>
      </c>
      <c r="O1195" s="26">
        <v>6</v>
      </c>
      <c r="P1195" s="553">
        <v>15000</v>
      </c>
      <c r="Q1195" s="26">
        <v>1</v>
      </c>
      <c r="R1195" s="26">
        <v>12</v>
      </c>
    </row>
    <row r="1196" spans="1:18" x14ac:dyDescent="0.25">
      <c r="A1196" s="26" t="s">
        <v>6598</v>
      </c>
      <c r="B1196" s="385" t="s">
        <v>3987</v>
      </c>
      <c r="C1196" s="385" t="s">
        <v>158</v>
      </c>
      <c r="D1196" s="385" t="s">
        <v>7045</v>
      </c>
      <c r="E1196" s="386">
        <v>13000</v>
      </c>
      <c r="F1196" s="387" t="s">
        <v>7046</v>
      </c>
      <c r="G1196" s="385" t="s">
        <v>7047</v>
      </c>
      <c r="H1196" s="385" t="s">
        <v>7048</v>
      </c>
      <c r="I1196" s="385" t="s">
        <v>7049</v>
      </c>
      <c r="J1196" s="26" t="s">
        <v>6609</v>
      </c>
      <c r="K1196" s="26">
        <v>1</v>
      </c>
      <c r="L1196" s="26">
        <v>7</v>
      </c>
      <c r="M1196" s="553">
        <v>89233.33</v>
      </c>
      <c r="N1196" s="26">
        <v>1</v>
      </c>
      <c r="O1196" s="26">
        <v>6</v>
      </c>
      <c r="P1196" s="553">
        <v>67600</v>
      </c>
      <c r="Q1196" s="26">
        <v>1</v>
      </c>
      <c r="R1196" s="26">
        <v>12</v>
      </c>
    </row>
    <row r="1197" spans="1:18" x14ac:dyDescent="0.25">
      <c r="A1197" s="26" t="s">
        <v>6598</v>
      </c>
      <c r="B1197" s="385" t="s">
        <v>3987</v>
      </c>
      <c r="C1197" s="385" t="s">
        <v>158</v>
      </c>
      <c r="D1197" s="385" t="s">
        <v>6622</v>
      </c>
      <c r="E1197" s="386">
        <v>2500</v>
      </c>
      <c r="F1197" s="387" t="s">
        <v>7050</v>
      </c>
      <c r="G1197" s="385" t="s">
        <v>7051</v>
      </c>
      <c r="H1197" s="385" t="s">
        <v>4323</v>
      </c>
      <c r="I1197" s="385" t="s">
        <v>4028</v>
      </c>
      <c r="J1197" s="26" t="s">
        <v>4007</v>
      </c>
      <c r="K1197" s="26">
        <v>1</v>
      </c>
      <c r="L1197" s="26">
        <v>12</v>
      </c>
      <c r="M1197" s="553">
        <v>30600</v>
      </c>
      <c r="N1197" s="26">
        <v>1</v>
      </c>
      <c r="O1197" s="26">
        <v>6</v>
      </c>
      <c r="P1197" s="553">
        <v>15000</v>
      </c>
      <c r="Q1197" s="26">
        <v>1</v>
      </c>
      <c r="R1197" s="26">
        <v>12</v>
      </c>
    </row>
    <row r="1198" spans="1:18" x14ac:dyDescent="0.25">
      <c r="A1198" s="26" t="s">
        <v>6598</v>
      </c>
      <c r="B1198" s="385" t="s">
        <v>3987</v>
      </c>
      <c r="C1198" s="385" t="s">
        <v>158</v>
      </c>
      <c r="D1198" s="385" t="s">
        <v>7052</v>
      </c>
      <c r="E1198" s="386">
        <v>8500</v>
      </c>
      <c r="F1198" s="387" t="s">
        <v>7053</v>
      </c>
      <c r="G1198" s="385" t="s">
        <v>7054</v>
      </c>
      <c r="H1198" s="385" t="s">
        <v>6605</v>
      </c>
      <c r="I1198" s="385" t="s">
        <v>6606</v>
      </c>
      <c r="J1198" s="26" t="s">
        <v>4007</v>
      </c>
      <c r="K1198" s="26">
        <v>1</v>
      </c>
      <c r="L1198" s="26">
        <v>12</v>
      </c>
      <c r="M1198" s="553">
        <v>102600</v>
      </c>
      <c r="N1198" s="26">
        <v>1</v>
      </c>
      <c r="O1198" s="26">
        <v>6</v>
      </c>
      <c r="P1198" s="553">
        <v>51000</v>
      </c>
      <c r="Q1198" s="26">
        <v>1</v>
      </c>
      <c r="R1198" s="26">
        <v>12</v>
      </c>
    </row>
    <row r="1199" spans="1:18" x14ac:dyDescent="0.25">
      <c r="A1199" s="26" t="s">
        <v>6598</v>
      </c>
      <c r="B1199" s="385" t="s">
        <v>3987</v>
      </c>
      <c r="C1199" s="385" t="s">
        <v>158</v>
      </c>
      <c r="D1199" s="385" t="s">
        <v>7055</v>
      </c>
      <c r="E1199" s="386">
        <v>8500</v>
      </c>
      <c r="F1199" s="387" t="s">
        <v>7056</v>
      </c>
      <c r="G1199" s="385" t="s">
        <v>7057</v>
      </c>
      <c r="H1199" s="385" t="s">
        <v>4263</v>
      </c>
      <c r="I1199" s="385" t="s">
        <v>5526</v>
      </c>
      <c r="J1199" s="26" t="s">
        <v>4007</v>
      </c>
      <c r="K1199" s="26">
        <v>1</v>
      </c>
      <c r="L1199" s="26">
        <v>12</v>
      </c>
      <c r="M1199" s="553">
        <v>102600</v>
      </c>
      <c r="N1199" s="26">
        <v>1</v>
      </c>
      <c r="O1199" s="26">
        <v>6</v>
      </c>
      <c r="P1199" s="553">
        <v>51000</v>
      </c>
      <c r="Q1199" s="26">
        <v>1</v>
      </c>
      <c r="R1199" s="26">
        <v>12</v>
      </c>
    </row>
    <row r="1200" spans="1:18" x14ac:dyDescent="0.25">
      <c r="A1200" s="26" t="s">
        <v>6598</v>
      </c>
      <c r="B1200" s="385" t="s">
        <v>3987</v>
      </c>
      <c r="C1200" s="385" t="s">
        <v>158</v>
      </c>
      <c r="D1200" s="385" t="s">
        <v>7058</v>
      </c>
      <c r="E1200" s="386">
        <v>4000</v>
      </c>
      <c r="F1200" s="387" t="s">
        <v>7059</v>
      </c>
      <c r="G1200" s="385" t="s">
        <v>7060</v>
      </c>
      <c r="H1200" s="385" t="s">
        <v>4404</v>
      </c>
      <c r="I1200" s="385" t="s">
        <v>5119</v>
      </c>
      <c r="J1200" s="26" t="s">
        <v>4007</v>
      </c>
      <c r="K1200" s="26">
        <v>1</v>
      </c>
      <c r="L1200" s="26">
        <v>8</v>
      </c>
      <c r="M1200" s="553">
        <v>32787.78</v>
      </c>
      <c r="N1200" s="26">
        <v>1</v>
      </c>
      <c r="O1200" s="26">
        <v>6</v>
      </c>
      <c r="P1200" s="553">
        <v>24000</v>
      </c>
      <c r="Q1200" s="26">
        <v>1</v>
      </c>
      <c r="R1200" s="26">
        <v>12</v>
      </c>
    </row>
    <row r="1201" spans="1:18" x14ac:dyDescent="0.25">
      <c r="A1201" s="26" t="s">
        <v>6598</v>
      </c>
      <c r="B1201" s="385" t="s">
        <v>3987</v>
      </c>
      <c r="C1201" s="385" t="s">
        <v>158</v>
      </c>
      <c r="D1201" s="385" t="s">
        <v>5176</v>
      </c>
      <c r="E1201" s="386">
        <v>7000</v>
      </c>
      <c r="F1201" s="387" t="s">
        <v>7061</v>
      </c>
      <c r="G1201" s="385" t="s">
        <v>7062</v>
      </c>
      <c r="H1201" s="385" t="s">
        <v>4802</v>
      </c>
      <c r="I1201" s="385" t="s">
        <v>5119</v>
      </c>
      <c r="J1201" s="26" t="s">
        <v>4007</v>
      </c>
      <c r="K1201" s="26">
        <v>1</v>
      </c>
      <c r="L1201" s="26">
        <v>12</v>
      </c>
      <c r="M1201" s="553">
        <v>83433.33</v>
      </c>
      <c r="N1201" s="26">
        <v>1</v>
      </c>
      <c r="O1201" s="26">
        <v>6</v>
      </c>
      <c r="P1201" s="553">
        <v>42000</v>
      </c>
      <c r="Q1201" s="26">
        <v>1</v>
      </c>
      <c r="R1201" s="26">
        <v>12</v>
      </c>
    </row>
    <row r="1202" spans="1:18" x14ac:dyDescent="0.25">
      <c r="A1202" s="26" t="s">
        <v>6598</v>
      </c>
      <c r="B1202" s="385" t="s">
        <v>3987</v>
      </c>
      <c r="C1202" s="385" t="s">
        <v>158</v>
      </c>
      <c r="D1202" s="385" t="s">
        <v>7063</v>
      </c>
      <c r="E1202" s="386">
        <v>7000</v>
      </c>
      <c r="F1202" s="387" t="s">
        <v>7064</v>
      </c>
      <c r="G1202" s="385" t="s">
        <v>7065</v>
      </c>
      <c r="H1202" s="385" t="s">
        <v>5283</v>
      </c>
      <c r="I1202" s="385" t="s">
        <v>4102</v>
      </c>
      <c r="J1202" s="26" t="s">
        <v>4007</v>
      </c>
      <c r="K1202" s="26">
        <v>1</v>
      </c>
      <c r="L1202" s="26">
        <v>8</v>
      </c>
      <c r="M1202" s="553">
        <v>53656.67</v>
      </c>
      <c r="N1202" s="26">
        <v>1</v>
      </c>
      <c r="O1202" s="26">
        <v>6</v>
      </c>
      <c r="P1202" s="553">
        <v>42000</v>
      </c>
      <c r="Q1202" s="26">
        <v>1</v>
      </c>
      <c r="R1202" s="26">
        <v>12</v>
      </c>
    </row>
    <row r="1203" spans="1:18" x14ac:dyDescent="0.25">
      <c r="A1203" s="26" t="s">
        <v>6598</v>
      </c>
      <c r="B1203" s="385" t="s">
        <v>3987</v>
      </c>
      <c r="C1203" s="385" t="s">
        <v>158</v>
      </c>
      <c r="D1203" s="385" t="s">
        <v>7066</v>
      </c>
      <c r="E1203" s="386">
        <v>2500</v>
      </c>
      <c r="F1203" s="387" t="s">
        <v>7067</v>
      </c>
      <c r="G1203" s="385" t="s">
        <v>7068</v>
      </c>
      <c r="H1203" s="385" t="s">
        <v>7069</v>
      </c>
      <c r="I1203" s="385" t="s">
        <v>6628</v>
      </c>
      <c r="J1203" s="26" t="s">
        <v>4007</v>
      </c>
      <c r="K1203" s="26">
        <v>1</v>
      </c>
      <c r="L1203" s="26">
        <v>8</v>
      </c>
      <c r="M1203" s="553">
        <v>27596.940000000002</v>
      </c>
      <c r="N1203" s="26">
        <v>1</v>
      </c>
      <c r="O1203" s="26">
        <v>6</v>
      </c>
      <c r="P1203" s="553">
        <v>15000</v>
      </c>
      <c r="Q1203" s="26">
        <v>1</v>
      </c>
      <c r="R1203" s="26">
        <v>12</v>
      </c>
    </row>
    <row r="1204" spans="1:18" x14ac:dyDescent="0.25">
      <c r="A1204" s="26" t="s">
        <v>6598</v>
      </c>
      <c r="B1204" s="385" t="s">
        <v>3987</v>
      </c>
      <c r="C1204" s="385" t="s">
        <v>158</v>
      </c>
      <c r="D1204" s="385" t="s">
        <v>7070</v>
      </c>
      <c r="E1204" s="386">
        <v>3500</v>
      </c>
      <c r="F1204" s="387" t="s">
        <v>7071</v>
      </c>
      <c r="G1204" s="385" t="s">
        <v>7072</v>
      </c>
      <c r="H1204" s="385" t="s">
        <v>5421</v>
      </c>
      <c r="I1204" s="385" t="s">
        <v>6614</v>
      </c>
      <c r="J1204" s="26" t="s">
        <v>4007</v>
      </c>
      <c r="K1204" s="26">
        <v>1</v>
      </c>
      <c r="L1204" s="26">
        <v>2</v>
      </c>
      <c r="M1204" s="553">
        <v>23440.28</v>
      </c>
      <c r="N1204" s="26"/>
      <c r="O1204" s="26"/>
      <c r="P1204" s="553"/>
      <c r="Q1204" s="26"/>
      <c r="R1204" s="26"/>
    </row>
    <row r="1205" spans="1:18" x14ac:dyDescent="0.25">
      <c r="A1205" s="26" t="s">
        <v>6598</v>
      </c>
      <c r="B1205" s="385" t="s">
        <v>3987</v>
      </c>
      <c r="C1205" s="385" t="s">
        <v>158</v>
      </c>
      <c r="D1205" s="385" t="s">
        <v>7029</v>
      </c>
      <c r="E1205" s="386">
        <v>4500</v>
      </c>
      <c r="F1205" s="387" t="s">
        <v>7073</v>
      </c>
      <c r="G1205" s="385" t="s">
        <v>7074</v>
      </c>
      <c r="H1205" s="385" t="s">
        <v>7075</v>
      </c>
      <c r="I1205" s="385" t="s">
        <v>4045</v>
      </c>
      <c r="J1205" s="26" t="s">
        <v>4045</v>
      </c>
      <c r="K1205" s="26"/>
      <c r="L1205" s="26"/>
      <c r="M1205" s="553"/>
      <c r="N1205" s="26">
        <v>1</v>
      </c>
      <c r="O1205" s="26">
        <v>1</v>
      </c>
      <c r="P1205" s="553">
        <v>4500</v>
      </c>
      <c r="Q1205" s="26">
        <v>1</v>
      </c>
      <c r="R1205" s="26">
        <v>12</v>
      </c>
    </row>
    <row r="1206" spans="1:18" x14ac:dyDescent="0.25">
      <c r="A1206" s="26" t="s">
        <v>6598</v>
      </c>
      <c r="B1206" s="385" t="s">
        <v>3987</v>
      </c>
      <c r="C1206" s="385" t="s">
        <v>158</v>
      </c>
      <c r="D1206" s="385" t="s">
        <v>6607</v>
      </c>
      <c r="E1206" s="386">
        <v>13000</v>
      </c>
      <c r="F1206" s="387" t="s">
        <v>7076</v>
      </c>
      <c r="G1206" s="385" t="s">
        <v>7077</v>
      </c>
      <c r="H1206" s="385" t="s">
        <v>4105</v>
      </c>
      <c r="I1206" s="385" t="s">
        <v>4105</v>
      </c>
      <c r="J1206" s="26" t="s">
        <v>6609</v>
      </c>
      <c r="K1206" s="26"/>
      <c r="L1206" s="26"/>
      <c r="M1206" s="553"/>
      <c r="N1206" s="26"/>
      <c r="O1206" s="26"/>
      <c r="P1206" s="553"/>
      <c r="Q1206" s="26">
        <v>1</v>
      </c>
      <c r="R1206" s="26">
        <v>12</v>
      </c>
    </row>
    <row r="1207" spans="1:18" x14ac:dyDescent="0.25">
      <c r="A1207" s="26" t="s">
        <v>6598</v>
      </c>
      <c r="B1207" s="385" t="s">
        <v>3987</v>
      </c>
      <c r="C1207" s="385" t="s">
        <v>158</v>
      </c>
      <c r="D1207" s="385" t="s">
        <v>7078</v>
      </c>
      <c r="E1207" s="386">
        <v>5500</v>
      </c>
      <c r="F1207" s="387" t="s">
        <v>7079</v>
      </c>
      <c r="G1207" s="385" t="s">
        <v>7080</v>
      </c>
      <c r="H1207" s="385" t="s">
        <v>4063</v>
      </c>
      <c r="I1207" s="385" t="s">
        <v>4028</v>
      </c>
      <c r="J1207" s="26" t="s">
        <v>4007</v>
      </c>
      <c r="K1207" s="26">
        <v>1</v>
      </c>
      <c r="L1207" s="26">
        <v>12</v>
      </c>
      <c r="M1207" s="553">
        <v>66600</v>
      </c>
      <c r="N1207" s="26">
        <v>1</v>
      </c>
      <c r="O1207" s="26">
        <v>6</v>
      </c>
      <c r="P1207" s="553">
        <v>32816.67</v>
      </c>
      <c r="Q1207" s="26">
        <v>1</v>
      </c>
      <c r="R1207" s="26">
        <v>12</v>
      </c>
    </row>
    <row r="1208" spans="1:18" x14ac:dyDescent="0.25">
      <c r="A1208" s="26" t="s">
        <v>6598</v>
      </c>
      <c r="B1208" s="385" t="s">
        <v>3987</v>
      </c>
      <c r="C1208" s="385" t="s">
        <v>158</v>
      </c>
      <c r="D1208" s="385" t="s">
        <v>7081</v>
      </c>
      <c r="E1208" s="386">
        <v>6000</v>
      </c>
      <c r="F1208" s="387" t="s">
        <v>7082</v>
      </c>
      <c r="G1208" s="385" t="s">
        <v>7083</v>
      </c>
      <c r="H1208" s="385" t="s">
        <v>4404</v>
      </c>
      <c r="I1208" s="385" t="s">
        <v>5119</v>
      </c>
      <c r="J1208" s="26" t="s">
        <v>4007</v>
      </c>
      <c r="K1208" s="26">
        <v>1</v>
      </c>
      <c r="L1208" s="26">
        <v>11</v>
      </c>
      <c r="M1208" s="553">
        <v>73066.67</v>
      </c>
      <c r="N1208" s="26">
        <v>1</v>
      </c>
      <c r="O1208" s="26">
        <v>2</v>
      </c>
      <c r="P1208" s="553">
        <v>11800</v>
      </c>
      <c r="Q1208" s="26">
        <v>1</v>
      </c>
      <c r="R1208" s="26">
        <v>12</v>
      </c>
    </row>
    <row r="1209" spans="1:18" x14ac:dyDescent="0.25">
      <c r="A1209" s="26" t="s">
        <v>6598</v>
      </c>
      <c r="B1209" s="385" t="s">
        <v>3987</v>
      </c>
      <c r="C1209" s="385" t="s">
        <v>158</v>
      </c>
      <c r="D1209" s="385" t="s">
        <v>7084</v>
      </c>
      <c r="E1209" s="386">
        <v>3000</v>
      </c>
      <c r="F1209" s="387" t="s">
        <v>7085</v>
      </c>
      <c r="G1209" s="385" t="s">
        <v>7086</v>
      </c>
      <c r="H1209" s="385" t="s">
        <v>7044</v>
      </c>
      <c r="I1209" s="385" t="s">
        <v>4045</v>
      </c>
      <c r="J1209" s="26" t="s">
        <v>4045</v>
      </c>
      <c r="K1209" s="26">
        <v>1</v>
      </c>
      <c r="L1209" s="26">
        <v>12</v>
      </c>
      <c r="M1209" s="553">
        <v>36600</v>
      </c>
      <c r="N1209" s="26">
        <v>1</v>
      </c>
      <c r="O1209" s="26">
        <v>6</v>
      </c>
      <c r="P1209" s="553">
        <v>18000</v>
      </c>
      <c r="Q1209" s="26">
        <v>1</v>
      </c>
      <c r="R1209" s="26">
        <v>12</v>
      </c>
    </row>
    <row r="1210" spans="1:18" x14ac:dyDescent="0.25">
      <c r="A1210" s="26" t="s">
        <v>6598</v>
      </c>
      <c r="B1210" s="385" t="s">
        <v>3987</v>
      </c>
      <c r="C1210" s="385" t="s">
        <v>158</v>
      </c>
      <c r="D1210" s="385" t="s">
        <v>7087</v>
      </c>
      <c r="E1210" s="386">
        <v>5500</v>
      </c>
      <c r="F1210" s="387" t="s">
        <v>7088</v>
      </c>
      <c r="G1210" s="385" t="s">
        <v>7089</v>
      </c>
      <c r="H1210" s="385" t="s">
        <v>5421</v>
      </c>
      <c r="I1210" s="385" t="s">
        <v>6614</v>
      </c>
      <c r="J1210" s="26" t="s">
        <v>4007</v>
      </c>
      <c r="K1210" s="26">
        <v>1</v>
      </c>
      <c r="L1210" s="26">
        <v>12</v>
      </c>
      <c r="M1210" s="553">
        <v>66600</v>
      </c>
      <c r="N1210" s="26">
        <v>1</v>
      </c>
      <c r="O1210" s="26">
        <v>6</v>
      </c>
      <c r="P1210" s="553">
        <v>33000</v>
      </c>
      <c r="Q1210" s="26">
        <v>1</v>
      </c>
      <c r="R1210" s="26">
        <v>12</v>
      </c>
    </row>
    <row r="1211" spans="1:18" x14ac:dyDescent="0.25">
      <c r="A1211" s="26" t="s">
        <v>6598</v>
      </c>
      <c r="B1211" s="385" t="s">
        <v>3987</v>
      </c>
      <c r="C1211" s="385" t="s">
        <v>158</v>
      </c>
      <c r="D1211" s="385" t="s">
        <v>6602</v>
      </c>
      <c r="E1211" s="386">
        <v>7000</v>
      </c>
      <c r="F1211" s="387" t="s">
        <v>7090</v>
      </c>
      <c r="G1211" s="385" t="s">
        <v>7091</v>
      </c>
      <c r="H1211" s="385" t="s">
        <v>5988</v>
      </c>
      <c r="I1211" s="385" t="s">
        <v>6606</v>
      </c>
      <c r="J1211" s="26" t="s">
        <v>4007</v>
      </c>
      <c r="K1211" s="26"/>
      <c r="L1211" s="26"/>
      <c r="M1211" s="553"/>
      <c r="N1211" s="26"/>
      <c r="O1211" s="26"/>
      <c r="P1211" s="553"/>
      <c r="Q1211" s="26">
        <v>1</v>
      </c>
      <c r="R1211" s="26">
        <v>12</v>
      </c>
    </row>
    <row r="1212" spans="1:18" x14ac:dyDescent="0.25">
      <c r="A1212" s="26" t="s">
        <v>6598</v>
      </c>
      <c r="B1212" s="385" t="s">
        <v>3987</v>
      </c>
      <c r="C1212" s="385" t="s">
        <v>158</v>
      </c>
      <c r="D1212" s="385" t="s">
        <v>7092</v>
      </c>
      <c r="E1212" s="386">
        <v>6000</v>
      </c>
      <c r="F1212" s="387" t="s">
        <v>7093</v>
      </c>
      <c r="G1212" s="385" t="s">
        <v>7094</v>
      </c>
      <c r="H1212" s="385" t="s">
        <v>5283</v>
      </c>
      <c r="I1212" s="385" t="s">
        <v>4102</v>
      </c>
      <c r="J1212" s="26" t="s">
        <v>4007</v>
      </c>
      <c r="K1212" s="26">
        <v>1</v>
      </c>
      <c r="L1212" s="26">
        <v>8</v>
      </c>
      <c r="M1212" s="553">
        <v>58280</v>
      </c>
      <c r="N1212" s="26">
        <v>1</v>
      </c>
      <c r="O1212" s="26">
        <v>6</v>
      </c>
      <c r="P1212" s="553">
        <v>36000</v>
      </c>
      <c r="Q1212" s="26">
        <v>1</v>
      </c>
      <c r="R1212" s="26">
        <v>12</v>
      </c>
    </row>
    <row r="1213" spans="1:18" x14ac:dyDescent="0.25">
      <c r="B1213" s="607"/>
      <c r="C1213" s="607"/>
      <c r="D1213" s="607"/>
      <c r="E1213" s="607"/>
      <c r="F1213" s="612"/>
      <c r="G1213" s="607"/>
      <c r="H1213" s="607"/>
      <c r="I1213" s="607"/>
    </row>
    <row r="1214" spans="1:18" ht="24" x14ac:dyDescent="0.25">
      <c r="A1214" s="361" t="s">
        <v>7095</v>
      </c>
      <c r="B1214" s="385" t="s">
        <v>3987</v>
      </c>
      <c r="C1214" s="608" t="s">
        <v>158</v>
      </c>
      <c r="D1214" s="609" t="s">
        <v>7096</v>
      </c>
      <c r="E1214" s="610">
        <v>5000</v>
      </c>
      <c r="F1214" s="613" t="s">
        <v>7097</v>
      </c>
      <c r="G1214" s="554" t="s">
        <v>7098</v>
      </c>
      <c r="H1214" s="293" t="s">
        <v>4566</v>
      </c>
      <c r="I1214" s="293" t="s">
        <v>7099</v>
      </c>
      <c r="J1214" s="293" t="s">
        <v>7100</v>
      </c>
      <c r="K1214" s="544">
        <v>1</v>
      </c>
      <c r="L1214" s="544">
        <v>1</v>
      </c>
      <c r="M1214" s="390">
        <v>5416.67</v>
      </c>
      <c r="N1214" s="544" t="s">
        <v>7101</v>
      </c>
      <c r="O1214" s="544" t="s">
        <v>7101</v>
      </c>
      <c r="P1214" s="390">
        <v>0</v>
      </c>
      <c r="Q1214" s="544"/>
      <c r="R1214" s="544"/>
    </row>
    <row r="1215" spans="1:18" ht="24" x14ac:dyDescent="0.25">
      <c r="A1215" s="361" t="s">
        <v>7095</v>
      </c>
      <c r="B1215" s="385" t="s">
        <v>3987</v>
      </c>
      <c r="C1215" s="608" t="s">
        <v>158</v>
      </c>
      <c r="D1215" s="609" t="s">
        <v>7102</v>
      </c>
      <c r="E1215" s="610">
        <v>5000</v>
      </c>
      <c r="F1215" s="613" t="s">
        <v>7103</v>
      </c>
      <c r="G1215" s="554" t="s">
        <v>7104</v>
      </c>
      <c r="H1215" s="293" t="s">
        <v>7105</v>
      </c>
      <c r="I1215" s="293" t="s">
        <v>7099</v>
      </c>
      <c r="J1215" s="293" t="s">
        <v>7100</v>
      </c>
      <c r="K1215" s="544" t="s">
        <v>3277</v>
      </c>
      <c r="L1215" s="544" t="s">
        <v>3297</v>
      </c>
      <c r="M1215" s="390">
        <v>21486.11</v>
      </c>
      <c r="N1215" s="544" t="s">
        <v>7101</v>
      </c>
      <c r="O1215" s="544" t="s">
        <v>7101</v>
      </c>
      <c r="P1215" s="390">
        <v>0</v>
      </c>
      <c r="Q1215" s="544"/>
      <c r="R1215" s="544"/>
    </row>
    <row r="1216" spans="1:18" ht="24" x14ac:dyDescent="0.25">
      <c r="A1216" s="361" t="s">
        <v>7095</v>
      </c>
      <c r="B1216" s="385" t="s">
        <v>3987</v>
      </c>
      <c r="C1216" s="608" t="s">
        <v>158</v>
      </c>
      <c r="D1216" s="609" t="s">
        <v>7096</v>
      </c>
      <c r="E1216" s="610">
        <v>5000</v>
      </c>
      <c r="F1216" s="616" t="s">
        <v>7106</v>
      </c>
      <c r="G1216" s="555" t="s">
        <v>7107</v>
      </c>
      <c r="H1216" s="293" t="s">
        <v>4566</v>
      </c>
      <c r="I1216" s="293" t="s">
        <v>7099</v>
      </c>
      <c r="J1216" s="293" t="s">
        <v>7100</v>
      </c>
      <c r="K1216" s="544" t="s">
        <v>3277</v>
      </c>
      <c r="L1216" s="544" t="s">
        <v>3277</v>
      </c>
      <c r="M1216" s="390">
        <v>5416.67</v>
      </c>
      <c r="N1216" s="544" t="s">
        <v>7101</v>
      </c>
      <c r="O1216" s="544" t="s">
        <v>7101</v>
      </c>
      <c r="P1216" s="390">
        <v>0</v>
      </c>
      <c r="Q1216" s="544"/>
      <c r="R1216" s="544"/>
    </row>
    <row r="1217" spans="1:18" ht="24" x14ac:dyDescent="0.25">
      <c r="A1217" s="361" t="s">
        <v>7095</v>
      </c>
      <c r="B1217" s="385" t="s">
        <v>3987</v>
      </c>
      <c r="C1217" s="608" t="s">
        <v>158</v>
      </c>
      <c r="D1217" s="611" t="s">
        <v>4000</v>
      </c>
      <c r="E1217" s="610">
        <v>2200</v>
      </c>
      <c r="F1217" s="613">
        <v>31039830</v>
      </c>
      <c r="G1217" s="554" t="s">
        <v>7108</v>
      </c>
      <c r="H1217" s="556" t="s">
        <v>7109</v>
      </c>
      <c r="I1217" s="557" t="s">
        <v>7110</v>
      </c>
      <c r="J1217" s="558" t="s">
        <v>1664</v>
      </c>
      <c r="K1217" s="544" t="s">
        <v>3277</v>
      </c>
      <c r="L1217" s="544" t="s">
        <v>3309</v>
      </c>
      <c r="M1217" s="390">
        <v>6416.66</v>
      </c>
      <c r="N1217" s="544" t="s">
        <v>7101</v>
      </c>
      <c r="O1217" s="544" t="s">
        <v>7101</v>
      </c>
      <c r="P1217" s="390">
        <v>0</v>
      </c>
      <c r="Q1217" s="544"/>
      <c r="R1217" s="544"/>
    </row>
    <row r="1218" spans="1:18" x14ac:dyDescent="0.25">
      <c r="A1218" s="361" t="s">
        <v>7095</v>
      </c>
      <c r="B1218" s="385" t="s">
        <v>3987</v>
      </c>
      <c r="C1218" s="608" t="s">
        <v>158</v>
      </c>
      <c r="D1218" s="609" t="s">
        <v>7111</v>
      </c>
      <c r="E1218" s="610">
        <v>3500</v>
      </c>
      <c r="F1218" s="613" t="s">
        <v>7112</v>
      </c>
      <c r="G1218" s="554" t="s">
        <v>7113</v>
      </c>
      <c r="H1218" s="293" t="s">
        <v>7114</v>
      </c>
      <c r="I1218" s="293" t="s">
        <v>7115</v>
      </c>
      <c r="J1218" s="293" t="s">
        <v>1664</v>
      </c>
      <c r="K1218" s="544" t="s">
        <v>3277</v>
      </c>
      <c r="L1218" s="544" t="s">
        <v>3309</v>
      </c>
      <c r="M1218" s="390">
        <v>11156.109999999999</v>
      </c>
      <c r="N1218" s="544" t="s">
        <v>7101</v>
      </c>
      <c r="O1218" s="544" t="s">
        <v>7101</v>
      </c>
      <c r="P1218" s="390">
        <v>0</v>
      </c>
      <c r="Q1218" s="544"/>
      <c r="R1218" s="544"/>
    </row>
    <row r="1219" spans="1:18" ht="24" x14ac:dyDescent="0.25">
      <c r="A1219" s="361" t="s">
        <v>7095</v>
      </c>
      <c r="B1219" s="385" t="s">
        <v>3987</v>
      </c>
      <c r="C1219" s="608" t="s">
        <v>158</v>
      </c>
      <c r="D1219" s="609" t="s">
        <v>7111</v>
      </c>
      <c r="E1219" s="610">
        <v>3500</v>
      </c>
      <c r="F1219" s="613" t="s">
        <v>7116</v>
      </c>
      <c r="G1219" s="554" t="s">
        <v>7117</v>
      </c>
      <c r="H1219" s="293" t="s">
        <v>7114</v>
      </c>
      <c r="I1219" s="293" t="s">
        <v>7099</v>
      </c>
      <c r="J1219" s="293" t="s">
        <v>7100</v>
      </c>
      <c r="K1219" s="544" t="s">
        <v>3277</v>
      </c>
      <c r="L1219" s="544" t="s">
        <v>3309</v>
      </c>
      <c r="M1219" s="390">
        <v>11156.109999999999</v>
      </c>
      <c r="N1219" s="544" t="s">
        <v>7101</v>
      </c>
      <c r="O1219" s="544" t="s">
        <v>7101</v>
      </c>
      <c r="P1219" s="390">
        <v>0</v>
      </c>
      <c r="Q1219" s="544"/>
      <c r="R1219" s="544"/>
    </row>
    <row r="1220" spans="1:18" x14ac:dyDescent="0.25">
      <c r="A1220" s="361" t="s">
        <v>7095</v>
      </c>
      <c r="B1220" s="385" t="s">
        <v>3987</v>
      </c>
      <c r="C1220" s="608" t="s">
        <v>158</v>
      </c>
      <c r="D1220" s="609" t="s">
        <v>7096</v>
      </c>
      <c r="E1220" s="610">
        <v>5000</v>
      </c>
      <c r="F1220" s="613" t="s">
        <v>7118</v>
      </c>
      <c r="G1220" s="554" t="s">
        <v>7119</v>
      </c>
      <c r="H1220" s="392" t="s">
        <v>4566</v>
      </c>
      <c r="I1220" s="392" t="s">
        <v>7099</v>
      </c>
      <c r="J1220" s="392" t="s">
        <v>7100</v>
      </c>
      <c r="K1220" s="544" t="s">
        <v>3277</v>
      </c>
      <c r="L1220" s="544" t="s">
        <v>3277</v>
      </c>
      <c r="M1220" s="390">
        <v>5416.67</v>
      </c>
      <c r="N1220" s="544" t="s">
        <v>7101</v>
      </c>
      <c r="O1220" s="544" t="s">
        <v>7101</v>
      </c>
      <c r="P1220" s="390">
        <v>0</v>
      </c>
      <c r="Q1220" s="544"/>
      <c r="R1220" s="544"/>
    </row>
    <row r="1221" spans="1:18" x14ac:dyDescent="0.25">
      <c r="A1221" s="361" t="s">
        <v>7095</v>
      </c>
      <c r="B1221" s="385" t="s">
        <v>3987</v>
      </c>
      <c r="C1221" s="608" t="s">
        <v>158</v>
      </c>
      <c r="D1221" s="609" t="s">
        <v>7120</v>
      </c>
      <c r="E1221" s="610">
        <v>8500</v>
      </c>
      <c r="F1221" s="613" t="s">
        <v>7121</v>
      </c>
      <c r="G1221" s="554" t="s">
        <v>7122</v>
      </c>
      <c r="H1221" s="392" t="s">
        <v>4015</v>
      </c>
      <c r="I1221" s="392" t="s">
        <v>7099</v>
      </c>
      <c r="J1221" s="392" t="s">
        <v>7100</v>
      </c>
      <c r="K1221" s="544" t="s">
        <v>3277</v>
      </c>
      <c r="L1221" s="544" t="s">
        <v>3564</v>
      </c>
      <c r="M1221" s="390">
        <v>102600</v>
      </c>
      <c r="N1221" s="544" t="s">
        <v>7101</v>
      </c>
      <c r="O1221" s="544" t="s">
        <v>7101</v>
      </c>
      <c r="P1221" s="390">
        <v>0</v>
      </c>
      <c r="Q1221" s="544"/>
      <c r="R1221" s="544"/>
    </row>
    <row r="1222" spans="1:18" ht="24" x14ac:dyDescent="0.25">
      <c r="A1222" s="361" t="s">
        <v>7095</v>
      </c>
      <c r="B1222" s="385" t="s">
        <v>3987</v>
      </c>
      <c r="C1222" s="608" t="s">
        <v>158</v>
      </c>
      <c r="D1222" s="609" t="s">
        <v>7111</v>
      </c>
      <c r="E1222" s="610">
        <v>3500</v>
      </c>
      <c r="F1222" s="613" t="s">
        <v>7123</v>
      </c>
      <c r="G1222" s="554" t="s">
        <v>7124</v>
      </c>
      <c r="H1222" s="392" t="s">
        <v>4438</v>
      </c>
      <c r="I1222" s="392" t="s">
        <v>7115</v>
      </c>
      <c r="J1222" s="392" t="s">
        <v>1664</v>
      </c>
      <c r="K1222" s="544" t="s">
        <v>3277</v>
      </c>
      <c r="L1222" s="544" t="s">
        <v>3309</v>
      </c>
      <c r="M1222" s="390">
        <v>11156.109999999999</v>
      </c>
      <c r="N1222" s="544" t="s">
        <v>7101</v>
      </c>
      <c r="O1222" s="544" t="s">
        <v>7101</v>
      </c>
      <c r="P1222" s="390">
        <v>0</v>
      </c>
      <c r="Q1222" s="544"/>
      <c r="R1222" s="544"/>
    </row>
    <row r="1223" spans="1:18" ht="24" x14ac:dyDescent="0.25">
      <c r="A1223" s="361" t="s">
        <v>7095</v>
      </c>
      <c r="B1223" s="385" t="s">
        <v>3987</v>
      </c>
      <c r="C1223" s="608" t="s">
        <v>158</v>
      </c>
      <c r="D1223" s="611" t="s">
        <v>4000</v>
      </c>
      <c r="E1223" s="610">
        <v>2000</v>
      </c>
      <c r="F1223" s="613" t="s">
        <v>7125</v>
      </c>
      <c r="G1223" s="554" t="s">
        <v>7126</v>
      </c>
      <c r="H1223" s="293" t="s">
        <v>7109</v>
      </c>
      <c r="I1223" s="293" t="s">
        <v>7110</v>
      </c>
      <c r="J1223" s="293" t="s">
        <v>1664</v>
      </c>
      <c r="K1223" s="544" t="s">
        <v>3277</v>
      </c>
      <c r="L1223" s="544" t="s">
        <v>3277</v>
      </c>
      <c r="M1223" s="390">
        <v>3250</v>
      </c>
      <c r="N1223" s="544" t="s">
        <v>7101</v>
      </c>
      <c r="O1223" s="544" t="s">
        <v>7101</v>
      </c>
      <c r="P1223" s="390">
        <v>0</v>
      </c>
      <c r="Q1223" s="544"/>
      <c r="R1223" s="544"/>
    </row>
    <row r="1224" spans="1:18" ht="24" x14ac:dyDescent="0.25">
      <c r="A1224" s="361" t="s">
        <v>7095</v>
      </c>
      <c r="B1224" s="385" t="s">
        <v>3987</v>
      </c>
      <c r="C1224" s="608" t="s">
        <v>158</v>
      </c>
      <c r="D1224" s="609" t="s">
        <v>4377</v>
      </c>
      <c r="E1224" s="610">
        <v>5500</v>
      </c>
      <c r="F1224" s="613" t="s">
        <v>7127</v>
      </c>
      <c r="G1224" s="554" t="s">
        <v>7128</v>
      </c>
      <c r="H1224" s="293" t="s">
        <v>7129</v>
      </c>
      <c r="I1224" s="392" t="s">
        <v>7115</v>
      </c>
      <c r="J1224" s="392" t="s">
        <v>1664</v>
      </c>
      <c r="K1224" s="544" t="s">
        <v>3277</v>
      </c>
      <c r="L1224" s="544" t="s">
        <v>3564</v>
      </c>
      <c r="M1224" s="390">
        <v>66600</v>
      </c>
      <c r="N1224" s="544" t="s">
        <v>7101</v>
      </c>
      <c r="O1224" s="544" t="s">
        <v>7101</v>
      </c>
      <c r="P1224" s="390">
        <v>0</v>
      </c>
      <c r="Q1224" s="544"/>
      <c r="R1224" s="544"/>
    </row>
    <row r="1225" spans="1:18" ht="24" x14ac:dyDescent="0.25">
      <c r="A1225" s="361" t="s">
        <v>7095</v>
      </c>
      <c r="B1225" s="385" t="s">
        <v>3987</v>
      </c>
      <c r="C1225" s="608" t="s">
        <v>158</v>
      </c>
      <c r="D1225" s="609" t="s">
        <v>7130</v>
      </c>
      <c r="E1225" s="610">
        <v>6000</v>
      </c>
      <c r="F1225" s="613" t="s">
        <v>7131</v>
      </c>
      <c r="G1225" s="554" t="s">
        <v>7132</v>
      </c>
      <c r="H1225" s="392" t="s">
        <v>4566</v>
      </c>
      <c r="I1225" s="392" t="s">
        <v>7099</v>
      </c>
      <c r="J1225" s="392" t="s">
        <v>7100</v>
      </c>
      <c r="K1225" s="544" t="s">
        <v>3277</v>
      </c>
      <c r="L1225" s="544" t="s">
        <v>3564</v>
      </c>
      <c r="M1225" s="390">
        <v>72600</v>
      </c>
      <c r="N1225" s="544" t="s">
        <v>7101</v>
      </c>
      <c r="O1225" s="544" t="s">
        <v>7101</v>
      </c>
      <c r="P1225" s="390">
        <v>0</v>
      </c>
      <c r="Q1225" s="544"/>
      <c r="R1225" s="544"/>
    </row>
    <row r="1226" spans="1:18" x14ac:dyDescent="0.25">
      <c r="A1226" s="361" t="s">
        <v>7095</v>
      </c>
      <c r="B1226" s="385" t="s">
        <v>3987</v>
      </c>
      <c r="C1226" s="608" t="s">
        <v>158</v>
      </c>
      <c r="D1226" s="609" t="s">
        <v>7111</v>
      </c>
      <c r="E1226" s="610">
        <v>3500</v>
      </c>
      <c r="F1226" s="613" t="s">
        <v>7133</v>
      </c>
      <c r="G1226" s="554" t="s">
        <v>7134</v>
      </c>
      <c r="H1226" s="392" t="s">
        <v>4802</v>
      </c>
      <c r="I1226" s="392" t="s">
        <v>7099</v>
      </c>
      <c r="J1226" s="392" t="s">
        <v>7100</v>
      </c>
      <c r="K1226" s="544" t="s">
        <v>3277</v>
      </c>
      <c r="L1226" s="544" t="s">
        <v>3309</v>
      </c>
      <c r="M1226" s="390">
        <v>11156.109999999999</v>
      </c>
      <c r="N1226" s="544" t="s">
        <v>7101</v>
      </c>
      <c r="O1226" s="544" t="s">
        <v>7101</v>
      </c>
      <c r="P1226" s="390">
        <v>0</v>
      </c>
      <c r="Q1226" s="544"/>
      <c r="R1226" s="544"/>
    </row>
    <row r="1227" spans="1:18" x14ac:dyDescent="0.25">
      <c r="A1227" s="361" t="s">
        <v>7095</v>
      </c>
      <c r="B1227" s="385" t="s">
        <v>3987</v>
      </c>
      <c r="C1227" s="608" t="s">
        <v>158</v>
      </c>
      <c r="D1227" s="611" t="s">
        <v>4458</v>
      </c>
      <c r="E1227" s="610">
        <v>11000</v>
      </c>
      <c r="F1227" s="613" t="s">
        <v>7135</v>
      </c>
      <c r="G1227" s="554" t="s">
        <v>7136</v>
      </c>
      <c r="H1227" s="392" t="s">
        <v>4015</v>
      </c>
      <c r="I1227" s="392" t="s">
        <v>7099</v>
      </c>
      <c r="J1227" s="392" t="s">
        <v>7100</v>
      </c>
      <c r="K1227" s="544" t="s">
        <v>3283</v>
      </c>
      <c r="L1227" s="544" t="s">
        <v>3368</v>
      </c>
      <c r="M1227" s="390">
        <v>128566.67</v>
      </c>
      <c r="N1227" s="544" t="s">
        <v>7101</v>
      </c>
      <c r="O1227" s="544" t="s">
        <v>7101</v>
      </c>
      <c r="P1227" s="390">
        <v>0</v>
      </c>
      <c r="Q1227" s="544"/>
      <c r="R1227" s="544"/>
    </row>
    <row r="1228" spans="1:18" x14ac:dyDescent="0.25">
      <c r="A1228" s="361" t="s">
        <v>7095</v>
      </c>
      <c r="B1228" s="385" t="s">
        <v>3987</v>
      </c>
      <c r="C1228" s="608" t="s">
        <v>158</v>
      </c>
      <c r="D1228" s="609" t="s">
        <v>4016</v>
      </c>
      <c r="E1228" s="610">
        <v>5000</v>
      </c>
      <c r="F1228" s="613" t="s">
        <v>7137</v>
      </c>
      <c r="G1228" s="554" t="s">
        <v>7138</v>
      </c>
      <c r="H1228" s="392" t="s">
        <v>7139</v>
      </c>
      <c r="I1228" s="392" t="s">
        <v>7115</v>
      </c>
      <c r="J1228" s="392" t="s">
        <v>1664</v>
      </c>
      <c r="K1228" s="544" t="s">
        <v>3309</v>
      </c>
      <c r="L1228" s="544" t="s">
        <v>3307</v>
      </c>
      <c r="M1228" s="390">
        <v>30091.67</v>
      </c>
      <c r="N1228" s="544" t="s">
        <v>7101</v>
      </c>
      <c r="O1228" s="544" t="s">
        <v>7101</v>
      </c>
      <c r="P1228" s="390">
        <v>0</v>
      </c>
      <c r="Q1228" s="544"/>
      <c r="R1228" s="544"/>
    </row>
    <row r="1229" spans="1:18" ht="24" x14ac:dyDescent="0.25">
      <c r="A1229" s="361" t="s">
        <v>7095</v>
      </c>
      <c r="B1229" s="385" t="s">
        <v>3987</v>
      </c>
      <c r="C1229" s="608" t="s">
        <v>158</v>
      </c>
      <c r="D1229" s="609" t="s">
        <v>7140</v>
      </c>
      <c r="E1229" s="610">
        <v>8500</v>
      </c>
      <c r="F1229" s="613" t="s">
        <v>7141</v>
      </c>
      <c r="G1229" s="554" t="s">
        <v>7142</v>
      </c>
      <c r="H1229" s="293" t="s">
        <v>7143</v>
      </c>
      <c r="I1229" s="392" t="s">
        <v>7115</v>
      </c>
      <c r="J1229" s="392" t="s">
        <v>1664</v>
      </c>
      <c r="K1229" s="544" t="s">
        <v>3277</v>
      </c>
      <c r="L1229" s="544" t="s">
        <v>3564</v>
      </c>
      <c r="M1229" s="390">
        <v>102600</v>
      </c>
      <c r="N1229" s="544" t="s">
        <v>7101</v>
      </c>
      <c r="O1229" s="544" t="s">
        <v>7101</v>
      </c>
      <c r="P1229" s="390">
        <v>0</v>
      </c>
      <c r="Q1229" s="544"/>
      <c r="R1229" s="544"/>
    </row>
    <row r="1230" spans="1:18" x14ac:dyDescent="0.25">
      <c r="A1230" s="361" t="s">
        <v>7095</v>
      </c>
      <c r="B1230" s="385" t="s">
        <v>3987</v>
      </c>
      <c r="C1230" s="608" t="s">
        <v>158</v>
      </c>
      <c r="D1230" s="609" t="s">
        <v>7144</v>
      </c>
      <c r="E1230" s="610">
        <v>8500</v>
      </c>
      <c r="F1230" s="613" t="s">
        <v>7145</v>
      </c>
      <c r="G1230" s="554" t="s">
        <v>7146</v>
      </c>
      <c r="H1230" s="392" t="s">
        <v>5119</v>
      </c>
      <c r="I1230" s="392" t="s">
        <v>7099</v>
      </c>
      <c r="J1230" s="392" t="s">
        <v>7100</v>
      </c>
      <c r="K1230" s="544" t="s">
        <v>3277</v>
      </c>
      <c r="L1230" s="544" t="s">
        <v>3564</v>
      </c>
      <c r="M1230" s="390">
        <v>102600</v>
      </c>
      <c r="N1230" s="544" t="s">
        <v>7101</v>
      </c>
      <c r="O1230" s="544" t="s">
        <v>7101</v>
      </c>
      <c r="P1230" s="390">
        <v>0</v>
      </c>
      <c r="Q1230" s="544"/>
      <c r="R1230" s="544"/>
    </row>
    <row r="1231" spans="1:18" x14ac:dyDescent="0.25">
      <c r="A1231" s="361" t="s">
        <v>7095</v>
      </c>
      <c r="B1231" s="385" t="s">
        <v>3987</v>
      </c>
      <c r="C1231" s="608" t="s">
        <v>158</v>
      </c>
      <c r="D1231" s="609" t="s">
        <v>7147</v>
      </c>
      <c r="E1231" s="610">
        <v>13000</v>
      </c>
      <c r="F1231" s="613" t="s">
        <v>7148</v>
      </c>
      <c r="G1231" s="554" t="s">
        <v>7149</v>
      </c>
      <c r="H1231" s="392" t="s">
        <v>4102</v>
      </c>
      <c r="I1231" s="392" t="s">
        <v>7099</v>
      </c>
      <c r="J1231" s="392" t="s">
        <v>7100</v>
      </c>
      <c r="K1231" s="544" t="s">
        <v>3277</v>
      </c>
      <c r="L1231" s="544" t="s">
        <v>3564</v>
      </c>
      <c r="M1231" s="390">
        <v>156600</v>
      </c>
      <c r="N1231" s="544" t="s">
        <v>7101</v>
      </c>
      <c r="O1231" s="544" t="s">
        <v>7101</v>
      </c>
      <c r="P1231" s="390">
        <v>0</v>
      </c>
      <c r="Q1231" s="544"/>
      <c r="R1231" s="544"/>
    </row>
    <row r="1232" spans="1:18" x14ac:dyDescent="0.25">
      <c r="A1232" s="361" t="s">
        <v>7095</v>
      </c>
      <c r="B1232" s="385" t="s">
        <v>3987</v>
      </c>
      <c r="C1232" s="608" t="s">
        <v>158</v>
      </c>
      <c r="D1232" s="609" t="s">
        <v>7150</v>
      </c>
      <c r="E1232" s="610">
        <v>5000</v>
      </c>
      <c r="F1232" s="613" t="s">
        <v>7151</v>
      </c>
      <c r="G1232" s="554" t="s">
        <v>7152</v>
      </c>
      <c r="H1232" s="392" t="s">
        <v>7153</v>
      </c>
      <c r="I1232" s="392" t="s">
        <v>7099</v>
      </c>
      <c r="J1232" s="392" t="s">
        <v>7100</v>
      </c>
      <c r="K1232" s="544" t="s">
        <v>3277</v>
      </c>
      <c r="L1232" s="544" t="s">
        <v>3564</v>
      </c>
      <c r="M1232" s="390">
        <v>60600</v>
      </c>
      <c r="N1232" s="544" t="s">
        <v>7101</v>
      </c>
      <c r="O1232" s="544" t="s">
        <v>7101</v>
      </c>
      <c r="P1232" s="390">
        <v>0</v>
      </c>
      <c r="Q1232" s="544"/>
      <c r="R1232" s="544"/>
    </row>
    <row r="1233" spans="1:18" x14ac:dyDescent="0.25">
      <c r="A1233" s="361" t="s">
        <v>7095</v>
      </c>
      <c r="B1233" s="385" t="s">
        <v>3987</v>
      </c>
      <c r="C1233" s="608" t="s">
        <v>158</v>
      </c>
      <c r="D1233" s="609" t="s">
        <v>4272</v>
      </c>
      <c r="E1233" s="610">
        <v>2500</v>
      </c>
      <c r="F1233" s="613" t="s">
        <v>7154</v>
      </c>
      <c r="G1233" s="554" t="s">
        <v>7155</v>
      </c>
      <c r="H1233" s="392" t="s">
        <v>4802</v>
      </c>
      <c r="I1233" s="392" t="s">
        <v>7099</v>
      </c>
      <c r="J1233" s="392" t="s">
        <v>7100</v>
      </c>
      <c r="K1233" s="544" t="s">
        <v>3283</v>
      </c>
      <c r="L1233" s="544" t="s">
        <v>3437</v>
      </c>
      <c r="M1233" s="390">
        <v>13554.44</v>
      </c>
      <c r="N1233" s="544" t="s">
        <v>7101</v>
      </c>
      <c r="O1233" s="544" t="s">
        <v>7101</v>
      </c>
      <c r="P1233" s="390">
        <v>0</v>
      </c>
      <c r="Q1233" s="544"/>
      <c r="R1233" s="544"/>
    </row>
    <row r="1234" spans="1:18" x14ac:dyDescent="0.25">
      <c r="A1234" s="361" t="s">
        <v>7095</v>
      </c>
      <c r="B1234" s="385" t="s">
        <v>3987</v>
      </c>
      <c r="C1234" s="608" t="s">
        <v>158</v>
      </c>
      <c r="D1234" s="609" t="s">
        <v>7102</v>
      </c>
      <c r="E1234" s="610">
        <v>5000</v>
      </c>
      <c r="F1234" s="613" t="s">
        <v>7156</v>
      </c>
      <c r="G1234" s="554" t="s">
        <v>7157</v>
      </c>
      <c r="H1234" s="559" t="s">
        <v>5119</v>
      </c>
      <c r="I1234" s="392" t="s">
        <v>7099</v>
      </c>
      <c r="J1234" s="392" t="s">
        <v>7100</v>
      </c>
      <c r="K1234" s="544" t="s">
        <v>3277</v>
      </c>
      <c r="L1234" s="544" t="s">
        <v>3297</v>
      </c>
      <c r="M1234" s="390">
        <v>21125</v>
      </c>
      <c r="N1234" s="544" t="s">
        <v>7101</v>
      </c>
      <c r="O1234" s="544" t="s">
        <v>7101</v>
      </c>
      <c r="P1234" s="390">
        <v>0</v>
      </c>
      <c r="Q1234" s="544"/>
      <c r="R1234" s="544"/>
    </row>
    <row r="1235" spans="1:18" ht="24" x14ac:dyDescent="0.25">
      <c r="A1235" s="361" t="s">
        <v>7095</v>
      </c>
      <c r="B1235" s="385" t="s">
        <v>3987</v>
      </c>
      <c r="C1235" s="608" t="s">
        <v>158</v>
      </c>
      <c r="D1235" s="609" t="s">
        <v>7158</v>
      </c>
      <c r="E1235" s="610">
        <v>3500</v>
      </c>
      <c r="F1235" s="613" t="s">
        <v>7159</v>
      </c>
      <c r="G1235" s="554" t="s">
        <v>7160</v>
      </c>
      <c r="H1235" s="392" t="s">
        <v>7161</v>
      </c>
      <c r="I1235" s="392" t="s">
        <v>7099</v>
      </c>
      <c r="J1235" s="392" t="s">
        <v>7100</v>
      </c>
      <c r="K1235" s="544" t="s">
        <v>3277</v>
      </c>
      <c r="L1235" s="544" t="s">
        <v>3564</v>
      </c>
      <c r="M1235" s="390">
        <v>42600</v>
      </c>
      <c r="N1235" s="544" t="s">
        <v>7101</v>
      </c>
      <c r="O1235" s="544" t="s">
        <v>7101</v>
      </c>
      <c r="P1235" s="390">
        <v>0</v>
      </c>
      <c r="Q1235" s="544"/>
      <c r="R1235" s="544"/>
    </row>
    <row r="1236" spans="1:18" ht="24" x14ac:dyDescent="0.25">
      <c r="A1236" s="361" t="s">
        <v>7095</v>
      </c>
      <c r="B1236" s="385" t="s">
        <v>3987</v>
      </c>
      <c r="C1236" s="608" t="s">
        <v>158</v>
      </c>
      <c r="D1236" s="611" t="s">
        <v>4000</v>
      </c>
      <c r="E1236" s="610">
        <v>2500</v>
      </c>
      <c r="F1236" s="613" t="s">
        <v>7162</v>
      </c>
      <c r="G1236" s="554" t="s">
        <v>7163</v>
      </c>
      <c r="H1236" s="392" t="s">
        <v>7109</v>
      </c>
      <c r="I1236" s="293" t="s">
        <v>7110</v>
      </c>
      <c r="J1236" s="392" t="s">
        <v>1664</v>
      </c>
      <c r="K1236" s="544" t="s">
        <v>3277</v>
      </c>
      <c r="L1236" s="544" t="s">
        <v>3564</v>
      </c>
      <c r="M1236" s="390">
        <v>30600</v>
      </c>
      <c r="N1236" s="544" t="s">
        <v>7101</v>
      </c>
      <c r="O1236" s="544" t="s">
        <v>7101</v>
      </c>
      <c r="P1236" s="390">
        <v>0</v>
      </c>
      <c r="Q1236" s="544"/>
      <c r="R1236" s="544"/>
    </row>
    <row r="1237" spans="1:18" x14ac:dyDescent="0.25">
      <c r="A1237" s="361" t="s">
        <v>7095</v>
      </c>
      <c r="B1237" s="385" t="s">
        <v>3987</v>
      </c>
      <c r="C1237" s="608" t="s">
        <v>158</v>
      </c>
      <c r="D1237" s="609" t="s">
        <v>7096</v>
      </c>
      <c r="E1237" s="610">
        <v>5000</v>
      </c>
      <c r="F1237" s="613" t="s">
        <v>7164</v>
      </c>
      <c r="G1237" s="554" t="s">
        <v>7165</v>
      </c>
      <c r="H1237" s="392" t="s">
        <v>7166</v>
      </c>
      <c r="I1237" s="392" t="s">
        <v>7099</v>
      </c>
      <c r="J1237" s="392" t="s">
        <v>7100</v>
      </c>
      <c r="K1237" s="544" t="s">
        <v>3277</v>
      </c>
      <c r="L1237" s="544" t="s">
        <v>3277</v>
      </c>
      <c r="M1237" s="390">
        <v>5416.67</v>
      </c>
      <c r="N1237" s="544" t="s">
        <v>7101</v>
      </c>
      <c r="O1237" s="544" t="s">
        <v>7101</v>
      </c>
      <c r="P1237" s="390">
        <v>0</v>
      </c>
      <c r="Q1237" s="544"/>
      <c r="R1237" s="544"/>
    </row>
    <row r="1238" spans="1:18" x14ac:dyDescent="0.25">
      <c r="A1238" s="361" t="s">
        <v>7095</v>
      </c>
      <c r="B1238" s="385" t="s">
        <v>3987</v>
      </c>
      <c r="C1238" s="608" t="s">
        <v>158</v>
      </c>
      <c r="D1238" s="609" t="s">
        <v>7102</v>
      </c>
      <c r="E1238" s="610">
        <v>5000</v>
      </c>
      <c r="F1238" s="613" t="s">
        <v>7164</v>
      </c>
      <c r="G1238" s="554" t="s">
        <v>7165</v>
      </c>
      <c r="H1238" s="392" t="s">
        <v>7166</v>
      </c>
      <c r="I1238" s="392" t="s">
        <v>7099</v>
      </c>
      <c r="J1238" s="392" t="s">
        <v>7100</v>
      </c>
      <c r="K1238" s="544" t="s">
        <v>3277</v>
      </c>
      <c r="L1238" s="544" t="s">
        <v>3297</v>
      </c>
      <c r="M1238" s="390">
        <v>21486.11</v>
      </c>
      <c r="N1238" s="544" t="s">
        <v>7101</v>
      </c>
      <c r="O1238" s="544" t="s">
        <v>7101</v>
      </c>
      <c r="P1238" s="390">
        <v>0</v>
      </c>
      <c r="Q1238" s="544"/>
      <c r="R1238" s="544"/>
    </row>
    <row r="1239" spans="1:18" x14ac:dyDescent="0.25">
      <c r="A1239" s="361" t="s">
        <v>7095</v>
      </c>
      <c r="B1239" s="385" t="s">
        <v>3987</v>
      </c>
      <c r="C1239" s="608" t="s">
        <v>158</v>
      </c>
      <c r="D1239" s="609" t="s">
        <v>7111</v>
      </c>
      <c r="E1239" s="610">
        <v>3500</v>
      </c>
      <c r="F1239" s="613" t="s">
        <v>7167</v>
      </c>
      <c r="G1239" s="554" t="s">
        <v>7168</v>
      </c>
      <c r="H1239" s="392" t="s">
        <v>7169</v>
      </c>
      <c r="I1239" s="392" t="s">
        <v>7099</v>
      </c>
      <c r="J1239" s="392" t="s">
        <v>7100</v>
      </c>
      <c r="K1239" s="544" t="s">
        <v>3277</v>
      </c>
      <c r="L1239" s="544" t="s">
        <v>3309</v>
      </c>
      <c r="M1239" s="390">
        <v>11156.109999999999</v>
      </c>
      <c r="N1239" s="544" t="s">
        <v>7101</v>
      </c>
      <c r="O1239" s="544" t="s">
        <v>7101</v>
      </c>
      <c r="P1239" s="390">
        <v>0</v>
      </c>
      <c r="Q1239" s="544"/>
      <c r="R1239" s="544"/>
    </row>
    <row r="1240" spans="1:18" x14ac:dyDescent="0.25">
      <c r="A1240" s="361" t="s">
        <v>7095</v>
      </c>
      <c r="B1240" s="385" t="s">
        <v>3987</v>
      </c>
      <c r="C1240" s="608" t="s">
        <v>158</v>
      </c>
      <c r="D1240" s="609" t="s">
        <v>7170</v>
      </c>
      <c r="E1240" s="610">
        <v>5000</v>
      </c>
      <c r="F1240" s="613" t="s">
        <v>7171</v>
      </c>
      <c r="G1240" s="554" t="s">
        <v>7172</v>
      </c>
      <c r="H1240" s="392" t="s">
        <v>4566</v>
      </c>
      <c r="I1240" s="392" t="s">
        <v>7099</v>
      </c>
      <c r="J1240" s="392" t="s">
        <v>7100</v>
      </c>
      <c r="K1240" s="544" t="s">
        <v>3283</v>
      </c>
      <c r="L1240" s="544" t="s">
        <v>3297</v>
      </c>
      <c r="M1240" s="390">
        <v>21498.89</v>
      </c>
      <c r="N1240" s="544" t="s">
        <v>7101</v>
      </c>
      <c r="O1240" s="544" t="s">
        <v>7101</v>
      </c>
      <c r="P1240" s="390">
        <v>0</v>
      </c>
      <c r="Q1240" s="544"/>
      <c r="R1240" s="544"/>
    </row>
    <row r="1241" spans="1:18" x14ac:dyDescent="0.25">
      <c r="A1241" s="361" t="s">
        <v>7095</v>
      </c>
      <c r="B1241" s="385" t="s">
        <v>3987</v>
      </c>
      <c r="C1241" s="608" t="s">
        <v>158</v>
      </c>
      <c r="D1241" s="609" t="s">
        <v>7158</v>
      </c>
      <c r="E1241" s="610">
        <v>3500</v>
      </c>
      <c r="F1241" s="613" t="s">
        <v>7173</v>
      </c>
      <c r="G1241" s="554" t="s">
        <v>7174</v>
      </c>
      <c r="H1241" s="392" t="s">
        <v>7175</v>
      </c>
      <c r="I1241" s="392" t="s">
        <v>7099</v>
      </c>
      <c r="J1241" s="392" t="s">
        <v>7100</v>
      </c>
      <c r="K1241" s="544" t="s">
        <v>3283</v>
      </c>
      <c r="L1241" s="544" t="s">
        <v>3297</v>
      </c>
      <c r="M1241" s="390">
        <v>42600</v>
      </c>
      <c r="N1241" s="544" t="s">
        <v>7101</v>
      </c>
      <c r="O1241" s="544" t="s">
        <v>7101</v>
      </c>
      <c r="P1241" s="390">
        <v>0</v>
      </c>
      <c r="Q1241" s="544"/>
      <c r="R1241" s="544"/>
    </row>
    <row r="1242" spans="1:18" x14ac:dyDescent="0.25">
      <c r="A1242" s="361" t="s">
        <v>7095</v>
      </c>
      <c r="B1242" s="385" t="s">
        <v>3987</v>
      </c>
      <c r="C1242" s="608" t="s">
        <v>158</v>
      </c>
      <c r="D1242" s="609" t="s">
        <v>7111</v>
      </c>
      <c r="E1242" s="610">
        <v>3500</v>
      </c>
      <c r="F1242" s="613" t="s">
        <v>7176</v>
      </c>
      <c r="G1242" s="554" t="s">
        <v>7177</v>
      </c>
      <c r="H1242" s="392" t="s">
        <v>7178</v>
      </c>
      <c r="I1242" s="392" t="s">
        <v>7099</v>
      </c>
      <c r="J1242" s="392" t="s">
        <v>7100</v>
      </c>
      <c r="K1242" s="544" t="s">
        <v>3277</v>
      </c>
      <c r="L1242" s="544" t="s">
        <v>3309</v>
      </c>
      <c r="M1242" s="390">
        <v>11156.109999999999</v>
      </c>
      <c r="N1242" s="544" t="s">
        <v>7101</v>
      </c>
      <c r="O1242" s="544" t="s">
        <v>7101</v>
      </c>
      <c r="P1242" s="390">
        <v>0</v>
      </c>
      <c r="Q1242" s="544"/>
      <c r="R1242" s="544"/>
    </row>
    <row r="1243" spans="1:18" ht="24" x14ac:dyDescent="0.25">
      <c r="A1243" s="361" t="s">
        <v>7095</v>
      </c>
      <c r="B1243" s="385" t="s">
        <v>3987</v>
      </c>
      <c r="C1243" s="608" t="s">
        <v>158</v>
      </c>
      <c r="D1243" s="611" t="s">
        <v>4000</v>
      </c>
      <c r="E1243" s="610">
        <v>2000</v>
      </c>
      <c r="F1243" s="613" t="s">
        <v>7179</v>
      </c>
      <c r="G1243" s="554" t="s">
        <v>7180</v>
      </c>
      <c r="H1243" s="392" t="s">
        <v>7109</v>
      </c>
      <c r="I1243" s="293" t="s">
        <v>7110</v>
      </c>
      <c r="J1243" s="392" t="s">
        <v>1664</v>
      </c>
      <c r="K1243" s="544" t="s">
        <v>3277</v>
      </c>
      <c r="L1243" s="544" t="s">
        <v>3309</v>
      </c>
      <c r="M1243" s="390">
        <v>6211.11</v>
      </c>
      <c r="N1243" s="544" t="s">
        <v>7101</v>
      </c>
      <c r="O1243" s="544" t="s">
        <v>7101</v>
      </c>
      <c r="P1243" s="390">
        <v>0</v>
      </c>
      <c r="Q1243" s="544"/>
      <c r="R1243" s="544"/>
    </row>
    <row r="1244" spans="1:18" x14ac:dyDescent="0.25">
      <c r="A1244" s="361" t="s">
        <v>7095</v>
      </c>
      <c r="B1244" s="385" t="s">
        <v>3987</v>
      </c>
      <c r="C1244" s="608" t="s">
        <v>158</v>
      </c>
      <c r="D1244" s="609" t="s">
        <v>7096</v>
      </c>
      <c r="E1244" s="610">
        <v>5000</v>
      </c>
      <c r="F1244" s="613" t="s">
        <v>7181</v>
      </c>
      <c r="G1244" s="554" t="s">
        <v>7182</v>
      </c>
      <c r="H1244" s="392" t="s">
        <v>4566</v>
      </c>
      <c r="I1244" s="293" t="s">
        <v>7099</v>
      </c>
      <c r="J1244" s="392" t="s">
        <v>7100</v>
      </c>
      <c r="K1244" s="544" t="s">
        <v>3277</v>
      </c>
      <c r="L1244" s="544" t="s">
        <v>3277</v>
      </c>
      <c r="M1244" s="390">
        <v>5416.67</v>
      </c>
      <c r="N1244" s="544" t="s">
        <v>7101</v>
      </c>
      <c r="O1244" s="544" t="s">
        <v>7101</v>
      </c>
      <c r="P1244" s="390">
        <v>0</v>
      </c>
      <c r="Q1244" s="544"/>
      <c r="R1244" s="544"/>
    </row>
    <row r="1245" spans="1:18" x14ac:dyDescent="0.25">
      <c r="A1245" s="361" t="s">
        <v>7095</v>
      </c>
      <c r="B1245" s="385" t="s">
        <v>3987</v>
      </c>
      <c r="C1245" s="608" t="s">
        <v>158</v>
      </c>
      <c r="D1245" s="609" t="s">
        <v>7170</v>
      </c>
      <c r="E1245" s="610">
        <v>5000</v>
      </c>
      <c r="F1245" s="613" t="s">
        <v>7181</v>
      </c>
      <c r="G1245" s="554" t="s">
        <v>7182</v>
      </c>
      <c r="H1245" s="392" t="s">
        <v>4566</v>
      </c>
      <c r="I1245" s="293" t="s">
        <v>7099</v>
      </c>
      <c r="J1245" s="392" t="s">
        <v>7100</v>
      </c>
      <c r="K1245" s="544" t="s">
        <v>3283</v>
      </c>
      <c r="L1245" s="544" t="s">
        <v>3297</v>
      </c>
      <c r="M1245" s="390">
        <v>21498.89</v>
      </c>
      <c r="N1245" s="544" t="s">
        <v>7101</v>
      </c>
      <c r="O1245" s="544" t="s">
        <v>7101</v>
      </c>
      <c r="P1245" s="390">
        <v>0</v>
      </c>
      <c r="Q1245" s="544"/>
      <c r="R1245" s="544"/>
    </row>
    <row r="1246" spans="1:18" ht="24" x14ac:dyDescent="0.25">
      <c r="A1246" s="361" t="s">
        <v>7095</v>
      </c>
      <c r="B1246" s="385" t="s">
        <v>3987</v>
      </c>
      <c r="C1246" s="608" t="s">
        <v>158</v>
      </c>
      <c r="D1246" s="609" t="s">
        <v>7096</v>
      </c>
      <c r="E1246" s="610">
        <v>5000</v>
      </c>
      <c r="F1246" s="613" t="s">
        <v>7183</v>
      </c>
      <c r="G1246" s="554" t="s">
        <v>7184</v>
      </c>
      <c r="H1246" s="392" t="s">
        <v>4566</v>
      </c>
      <c r="I1246" s="293" t="s">
        <v>7099</v>
      </c>
      <c r="J1246" s="392" t="s">
        <v>7100</v>
      </c>
      <c r="K1246" s="544" t="s">
        <v>3277</v>
      </c>
      <c r="L1246" s="544" t="s">
        <v>3277</v>
      </c>
      <c r="M1246" s="390">
        <v>5416.67</v>
      </c>
      <c r="N1246" s="544" t="s">
        <v>7101</v>
      </c>
      <c r="O1246" s="544" t="s">
        <v>7101</v>
      </c>
      <c r="P1246" s="390">
        <v>0</v>
      </c>
      <c r="Q1246" s="544"/>
      <c r="R1246" s="544"/>
    </row>
    <row r="1247" spans="1:18" ht="24" x14ac:dyDescent="0.25">
      <c r="A1247" s="361" t="s">
        <v>7095</v>
      </c>
      <c r="B1247" s="385" t="s">
        <v>3987</v>
      </c>
      <c r="C1247" s="608" t="s">
        <v>158</v>
      </c>
      <c r="D1247" s="609" t="s">
        <v>7185</v>
      </c>
      <c r="E1247" s="610">
        <v>4000</v>
      </c>
      <c r="F1247" s="613" t="s">
        <v>7186</v>
      </c>
      <c r="G1247" s="554" t="s">
        <v>7187</v>
      </c>
      <c r="H1247" s="392" t="s">
        <v>7178</v>
      </c>
      <c r="I1247" s="392" t="s">
        <v>7115</v>
      </c>
      <c r="J1247" s="392" t="s">
        <v>1664</v>
      </c>
      <c r="K1247" s="544" t="s">
        <v>3277</v>
      </c>
      <c r="L1247" s="544" t="s">
        <v>3564</v>
      </c>
      <c r="M1247" s="390">
        <v>48600</v>
      </c>
      <c r="N1247" s="544" t="s">
        <v>7101</v>
      </c>
      <c r="O1247" s="544" t="s">
        <v>7101</v>
      </c>
      <c r="P1247" s="390">
        <v>0</v>
      </c>
      <c r="Q1247" s="544"/>
      <c r="R1247" s="544"/>
    </row>
    <row r="1248" spans="1:18" ht="24" x14ac:dyDescent="0.25">
      <c r="A1248" s="361" t="s">
        <v>7095</v>
      </c>
      <c r="B1248" s="385" t="s">
        <v>3987</v>
      </c>
      <c r="C1248" s="608" t="s">
        <v>158</v>
      </c>
      <c r="D1248" s="609" t="s">
        <v>7188</v>
      </c>
      <c r="E1248" s="610">
        <v>5500</v>
      </c>
      <c r="F1248" s="613" t="s">
        <v>7189</v>
      </c>
      <c r="G1248" s="554" t="s">
        <v>7190</v>
      </c>
      <c r="H1248" s="392" t="s">
        <v>7191</v>
      </c>
      <c r="I1248" s="392" t="s">
        <v>7099</v>
      </c>
      <c r="J1248" s="392" t="s">
        <v>7100</v>
      </c>
      <c r="K1248" s="544" t="s">
        <v>3283</v>
      </c>
      <c r="L1248" s="544" t="s">
        <v>3297</v>
      </c>
      <c r="M1248" s="390">
        <v>23325.559999999998</v>
      </c>
      <c r="N1248" s="544" t="s">
        <v>7101</v>
      </c>
      <c r="O1248" s="544" t="s">
        <v>7101</v>
      </c>
      <c r="P1248" s="390">
        <v>0</v>
      </c>
      <c r="Q1248" s="544"/>
      <c r="R1248" s="544"/>
    </row>
    <row r="1249" spans="1:18" x14ac:dyDescent="0.25">
      <c r="A1249" s="361" t="s">
        <v>7095</v>
      </c>
      <c r="B1249" s="385" t="s">
        <v>3987</v>
      </c>
      <c r="C1249" s="608" t="s">
        <v>158</v>
      </c>
      <c r="D1249" s="609" t="s">
        <v>7170</v>
      </c>
      <c r="E1249" s="610">
        <v>5000</v>
      </c>
      <c r="F1249" s="613" t="s">
        <v>7192</v>
      </c>
      <c r="G1249" s="554" t="s">
        <v>7193</v>
      </c>
      <c r="H1249" s="392" t="s">
        <v>7194</v>
      </c>
      <c r="I1249" s="392" t="s">
        <v>7099</v>
      </c>
      <c r="J1249" s="392" t="s">
        <v>7100</v>
      </c>
      <c r="K1249" s="544" t="s">
        <v>3283</v>
      </c>
      <c r="L1249" s="544" t="s">
        <v>3297</v>
      </c>
      <c r="M1249" s="390">
        <v>20211.669999999998</v>
      </c>
      <c r="N1249" s="544" t="s">
        <v>7101</v>
      </c>
      <c r="O1249" s="544" t="s">
        <v>7101</v>
      </c>
      <c r="P1249" s="390">
        <v>0</v>
      </c>
      <c r="Q1249" s="544"/>
      <c r="R1249" s="544"/>
    </row>
    <row r="1250" spans="1:18" x14ac:dyDescent="0.25">
      <c r="A1250" s="361" t="s">
        <v>7095</v>
      </c>
      <c r="B1250" s="385" t="s">
        <v>3987</v>
      </c>
      <c r="C1250" s="608" t="s">
        <v>158</v>
      </c>
      <c r="D1250" s="609" t="s">
        <v>7096</v>
      </c>
      <c r="E1250" s="610">
        <v>5000</v>
      </c>
      <c r="F1250" s="613" t="s">
        <v>7192</v>
      </c>
      <c r="G1250" s="554" t="s">
        <v>7193</v>
      </c>
      <c r="H1250" s="392" t="s">
        <v>7194</v>
      </c>
      <c r="I1250" s="392" t="s">
        <v>7099</v>
      </c>
      <c r="J1250" s="392" t="s">
        <v>7100</v>
      </c>
      <c r="K1250" s="544" t="s">
        <v>3277</v>
      </c>
      <c r="L1250" s="544" t="s">
        <v>3277</v>
      </c>
      <c r="M1250" s="390">
        <v>5416.67</v>
      </c>
      <c r="N1250" s="544" t="s">
        <v>7101</v>
      </c>
      <c r="O1250" s="544" t="s">
        <v>7101</v>
      </c>
      <c r="P1250" s="390">
        <v>0</v>
      </c>
      <c r="Q1250" s="544"/>
      <c r="R1250" s="544"/>
    </row>
    <row r="1251" spans="1:18" x14ac:dyDescent="0.25">
      <c r="A1251" s="361" t="s">
        <v>7095</v>
      </c>
      <c r="B1251" s="385" t="s">
        <v>3987</v>
      </c>
      <c r="C1251" s="608" t="s">
        <v>158</v>
      </c>
      <c r="D1251" s="609" t="s">
        <v>7096</v>
      </c>
      <c r="E1251" s="610">
        <v>5000</v>
      </c>
      <c r="F1251" s="616" t="s">
        <v>7195</v>
      </c>
      <c r="G1251" s="555" t="s">
        <v>7196</v>
      </c>
      <c r="H1251" s="392" t="s">
        <v>4566</v>
      </c>
      <c r="I1251" s="392" t="s">
        <v>7099</v>
      </c>
      <c r="J1251" s="392" t="s">
        <v>7100</v>
      </c>
      <c r="K1251" s="544" t="s">
        <v>3277</v>
      </c>
      <c r="L1251" s="544" t="s">
        <v>3277</v>
      </c>
      <c r="M1251" s="390">
        <v>5416.67</v>
      </c>
      <c r="N1251" s="544" t="s">
        <v>7101</v>
      </c>
      <c r="O1251" s="544" t="s">
        <v>7101</v>
      </c>
      <c r="P1251" s="390">
        <v>0</v>
      </c>
      <c r="Q1251" s="544"/>
      <c r="R1251" s="544"/>
    </row>
    <row r="1252" spans="1:18" ht="24" x14ac:dyDescent="0.25">
      <c r="A1252" s="361" t="s">
        <v>7095</v>
      </c>
      <c r="B1252" s="385" t="s">
        <v>3987</v>
      </c>
      <c r="C1252" s="608" t="s">
        <v>158</v>
      </c>
      <c r="D1252" s="609" t="s">
        <v>7197</v>
      </c>
      <c r="E1252" s="610">
        <v>2500</v>
      </c>
      <c r="F1252" s="613" t="s">
        <v>7198</v>
      </c>
      <c r="G1252" s="554" t="s">
        <v>7199</v>
      </c>
      <c r="H1252" s="392" t="s">
        <v>7200</v>
      </c>
      <c r="I1252" s="293" t="s">
        <v>7201</v>
      </c>
      <c r="J1252" s="392" t="s">
        <v>1664</v>
      </c>
      <c r="K1252" s="544" t="s">
        <v>3277</v>
      </c>
      <c r="L1252" s="544" t="s">
        <v>3546</v>
      </c>
      <c r="M1252" s="390">
        <v>26933.33</v>
      </c>
      <c r="N1252" s="544" t="s">
        <v>7101</v>
      </c>
      <c r="O1252" s="544" t="s">
        <v>7101</v>
      </c>
      <c r="P1252" s="390">
        <v>0</v>
      </c>
      <c r="Q1252" s="544"/>
      <c r="R1252" s="544"/>
    </row>
    <row r="1253" spans="1:18" ht="24" x14ac:dyDescent="0.25">
      <c r="A1253" s="361" t="s">
        <v>7095</v>
      </c>
      <c r="B1253" s="385" t="s">
        <v>3987</v>
      </c>
      <c r="C1253" s="608" t="s">
        <v>158</v>
      </c>
      <c r="D1253" s="609" t="s">
        <v>4272</v>
      </c>
      <c r="E1253" s="610">
        <v>2500</v>
      </c>
      <c r="F1253" s="613" t="s">
        <v>7202</v>
      </c>
      <c r="G1253" s="554" t="s">
        <v>7203</v>
      </c>
      <c r="H1253" s="293" t="s">
        <v>7204</v>
      </c>
      <c r="I1253" s="392" t="s">
        <v>7099</v>
      </c>
      <c r="J1253" s="392" t="s">
        <v>7100</v>
      </c>
      <c r="K1253" s="544" t="s">
        <v>3283</v>
      </c>
      <c r="L1253" s="544" t="s">
        <v>3437</v>
      </c>
      <c r="M1253" s="390">
        <v>13554.44</v>
      </c>
      <c r="N1253" s="544" t="s">
        <v>7101</v>
      </c>
      <c r="O1253" s="544" t="s">
        <v>7101</v>
      </c>
      <c r="P1253" s="390">
        <v>0</v>
      </c>
      <c r="Q1253" s="544"/>
      <c r="R1253" s="544"/>
    </row>
    <row r="1254" spans="1:18" ht="24" x14ac:dyDescent="0.25">
      <c r="A1254" s="361" t="s">
        <v>7095</v>
      </c>
      <c r="B1254" s="385" t="s">
        <v>3987</v>
      </c>
      <c r="C1254" s="608" t="s">
        <v>158</v>
      </c>
      <c r="D1254" s="609" t="s">
        <v>3988</v>
      </c>
      <c r="E1254" s="610">
        <v>2500</v>
      </c>
      <c r="F1254" s="613" t="s">
        <v>7205</v>
      </c>
      <c r="G1254" s="554" t="s">
        <v>7206</v>
      </c>
      <c r="H1254" s="392" t="s">
        <v>4363</v>
      </c>
      <c r="I1254" s="293" t="s">
        <v>7207</v>
      </c>
      <c r="J1254" s="392" t="s">
        <v>7208</v>
      </c>
      <c r="K1254" s="544" t="s">
        <v>3277</v>
      </c>
      <c r="L1254" s="544" t="s">
        <v>3564</v>
      </c>
      <c r="M1254" s="390">
        <v>30600</v>
      </c>
      <c r="N1254" s="544" t="s">
        <v>7101</v>
      </c>
      <c r="O1254" s="544" t="s">
        <v>7101</v>
      </c>
      <c r="P1254" s="390">
        <v>0</v>
      </c>
      <c r="Q1254" s="544"/>
      <c r="R1254" s="544"/>
    </row>
    <row r="1255" spans="1:18" ht="24" x14ac:dyDescent="0.25">
      <c r="A1255" s="361" t="s">
        <v>7095</v>
      </c>
      <c r="B1255" s="385" t="s">
        <v>3987</v>
      </c>
      <c r="C1255" s="608" t="s">
        <v>158</v>
      </c>
      <c r="D1255" s="609" t="s">
        <v>4016</v>
      </c>
      <c r="E1255" s="610">
        <v>5000</v>
      </c>
      <c r="F1255" s="613" t="s">
        <v>7209</v>
      </c>
      <c r="G1255" s="554" t="s">
        <v>7210</v>
      </c>
      <c r="H1255" s="293" t="s">
        <v>7211</v>
      </c>
      <c r="I1255" s="392" t="s">
        <v>7099</v>
      </c>
      <c r="J1255" s="392" t="s">
        <v>7100</v>
      </c>
      <c r="K1255" s="544" t="s">
        <v>3277</v>
      </c>
      <c r="L1255" s="544" t="s">
        <v>3277</v>
      </c>
      <c r="M1255" s="390">
        <v>5833.33</v>
      </c>
      <c r="N1255" s="544" t="s">
        <v>7101</v>
      </c>
      <c r="O1255" s="544" t="s">
        <v>7101</v>
      </c>
      <c r="P1255" s="390">
        <v>0</v>
      </c>
      <c r="Q1255" s="544"/>
      <c r="R1255" s="544"/>
    </row>
    <row r="1256" spans="1:18" ht="24" x14ac:dyDescent="0.25">
      <c r="A1256" s="361" t="s">
        <v>7095</v>
      </c>
      <c r="B1256" s="385" t="s">
        <v>3987</v>
      </c>
      <c r="C1256" s="608" t="s">
        <v>158</v>
      </c>
      <c r="D1256" s="609" t="s">
        <v>7212</v>
      </c>
      <c r="E1256" s="610">
        <v>6000</v>
      </c>
      <c r="F1256" s="613" t="s">
        <v>7209</v>
      </c>
      <c r="G1256" s="554" t="s">
        <v>7210</v>
      </c>
      <c r="H1256" s="293" t="s">
        <v>7211</v>
      </c>
      <c r="I1256" s="392" t="s">
        <v>7099</v>
      </c>
      <c r="J1256" s="392" t="s">
        <v>7100</v>
      </c>
      <c r="K1256" s="544" t="s">
        <v>3283</v>
      </c>
      <c r="L1256" s="544" t="s">
        <v>3297</v>
      </c>
      <c r="M1256" s="390">
        <v>28050</v>
      </c>
      <c r="N1256" s="544" t="s">
        <v>7101</v>
      </c>
      <c r="O1256" s="544" t="s">
        <v>7101</v>
      </c>
      <c r="P1256" s="390">
        <v>0</v>
      </c>
      <c r="Q1256" s="544"/>
      <c r="R1256" s="544"/>
    </row>
    <row r="1257" spans="1:18" x14ac:dyDescent="0.25">
      <c r="A1257" s="361" t="s">
        <v>7095</v>
      </c>
      <c r="B1257" s="385" t="s">
        <v>3987</v>
      </c>
      <c r="C1257" s="608" t="s">
        <v>158</v>
      </c>
      <c r="D1257" s="609" t="s">
        <v>7170</v>
      </c>
      <c r="E1257" s="610">
        <v>5000</v>
      </c>
      <c r="F1257" s="613" t="s">
        <v>7213</v>
      </c>
      <c r="G1257" s="554" t="s">
        <v>7214</v>
      </c>
      <c r="H1257" s="392" t="s">
        <v>7215</v>
      </c>
      <c r="I1257" s="392" t="s">
        <v>7099</v>
      </c>
      <c r="J1257" s="392" t="s">
        <v>7100</v>
      </c>
      <c r="K1257" s="544" t="s">
        <v>3277</v>
      </c>
      <c r="L1257" s="544" t="s">
        <v>3283</v>
      </c>
      <c r="M1257" s="390">
        <v>13361.11</v>
      </c>
      <c r="N1257" s="544" t="s">
        <v>7101</v>
      </c>
      <c r="O1257" s="544" t="s">
        <v>7101</v>
      </c>
      <c r="P1257" s="390">
        <v>0</v>
      </c>
      <c r="Q1257" s="544"/>
      <c r="R1257" s="544"/>
    </row>
    <row r="1258" spans="1:18" x14ac:dyDescent="0.25">
      <c r="A1258" s="361" t="s">
        <v>7095</v>
      </c>
      <c r="B1258" s="385" t="s">
        <v>3987</v>
      </c>
      <c r="C1258" s="608" t="s">
        <v>158</v>
      </c>
      <c r="D1258" s="609" t="s">
        <v>7170</v>
      </c>
      <c r="E1258" s="610">
        <v>5000</v>
      </c>
      <c r="F1258" s="613" t="s">
        <v>7216</v>
      </c>
      <c r="G1258" s="554" t="s">
        <v>7217</v>
      </c>
      <c r="H1258" s="392" t="s">
        <v>4566</v>
      </c>
      <c r="I1258" s="392" t="s">
        <v>7099</v>
      </c>
      <c r="J1258" s="392" t="s">
        <v>7100</v>
      </c>
      <c r="K1258" s="544" t="s">
        <v>3283</v>
      </c>
      <c r="L1258" s="544" t="s">
        <v>3297</v>
      </c>
      <c r="M1258" s="390">
        <v>20211.669999999998</v>
      </c>
      <c r="N1258" s="544" t="s">
        <v>7101</v>
      </c>
      <c r="O1258" s="544" t="s">
        <v>7101</v>
      </c>
      <c r="P1258" s="390">
        <v>0</v>
      </c>
      <c r="Q1258" s="544"/>
      <c r="R1258" s="544"/>
    </row>
    <row r="1259" spans="1:18" x14ac:dyDescent="0.25">
      <c r="A1259" s="361" t="s">
        <v>7095</v>
      </c>
      <c r="B1259" s="385" t="s">
        <v>3987</v>
      </c>
      <c r="C1259" s="608" t="s">
        <v>158</v>
      </c>
      <c r="D1259" s="609" t="s">
        <v>7170</v>
      </c>
      <c r="E1259" s="610">
        <v>5000</v>
      </c>
      <c r="F1259" s="613" t="s">
        <v>7218</v>
      </c>
      <c r="G1259" s="554" t="s">
        <v>7219</v>
      </c>
      <c r="H1259" s="392" t="s">
        <v>4566</v>
      </c>
      <c r="I1259" s="392" t="s">
        <v>7099</v>
      </c>
      <c r="J1259" s="392" t="s">
        <v>7100</v>
      </c>
      <c r="K1259" s="544" t="s">
        <v>3283</v>
      </c>
      <c r="L1259" s="544" t="s">
        <v>3297</v>
      </c>
      <c r="M1259" s="390">
        <v>20211.669999999998</v>
      </c>
      <c r="N1259" s="544" t="s">
        <v>7101</v>
      </c>
      <c r="O1259" s="544" t="s">
        <v>7101</v>
      </c>
      <c r="P1259" s="390">
        <v>0</v>
      </c>
      <c r="Q1259" s="544"/>
      <c r="R1259" s="544"/>
    </row>
    <row r="1260" spans="1:18" x14ac:dyDescent="0.25">
      <c r="A1260" s="361" t="s">
        <v>7095</v>
      </c>
      <c r="B1260" s="385" t="s">
        <v>3987</v>
      </c>
      <c r="C1260" s="608" t="s">
        <v>158</v>
      </c>
      <c r="D1260" s="609" t="s">
        <v>7096</v>
      </c>
      <c r="E1260" s="610">
        <v>5000</v>
      </c>
      <c r="F1260" s="613" t="s">
        <v>7218</v>
      </c>
      <c r="G1260" s="554" t="s">
        <v>7219</v>
      </c>
      <c r="H1260" s="392" t="s">
        <v>4566</v>
      </c>
      <c r="I1260" s="392" t="s">
        <v>7099</v>
      </c>
      <c r="J1260" s="392" t="s">
        <v>7100</v>
      </c>
      <c r="K1260" s="544" t="s">
        <v>3277</v>
      </c>
      <c r="L1260" s="544" t="s">
        <v>3277</v>
      </c>
      <c r="M1260" s="390">
        <v>5416.67</v>
      </c>
      <c r="N1260" s="544" t="s">
        <v>7101</v>
      </c>
      <c r="O1260" s="544" t="s">
        <v>7101</v>
      </c>
      <c r="P1260" s="390">
        <v>0</v>
      </c>
      <c r="Q1260" s="544"/>
      <c r="R1260" s="544"/>
    </row>
    <row r="1261" spans="1:18" x14ac:dyDescent="0.25">
      <c r="A1261" s="361" t="s">
        <v>7095</v>
      </c>
      <c r="B1261" s="385" t="s">
        <v>3987</v>
      </c>
      <c r="C1261" s="608" t="s">
        <v>158</v>
      </c>
      <c r="D1261" s="609" t="s">
        <v>7096</v>
      </c>
      <c r="E1261" s="610">
        <v>5000</v>
      </c>
      <c r="F1261" s="613" t="s">
        <v>7220</v>
      </c>
      <c r="G1261" s="554" t="s">
        <v>7221</v>
      </c>
      <c r="H1261" s="392" t="s">
        <v>4566</v>
      </c>
      <c r="I1261" s="392" t="s">
        <v>7099</v>
      </c>
      <c r="J1261" s="392" t="s">
        <v>7100</v>
      </c>
      <c r="K1261" s="544" t="s">
        <v>3277</v>
      </c>
      <c r="L1261" s="544" t="s">
        <v>3277</v>
      </c>
      <c r="M1261" s="390">
        <v>5416.67</v>
      </c>
      <c r="N1261" s="544" t="s">
        <v>7101</v>
      </c>
      <c r="O1261" s="544" t="s">
        <v>7101</v>
      </c>
      <c r="P1261" s="390">
        <v>0</v>
      </c>
      <c r="Q1261" s="544"/>
      <c r="R1261" s="544"/>
    </row>
    <row r="1262" spans="1:18" x14ac:dyDescent="0.25">
      <c r="A1262" s="361" t="s">
        <v>7095</v>
      </c>
      <c r="B1262" s="385" t="s">
        <v>3987</v>
      </c>
      <c r="C1262" s="608" t="s">
        <v>158</v>
      </c>
      <c r="D1262" s="609" t="s">
        <v>7170</v>
      </c>
      <c r="E1262" s="610">
        <v>5000</v>
      </c>
      <c r="F1262" s="613" t="s">
        <v>7220</v>
      </c>
      <c r="G1262" s="554" t="s">
        <v>7221</v>
      </c>
      <c r="H1262" s="392" t="s">
        <v>4566</v>
      </c>
      <c r="I1262" s="392" t="s">
        <v>7099</v>
      </c>
      <c r="J1262" s="392" t="s">
        <v>7100</v>
      </c>
      <c r="K1262" s="544" t="s">
        <v>3283</v>
      </c>
      <c r="L1262" s="544" t="s">
        <v>3297</v>
      </c>
      <c r="M1262" s="390">
        <v>21498.89</v>
      </c>
      <c r="N1262" s="544" t="s">
        <v>7101</v>
      </c>
      <c r="O1262" s="544" t="s">
        <v>7101</v>
      </c>
      <c r="P1262" s="390">
        <v>0</v>
      </c>
      <c r="Q1262" s="544"/>
      <c r="R1262" s="544"/>
    </row>
    <row r="1263" spans="1:18" ht="24" x14ac:dyDescent="0.25">
      <c r="A1263" s="361" t="s">
        <v>7095</v>
      </c>
      <c r="B1263" s="385" t="s">
        <v>3987</v>
      </c>
      <c r="C1263" s="608" t="s">
        <v>158</v>
      </c>
      <c r="D1263" s="611" t="s">
        <v>7222</v>
      </c>
      <c r="E1263" s="610">
        <v>5300</v>
      </c>
      <c r="F1263" s="613" t="s">
        <v>7223</v>
      </c>
      <c r="G1263" s="554" t="s">
        <v>7224</v>
      </c>
      <c r="H1263" s="556" t="s">
        <v>7225</v>
      </c>
      <c r="I1263" s="560" t="s">
        <v>7099</v>
      </c>
      <c r="J1263" s="561" t="s">
        <v>7100</v>
      </c>
      <c r="K1263" s="544" t="s">
        <v>3277</v>
      </c>
      <c r="L1263" s="544" t="s">
        <v>3564</v>
      </c>
      <c r="M1263" s="390">
        <v>63316.67</v>
      </c>
      <c r="N1263" s="544" t="s">
        <v>7101</v>
      </c>
      <c r="O1263" s="544" t="s">
        <v>7101</v>
      </c>
      <c r="P1263" s="390">
        <v>0</v>
      </c>
      <c r="Q1263" s="544"/>
      <c r="R1263" s="544"/>
    </row>
    <row r="1264" spans="1:18" x14ac:dyDescent="0.25">
      <c r="A1264" s="361" t="s">
        <v>7095</v>
      </c>
      <c r="B1264" s="385" t="s">
        <v>3987</v>
      </c>
      <c r="C1264" s="608" t="s">
        <v>158</v>
      </c>
      <c r="D1264" s="609" t="s">
        <v>7111</v>
      </c>
      <c r="E1264" s="610">
        <v>3500</v>
      </c>
      <c r="F1264" s="613" t="s">
        <v>7226</v>
      </c>
      <c r="G1264" s="554" t="s">
        <v>7227</v>
      </c>
      <c r="H1264" s="392" t="s">
        <v>7228</v>
      </c>
      <c r="I1264" s="392" t="s">
        <v>7099</v>
      </c>
      <c r="J1264" s="392" t="s">
        <v>7100</v>
      </c>
      <c r="K1264" s="544" t="s">
        <v>3277</v>
      </c>
      <c r="L1264" s="544" t="s">
        <v>3309</v>
      </c>
      <c r="M1264" s="390">
        <v>11156.109999999999</v>
      </c>
      <c r="N1264" s="544" t="s">
        <v>7101</v>
      </c>
      <c r="O1264" s="544" t="s">
        <v>7101</v>
      </c>
      <c r="P1264" s="390">
        <v>0</v>
      </c>
      <c r="Q1264" s="544"/>
      <c r="R1264" s="544"/>
    </row>
    <row r="1265" spans="1:18" x14ac:dyDescent="0.25">
      <c r="A1265" s="361" t="s">
        <v>7095</v>
      </c>
      <c r="B1265" s="385" t="s">
        <v>3987</v>
      </c>
      <c r="C1265" s="608" t="s">
        <v>158</v>
      </c>
      <c r="D1265" s="609" t="s">
        <v>7096</v>
      </c>
      <c r="E1265" s="610">
        <v>5000</v>
      </c>
      <c r="F1265" s="613" t="s">
        <v>7229</v>
      </c>
      <c r="G1265" s="554" t="s">
        <v>7230</v>
      </c>
      <c r="H1265" s="392" t="s">
        <v>4566</v>
      </c>
      <c r="I1265" s="392" t="s">
        <v>7099</v>
      </c>
      <c r="J1265" s="392" t="s">
        <v>7100</v>
      </c>
      <c r="K1265" s="544" t="s">
        <v>3277</v>
      </c>
      <c r="L1265" s="544" t="s">
        <v>3277</v>
      </c>
      <c r="M1265" s="390">
        <v>5416.67</v>
      </c>
      <c r="N1265" s="544" t="s">
        <v>7101</v>
      </c>
      <c r="O1265" s="544" t="s">
        <v>7101</v>
      </c>
      <c r="P1265" s="390">
        <v>0</v>
      </c>
      <c r="Q1265" s="544"/>
      <c r="R1265" s="544"/>
    </row>
    <row r="1266" spans="1:18" ht="24" x14ac:dyDescent="0.25">
      <c r="A1266" s="361" t="s">
        <v>7095</v>
      </c>
      <c r="B1266" s="385" t="s">
        <v>3987</v>
      </c>
      <c r="C1266" s="608" t="s">
        <v>158</v>
      </c>
      <c r="D1266" s="609" t="s">
        <v>7170</v>
      </c>
      <c r="E1266" s="610">
        <v>5000</v>
      </c>
      <c r="F1266" s="613" t="s">
        <v>7231</v>
      </c>
      <c r="G1266" s="554" t="s">
        <v>7232</v>
      </c>
      <c r="H1266" s="392" t="s">
        <v>7194</v>
      </c>
      <c r="I1266" s="392" t="s">
        <v>7099</v>
      </c>
      <c r="J1266" s="392" t="s">
        <v>7100</v>
      </c>
      <c r="K1266" s="544" t="s">
        <v>3283</v>
      </c>
      <c r="L1266" s="544" t="s">
        <v>3309</v>
      </c>
      <c r="M1266" s="390">
        <v>18924.439999999999</v>
      </c>
      <c r="N1266" s="544" t="s">
        <v>7101</v>
      </c>
      <c r="O1266" s="544" t="s">
        <v>7101</v>
      </c>
      <c r="P1266" s="390">
        <v>0</v>
      </c>
      <c r="Q1266" s="544"/>
      <c r="R1266" s="544"/>
    </row>
    <row r="1267" spans="1:18" ht="24" x14ac:dyDescent="0.25">
      <c r="A1267" s="361" t="s">
        <v>7095</v>
      </c>
      <c r="B1267" s="385" t="s">
        <v>3987</v>
      </c>
      <c r="C1267" s="608" t="s">
        <v>158</v>
      </c>
      <c r="D1267" s="609" t="s">
        <v>7111</v>
      </c>
      <c r="E1267" s="610">
        <v>3500</v>
      </c>
      <c r="F1267" s="613" t="s">
        <v>7233</v>
      </c>
      <c r="G1267" s="554" t="s">
        <v>7234</v>
      </c>
      <c r="H1267" s="392" t="s">
        <v>7204</v>
      </c>
      <c r="I1267" s="392" t="s">
        <v>7099</v>
      </c>
      <c r="J1267" s="392" t="s">
        <v>7100</v>
      </c>
      <c r="K1267" s="544" t="s">
        <v>3277</v>
      </c>
      <c r="L1267" s="544" t="s">
        <v>3309</v>
      </c>
      <c r="M1267" s="390">
        <v>11156.109999999999</v>
      </c>
      <c r="N1267" s="544" t="s">
        <v>7101</v>
      </c>
      <c r="O1267" s="544" t="s">
        <v>7101</v>
      </c>
      <c r="P1267" s="390">
        <v>0</v>
      </c>
      <c r="Q1267" s="544"/>
      <c r="R1267" s="544"/>
    </row>
    <row r="1268" spans="1:18" x14ac:dyDescent="0.25">
      <c r="A1268" s="361" t="s">
        <v>7095</v>
      </c>
      <c r="B1268" s="385" t="s">
        <v>3987</v>
      </c>
      <c r="C1268" s="608" t="s">
        <v>158</v>
      </c>
      <c r="D1268" s="609" t="s">
        <v>7170</v>
      </c>
      <c r="E1268" s="610">
        <v>5000</v>
      </c>
      <c r="F1268" s="613" t="s">
        <v>7235</v>
      </c>
      <c r="G1268" s="554" t="s">
        <v>7236</v>
      </c>
      <c r="H1268" s="392" t="s">
        <v>7194</v>
      </c>
      <c r="I1268" s="392" t="s">
        <v>7099</v>
      </c>
      <c r="J1268" s="392" t="s">
        <v>7100</v>
      </c>
      <c r="K1268" s="544" t="s">
        <v>3277</v>
      </c>
      <c r="L1268" s="544" t="s">
        <v>3309</v>
      </c>
      <c r="M1268" s="390">
        <v>20027.78</v>
      </c>
      <c r="N1268" s="544" t="s">
        <v>7101</v>
      </c>
      <c r="O1268" s="544" t="s">
        <v>7101</v>
      </c>
      <c r="P1268" s="390">
        <v>0</v>
      </c>
      <c r="Q1268" s="544"/>
      <c r="R1268" s="544"/>
    </row>
    <row r="1269" spans="1:18" ht="36" x14ac:dyDescent="0.25">
      <c r="A1269" s="361" t="s">
        <v>7095</v>
      </c>
      <c r="B1269" s="385" t="s">
        <v>3987</v>
      </c>
      <c r="C1269" s="608" t="s">
        <v>158</v>
      </c>
      <c r="D1269" s="609" t="s">
        <v>7237</v>
      </c>
      <c r="E1269" s="610">
        <v>5000</v>
      </c>
      <c r="F1269" s="613" t="s">
        <v>7238</v>
      </c>
      <c r="G1269" s="554" t="s">
        <v>7239</v>
      </c>
      <c r="H1269" s="293" t="s">
        <v>7191</v>
      </c>
      <c r="I1269" s="392" t="s">
        <v>7099</v>
      </c>
      <c r="J1269" s="392" t="s">
        <v>7100</v>
      </c>
      <c r="K1269" s="544" t="s">
        <v>3277</v>
      </c>
      <c r="L1269" s="544" t="s">
        <v>3564</v>
      </c>
      <c r="M1269" s="390">
        <v>60600</v>
      </c>
      <c r="N1269" s="544" t="s">
        <v>7101</v>
      </c>
      <c r="O1269" s="544" t="s">
        <v>7101</v>
      </c>
      <c r="P1269" s="390">
        <v>0</v>
      </c>
      <c r="Q1269" s="544"/>
      <c r="R1269" s="544"/>
    </row>
    <row r="1270" spans="1:18" ht="24" x14ac:dyDescent="0.25">
      <c r="A1270" s="361" t="s">
        <v>7095</v>
      </c>
      <c r="B1270" s="385" t="s">
        <v>3987</v>
      </c>
      <c r="C1270" s="608" t="s">
        <v>158</v>
      </c>
      <c r="D1270" s="609" t="s">
        <v>7240</v>
      </c>
      <c r="E1270" s="610">
        <v>13000</v>
      </c>
      <c r="F1270" s="613" t="s">
        <v>7241</v>
      </c>
      <c r="G1270" s="554" t="s">
        <v>7242</v>
      </c>
      <c r="H1270" s="293" t="s">
        <v>7243</v>
      </c>
      <c r="I1270" s="392" t="s">
        <v>7115</v>
      </c>
      <c r="J1270" s="392" t="s">
        <v>1664</v>
      </c>
      <c r="K1270" s="544" t="s">
        <v>3277</v>
      </c>
      <c r="L1270" s="544" t="s">
        <v>3564</v>
      </c>
      <c r="M1270" s="390">
        <v>156600</v>
      </c>
      <c r="N1270" s="544" t="s">
        <v>7101</v>
      </c>
      <c r="O1270" s="544" t="s">
        <v>7101</v>
      </c>
      <c r="P1270" s="390">
        <v>0</v>
      </c>
      <c r="Q1270" s="544"/>
      <c r="R1270" s="544"/>
    </row>
    <row r="1271" spans="1:18" ht="24" x14ac:dyDescent="0.25">
      <c r="A1271" s="361" t="s">
        <v>7095</v>
      </c>
      <c r="B1271" s="385" t="s">
        <v>3987</v>
      </c>
      <c r="C1271" s="608" t="s">
        <v>158</v>
      </c>
      <c r="D1271" s="609" t="s">
        <v>7170</v>
      </c>
      <c r="E1271" s="610">
        <v>5000</v>
      </c>
      <c r="F1271" s="613" t="s">
        <v>7244</v>
      </c>
      <c r="G1271" s="554" t="s">
        <v>7245</v>
      </c>
      <c r="H1271" s="293" t="s">
        <v>4566</v>
      </c>
      <c r="I1271" s="392" t="s">
        <v>7099</v>
      </c>
      <c r="J1271" s="392" t="s">
        <v>7100</v>
      </c>
      <c r="K1271" s="544" t="s">
        <v>3283</v>
      </c>
      <c r="L1271" s="544" t="s">
        <v>3309</v>
      </c>
      <c r="M1271" s="390">
        <v>19476.11</v>
      </c>
      <c r="N1271" s="544" t="s">
        <v>7101</v>
      </c>
      <c r="O1271" s="544" t="s">
        <v>7101</v>
      </c>
      <c r="P1271" s="390">
        <v>0</v>
      </c>
      <c r="Q1271" s="544"/>
      <c r="R1271" s="544"/>
    </row>
    <row r="1272" spans="1:18" x14ac:dyDescent="0.25">
      <c r="A1272" s="361" t="s">
        <v>7095</v>
      </c>
      <c r="B1272" s="385" t="s">
        <v>3987</v>
      </c>
      <c r="C1272" s="608" t="s">
        <v>158</v>
      </c>
      <c r="D1272" s="609" t="s">
        <v>7111</v>
      </c>
      <c r="E1272" s="610">
        <v>3500</v>
      </c>
      <c r="F1272" s="613" t="s">
        <v>7246</v>
      </c>
      <c r="G1272" s="554" t="s">
        <v>7247</v>
      </c>
      <c r="H1272" s="392" t="s">
        <v>7114</v>
      </c>
      <c r="I1272" s="392" t="s">
        <v>7115</v>
      </c>
      <c r="J1272" s="392" t="s">
        <v>1664</v>
      </c>
      <c r="K1272" s="544" t="s">
        <v>3277</v>
      </c>
      <c r="L1272" s="544" t="s">
        <v>3309</v>
      </c>
      <c r="M1272" s="390">
        <v>11156.109999999999</v>
      </c>
      <c r="N1272" s="544" t="s">
        <v>7101</v>
      </c>
      <c r="O1272" s="544" t="s">
        <v>7101</v>
      </c>
      <c r="P1272" s="390">
        <v>0</v>
      </c>
      <c r="Q1272" s="544"/>
      <c r="R1272" s="544"/>
    </row>
    <row r="1273" spans="1:18" ht="24" x14ac:dyDescent="0.25">
      <c r="A1273" s="361" t="s">
        <v>7095</v>
      </c>
      <c r="B1273" s="385" t="s">
        <v>3987</v>
      </c>
      <c r="C1273" s="608" t="s">
        <v>158</v>
      </c>
      <c r="D1273" s="609" t="s">
        <v>7170</v>
      </c>
      <c r="E1273" s="610">
        <v>5000</v>
      </c>
      <c r="F1273" s="613" t="s">
        <v>7248</v>
      </c>
      <c r="G1273" s="554" t="s">
        <v>7249</v>
      </c>
      <c r="H1273" s="392" t="s">
        <v>4566</v>
      </c>
      <c r="I1273" s="392" t="s">
        <v>7099</v>
      </c>
      <c r="J1273" s="392" t="s">
        <v>7100</v>
      </c>
      <c r="K1273" s="544" t="s">
        <v>3283</v>
      </c>
      <c r="L1273" s="544" t="s">
        <v>3309</v>
      </c>
      <c r="M1273" s="390">
        <v>19476.11</v>
      </c>
      <c r="N1273" s="544" t="s">
        <v>7101</v>
      </c>
      <c r="O1273" s="544" t="s">
        <v>7101</v>
      </c>
      <c r="P1273" s="390">
        <v>0</v>
      </c>
      <c r="Q1273" s="544"/>
      <c r="R1273" s="544"/>
    </row>
    <row r="1274" spans="1:18" x14ac:dyDescent="0.25">
      <c r="A1274" s="361" t="s">
        <v>7095</v>
      </c>
      <c r="B1274" s="385" t="s">
        <v>3987</v>
      </c>
      <c r="C1274" s="608" t="s">
        <v>158</v>
      </c>
      <c r="D1274" s="609" t="s">
        <v>7096</v>
      </c>
      <c r="E1274" s="610">
        <v>5000</v>
      </c>
      <c r="F1274" s="613" t="s">
        <v>7250</v>
      </c>
      <c r="G1274" s="554" t="s">
        <v>7251</v>
      </c>
      <c r="H1274" s="392" t="s">
        <v>4566</v>
      </c>
      <c r="I1274" s="392" t="s">
        <v>7099</v>
      </c>
      <c r="J1274" s="392" t="s">
        <v>7100</v>
      </c>
      <c r="K1274" s="544" t="s">
        <v>3277</v>
      </c>
      <c r="L1274" s="544" t="s">
        <v>3277</v>
      </c>
      <c r="M1274" s="390">
        <v>5416.67</v>
      </c>
      <c r="N1274" s="544" t="s">
        <v>7101</v>
      </c>
      <c r="O1274" s="544" t="s">
        <v>7101</v>
      </c>
      <c r="P1274" s="390">
        <v>0</v>
      </c>
      <c r="Q1274" s="544"/>
      <c r="R1274" s="544"/>
    </row>
    <row r="1275" spans="1:18" x14ac:dyDescent="0.25">
      <c r="A1275" s="361" t="s">
        <v>7095</v>
      </c>
      <c r="B1275" s="385" t="s">
        <v>3987</v>
      </c>
      <c r="C1275" s="608" t="s">
        <v>158</v>
      </c>
      <c r="D1275" s="609" t="s">
        <v>7102</v>
      </c>
      <c r="E1275" s="610">
        <v>5000</v>
      </c>
      <c r="F1275" s="613" t="s">
        <v>7250</v>
      </c>
      <c r="G1275" s="554" t="s">
        <v>7251</v>
      </c>
      <c r="H1275" s="392" t="s">
        <v>4566</v>
      </c>
      <c r="I1275" s="392" t="s">
        <v>7099</v>
      </c>
      <c r="J1275" s="392" t="s">
        <v>7100</v>
      </c>
      <c r="K1275" s="544" t="s">
        <v>3277</v>
      </c>
      <c r="L1275" s="544" t="s">
        <v>3297</v>
      </c>
      <c r="M1275" s="390">
        <v>21125</v>
      </c>
      <c r="N1275" s="544" t="s">
        <v>7101</v>
      </c>
      <c r="O1275" s="544" t="s">
        <v>7101</v>
      </c>
      <c r="P1275" s="390">
        <v>0</v>
      </c>
      <c r="Q1275" s="544"/>
      <c r="R1275" s="544"/>
    </row>
    <row r="1276" spans="1:18" ht="24" x14ac:dyDescent="0.25">
      <c r="A1276" s="361" t="s">
        <v>7095</v>
      </c>
      <c r="B1276" s="385" t="s">
        <v>3987</v>
      </c>
      <c r="C1276" s="608" t="s">
        <v>158</v>
      </c>
      <c r="D1276" s="609" t="s">
        <v>7170</v>
      </c>
      <c r="E1276" s="610">
        <v>5000</v>
      </c>
      <c r="F1276" s="613" t="s">
        <v>7252</v>
      </c>
      <c r="G1276" s="554" t="s">
        <v>7253</v>
      </c>
      <c r="H1276" s="392" t="s">
        <v>7194</v>
      </c>
      <c r="I1276" s="392" t="s">
        <v>7099</v>
      </c>
      <c r="J1276" s="392" t="s">
        <v>7100</v>
      </c>
      <c r="K1276" s="544" t="s">
        <v>3283</v>
      </c>
      <c r="L1276" s="544" t="s">
        <v>3297</v>
      </c>
      <c r="M1276" s="390">
        <v>20211.669999999998</v>
      </c>
      <c r="N1276" s="544" t="s">
        <v>7101</v>
      </c>
      <c r="O1276" s="544" t="s">
        <v>7101</v>
      </c>
      <c r="P1276" s="390">
        <v>0</v>
      </c>
      <c r="Q1276" s="544"/>
      <c r="R1276" s="544"/>
    </row>
    <row r="1277" spans="1:18" ht="24" x14ac:dyDescent="0.25">
      <c r="A1277" s="361" t="s">
        <v>7095</v>
      </c>
      <c r="B1277" s="385" t="s">
        <v>3987</v>
      </c>
      <c r="C1277" s="608" t="s">
        <v>158</v>
      </c>
      <c r="D1277" s="609" t="s">
        <v>7096</v>
      </c>
      <c r="E1277" s="610">
        <v>5000</v>
      </c>
      <c r="F1277" s="613" t="s">
        <v>7252</v>
      </c>
      <c r="G1277" s="554" t="s">
        <v>7253</v>
      </c>
      <c r="H1277" s="392" t="s">
        <v>7194</v>
      </c>
      <c r="I1277" s="392" t="s">
        <v>7099</v>
      </c>
      <c r="J1277" s="392" t="s">
        <v>7100</v>
      </c>
      <c r="K1277" s="544" t="s">
        <v>3277</v>
      </c>
      <c r="L1277" s="544" t="s">
        <v>3277</v>
      </c>
      <c r="M1277" s="390">
        <v>5416.67</v>
      </c>
      <c r="N1277" s="544" t="s">
        <v>7101</v>
      </c>
      <c r="O1277" s="544" t="s">
        <v>7101</v>
      </c>
      <c r="P1277" s="390">
        <v>0</v>
      </c>
      <c r="Q1277" s="544"/>
      <c r="R1277" s="544"/>
    </row>
    <row r="1278" spans="1:18" x14ac:dyDescent="0.25">
      <c r="A1278" s="361" t="s">
        <v>7095</v>
      </c>
      <c r="B1278" s="385" t="s">
        <v>3987</v>
      </c>
      <c r="C1278" s="608" t="s">
        <v>158</v>
      </c>
      <c r="D1278" s="609" t="s">
        <v>7170</v>
      </c>
      <c r="E1278" s="610">
        <v>5000</v>
      </c>
      <c r="F1278" s="613" t="s">
        <v>7254</v>
      </c>
      <c r="G1278" s="554" t="s">
        <v>7255</v>
      </c>
      <c r="H1278" s="392" t="s">
        <v>7194</v>
      </c>
      <c r="I1278" s="392" t="s">
        <v>7099</v>
      </c>
      <c r="J1278" s="392" t="s">
        <v>7100</v>
      </c>
      <c r="K1278" s="544" t="s">
        <v>3283</v>
      </c>
      <c r="L1278" s="544" t="s">
        <v>3297</v>
      </c>
      <c r="M1278" s="390">
        <v>20211.669999999998</v>
      </c>
      <c r="N1278" s="544" t="s">
        <v>7101</v>
      </c>
      <c r="O1278" s="544" t="s">
        <v>7101</v>
      </c>
      <c r="P1278" s="390">
        <v>0</v>
      </c>
      <c r="Q1278" s="544"/>
      <c r="R1278" s="544"/>
    </row>
    <row r="1279" spans="1:18" ht="24" x14ac:dyDescent="0.25">
      <c r="A1279" s="361" t="s">
        <v>7095</v>
      </c>
      <c r="B1279" s="385" t="s">
        <v>3987</v>
      </c>
      <c r="C1279" s="608" t="s">
        <v>158</v>
      </c>
      <c r="D1279" s="609" t="s">
        <v>7256</v>
      </c>
      <c r="E1279" s="610">
        <v>2500</v>
      </c>
      <c r="F1279" s="613" t="s">
        <v>7257</v>
      </c>
      <c r="G1279" s="554" t="s">
        <v>7258</v>
      </c>
      <c r="H1279" s="293" t="s">
        <v>7259</v>
      </c>
      <c r="I1279" s="392" t="s">
        <v>7099</v>
      </c>
      <c r="J1279" s="392" t="s">
        <v>7100</v>
      </c>
      <c r="K1279" s="544" t="s">
        <v>3277</v>
      </c>
      <c r="L1279" s="544" t="s">
        <v>3564</v>
      </c>
      <c r="M1279" s="390">
        <v>30600</v>
      </c>
      <c r="N1279" s="544" t="s">
        <v>7101</v>
      </c>
      <c r="O1279" s="544" t="s">
        <v>7101</v>
      </c>
      <c r="P1279" s="390">
        <v>0</v>
      </c>
      <c r="Q1279" s="544"/>
      <c r="R1279" s="544"/>
    </row>
    <row r="1280" spans="1:18" x14ac:dyDescent="0.25">
      <c r="A1280" s="361" t="s">
        <v>7095</v>
      </c>
      <c r="B1280" s="385" t="s">
        <v>3987</v>
      </c>
      <c r="C1280" s="608" t="s">
        <v>158</v>
      </c>
      <c r="D1280" s="609" t="s">
        <v>7111</v>
      </c>
      <c r="E1280" s="610">
        <v>3500</v>
      </c>
      <c r="F1280" s="613" t="s">
        <v>7260</v>
      </c>
      <c r="G1280" s="554" t="s">
        <v>7261</v>
      </c>
      <c r="H1280" s="392" t="s">
        <v>7262</v>
      </c>
      <c r="I1280" s="392" t="s">
        <v>7115</v>
      </c>
      <c r="J1280" s="392" t="s">
        <v>1664</v>
      </c>
      <c r="K1280" s="544" t="s">
        <v>3277</v>
      </c>
      <c r="L1280" s="544" t="s">
        <v>3309</v>
      </c>
      <c r="M1280" s="390">
        <v>11156.109999999999</v>
      </c>
      <c r="N1280" s="544" t="s">
        <v>7101</v>
      </c>
      <c r="O1280" s="544" t="s">
        <v>7101</v>
      </c>
      <c r="P1280" s="390">
        <v>0</v>
      </c>
      <c r="Q1280" s="544"/>
      <c r="R1280" s="544"/>
    </row>
    <row r="1281" spans="1:18" ht="36" x14ac:dyDescent="0.25">
      <c r="A1281" s="361" t="s">
        <v>7095</v>
      </c>
      <c r="B1281" s="385" t="s">
        <v>3987</v>
      </c>
      <c r="C1281" s="608" t="s">
        <v>158</v>
      </c>
      <c r="D1281" s="609" t="s">
        <v>7111</v>
      </c>
      <c r="E1281" s="610">
        <v>3500</v>
      </c>
      <c r="F1281" s="613" t="s">
        <v>7263</v>
      </c>
      <c r="G1281" s="554" t="s">
        <v>7264</v>
      </c>
      <c r="H1281" s="293" t="s">
        <v>7191</v>
      </c>
      <c r="I1281" s="392" t="s">
        <v>7115</v>
      </c>
      <c r="J1281" s="392" t="s">
        <v>1664</v>
      </c>
      <c r="K1281" s="544" t="s">
        <v>3277</v>
      </c>
      <c r="L1281" s="544" t="s">
        <v>3309</v>
      </c>
      <c r="M1281" s="390">
        <v>11156.109999999999</v>
      </c>
      <c r="N1281" s="544" t="s">
        <v>7101</v>
      </c>
      <c r="O1281" s="544" t="s">
        <v>7101</v>
      </c>
      <c r="P1281" s="390">
        <v>0</v>
      </c>
      <c r="Q1281" s="544"/>
      <c r="R1281" s="544"/>
    </row>
    <row r="1282" spans="1:18" x14ac:dyDescent="0.25">
      <c r="A1282" s="361" t="s">
        <v>7095</v>
      </c>
      <c r="B1282" s="385" t="s">
        <v>3987</v>
      </c>
      <c r="C1282" s="608" t="s">
        <v>158</v>
      </c>
      <c r="D1282" s="609" t="s">
        <v>7237</v>
      </c>
      <c r="E1282" s="610">
        <v>5000</v>
      </c>
      <c r="F1282" s="613" t="s">
        <v>7265</v>
      </c>
      <c r="G1282" s="554" t="s">
        <v>7266</v>
      </c>
      <c r="H1282" s="392" t="s">
        <v>4566</v>
      </c>
      <c r="I1282" s="392" t="s">
        <v>7099</v>
      </c>
      <c r="J1282" s="392" t="s">
        <v>7100</v>
      </c>
      <c r="K1282" s="544" t="s">
        <v>3277</v>
      </c>
      <c r="L1282" s="544" t="s">
        <v>3564</v>
      </c>
      <c r="M1282" s="390">
        <v>60600</v>
      </c>
      <c r="N1282" s="544" t="s">
        <v>7101</v>
      </c>
      <c r="O1282" s="544" t="s">
        <v>7101</v>
      </c>
      <c r="P1282" s="390">
        <v>0</v>
      </c>
      <c r="Q1282" s="544"/>
      <c r="R1282" s="544"/>
    </row>
    <row r="1283" spans="1:18" x14ac:dyDescent="0.25">
      <c r="A1283" s="361" t="s">
        <v>7095</v>
      </c>
      <c r="B1283" s="385" t="s">
        <v>3987</v>
      </c>
      <c r="C1283" s="608" t="s">
        <v>158</v>
      </c>
      <c r="D1283" s="611" t="s">
        <v>7267</v>
      </c>
      <c r="E1283" s="610">
        <v>5500</v>
      </c>
      <c r="F1283" s="613" t="s">
        <v>7268</v>
      </c>
      <c r="G1283" s="554" t="s">
        <v>7269</v>
      </c>
      <c r="H1283" s="392" t="s">
        <v>5119</v>
      </c>
      <c r="I1283" s="392" t="s">
        <v>7099</v>
      </c>
      <c r="J1283" s="392" t="s">
        <v>7100</v>
      </c>
      <c r="K1283" s="544" t="s">
        <v>3277</v>
      </c>
      <c r="L1283" s="544" t="s">
        <v>3564</v>
      </c>
      <c r="M1283" s="390">
        <v>66600</v>
      </c>
      <c r="N1283" s="544" t="s">
        <v>7101</v>
      </c>
      <c r="O1283" s="544" t="s">
        <v>7101</v>
      </c>
      <c r="P1283" s="390">
        <v>0</v>
      </c>
      <c r="Q1283" s="544"/>
      <c r="R1283" s="544"/>
    </row>
    <row r="1284" spans="1:18" ht="24" x14ac:dyDescent="0.25">
      <c r="A1284" s="361" t="s">
        <v>7095</v>
      </c>
      <c r="B1284" s="385" t="s">
        <v>3987</v>
      </c>
      <c r="C1284" s="608" t="s">
        <v>158</v>
      </c>
      <c r="D1284" s="609" t="s">
        <v>7102</v>
      </c>
      <c r="E1284" s="610">
        <v>5000</v>
      </c>
      <c r="F1284" s="613" t="s">
        <v>7270</v>
      </c>
      <c r="G1284" s="554" t="s">
        <v>7271</v>
      </c>
      <c r="H1284" s="392" t="s">
        <v>7194</v>
      </c>
      <c r="I1284" s="392" t="s">
        <v>7099</v>
      </c>
      <c r="J1284" s="392" t="s">
        <v>7100</v>
      </c>
      <c r="K1284" s="544" t="s">
        <v>3277</v>
      </c>
      <c r="L1284" s="544" t="s">
        <v>3297</v>
      </c>
      <c r="M1284" s="390">
        <v>21486.11</v>
      </c>
      <c r="N1284" s="544" t="s">
        <v>7101</v>
      </c>
      <c r="O1284" s="544" t="s">
        <v>7101</v>
      </c>
      <c r="P1284" s="390">
        <v>0</v>
      </c>
      <c r="Q1284" s="544"/>
      <c r="R1284" s="544"/>
    </row>
    <row r="1285" spans="1:18" ht="24" x14ac:dyDescent="0.25">
      <c r="A1285" s="361" t="s">
        <v>7095</v>
      </c>
      <c r="B1285" s="385" t="s">
        <v>3987</v>
      </c>
      <c r="C1285" s="608" t="s">
        <v>158</v>
      </c>
      <c r="D1285" s="609" t="s">
        <v>7096</v>
      </c>
      <c r="E1285" s="610">
        <v>5000</v>
      </c>
      <c r="F1285" s="613" t="s">
        <v>7270</v>
      </c>
      <c r="G1285" s="554" t="s">
        <v>7271</v>
      </c>
      <c r="H1285" s="392" t="s">
        <v>7194</v>
      </c>
      <c r="I1285" s="392" t="s">
        <v>7099</v>
      </c>
      <c r="J1285" s="392" t="s">
        <v>7100</v>
      </c>
      <c r="K1285" s="544" t="s">
        <v>3277</v>
      </c>
      <c r="L1285" s="544" t="s">
        <v>3277</v>
      </c>
      <c r="M1285" s="390">
        <v>5416.67</v>
      </c>
      <c r="N1285" s="544" t="s">
        <v>7101</v>
      </c>
      <c r="O1285" s="544" t="s">
        <v>7101</v>
      </c>
      <c r="P1285" s="390">
        <v>0</v>
      </c>
      <c r="Q1285" s="544"/>
      <c r="R1285" s="544"/>
    </row>
    <row r="1286" spans="1:18" ht="24" x14ac:dyDescent="0.25">
      <c r="A1286" s="361" t="s">
        <v>7095</v>
      </c>
      <c r="B1286" s="385" t="s">
        <v>3987</v>
      </c>
      <c r="C1286" s="608" t="s">
        <v>158</v>
      </c>
      <c r="D1286" s="609" t="s">
        <v>7111</v>
      </c>
      <c r="E1286" s="610">
        <v>3500</v>
      </c>
      <c r="F1286" s="613" t="s">
        <v>7272</v>
      </c>
      <c r="G1286" s="554" t="s">
        <v>7273</v>
      </c>
      <c r="H1286" s="293" t="s">
        <v>7211</v>
      </c>
      <c r="I1286" s="392" t="s">
        <v>7099</v>
      </c>
      <c r="J1286" s="392" t="s">
        <v>7100</v>
      </c>
      <c r="K1286" s="544" t="s">
        <v>3277</v>
      </c>
      <c r="L1286" s="544" t="s">
        <v>3309</v>
      </c>
      <c r="M1286" s="390">
        <v>11156.109999999999</v>
      </c>
      <c r="N1286" s="544" t="s">
        <v>7101</v>
      </c>
      <c r="O1286" s="544" t="s">
        <v>7101</v>
      </c>
      <c r="P1286" s="390">
        <v>0</v>
      </c>
      <c r="Q1286" s="544"/>
      <c r="R1286" s="544"/>
    </row>
    <row r="1287" spans="1:18" ht="24" x14ac:dyDescent="0.25">
      <c r="A1287" s="361" t="s">
        <v>7095</v>
      </c>
      <c r="B1287" s="385" t="s">
        <v>3987</v>
      </c>
      <c r="C1287" s="608" t="s">
        <v>158</v>
      </c>
      <c r="D1287" s="609" t="s">
        <v>7096</v>
      </c>
      <c r="E1287" s="610">
        <v>5000</v>
      </c>
      <c r="F1287" s="613" t="s">
        <v>7274</v>
      </c>
      <c r="G1287" s="554" t="s">
        <v>7275</v>
      </c>
      <c r="H1287" s="392" t="s">
        <v>4566</v>
      </c>
      <c r="I1287" s="392" t="s">
        <v>7099</v>
      </c>
      <c r="J1287" s="392" t="s">
        <v>7100</v>
      </c>
      <c r="K1287" s="544" t="s">
        <v>3277</v>
      </c>
      <c r="L1287" s="544" t="s">
        <v>3277</v>
      </c>
      <c r="M1287" s="390">
        <v>5416.6100000000006</v>
      </c>
      <c r="N1287" s="544" t="s">
        <v>7101</v>
      </c>
      <c r="O1287" s="544" t="s">
        <v>7101</v>
      </c>
      <c r="P1287" s="390">
        <v>0</v>
      </c>
      <c r="Q1287" s="544"/>
      <c r="R1287" s="544"/>
    </row>
    <row r="1288" spans="1:18" ht="24" x14ac:dyDescent="0.25">
      <c r="A1288" s="361" t="s">
        <v>7095</v>
      </c>
      <c r="B1288" s="385" t="s">
        <v>3987</v>
      </c>
      <c r="C1288" s="608" t="s">
        <v>158</v>
      </c>
      <c r="D1288" s="609" t="s">
        <v>7170</v>
      </c>
      <c r="E1288" s="610">
        <v>5000</v>
      </c>
      <c r="F1288" s="613" t="s">
        <v>7276</v>
      </c>
      <c r="G1288" s="554" t="s">
        <v>7277</v>
      </c>
      <c r="H1288" s="392" t="s">
        <v>4566</v>
      </c>
      <c r="I1288" s="392" t="s">
        <v>7099</v>
      </c>
      <c r="J1288" s="392" t="s">
        <v>7100</v>
      </c>
      <c r="K1288" s="544" t="s">
        <v>3283</v>
      </c>
      <c r="L1288" s="544" t="s">
        <v>3309</v>
      </c>
      <c r="M1288" s="390">
        <v>19476.109999999997</v>
      </c>
      <c r="N1288" s="544" t="s">
        <v>7101</v>
      </c>
      <c r="O1288" s="544" t="s">
        <v>7101</v>
      </c>
      <c r="P1288" s="390">
        <v>0</v>
      </c>
      <c r="Q1288" s="544"/>
      <c r="R1288" s="544"/>
    </row>
    <row r="1289" spans="1:18" ht="24" x14ac:dyDescent="0.25">
      <c r="A1289" s="361" t="s">
        <v>7095</v>
      </c>
      <c r="B1289" s="385" t="s">
        <v>3987</v>
      </c>
      <c r="C1289" s="608" t="s">
        <v>158</v>
      </c>
      <c r="D1289" s="609" t="s">
        <v>7096</v>
      </c>
      <c r="E1289" s="610">
        <v>5000</v>
      </c>
      <c r="F1289" s="613" t="s">
        <v>7276</v>
      </c>
      <c r="G1289" s="554" t="s">
        <v>7277</v>
      </c>
      <c r="H1289" s="392" t="s">
        <v>4566</v>
      </c>
      <c r="I1289" s="392" t="s">
        <v>7099</v>
      </c>
      <c r="J1289" s="392" t="s">
        <v>7100</v>
      </c>
      <c r="K1289" s="544" t="s">
        <v>3277</v>
      </c>
      <c r="L1289" s="544" t="s">
        <v>3277</v>
      </c>
      <c r="M1289" s="390">
        <v>5416.67</v>
      </c>
      <c r="N1289" s="544" t="s">
        <v>7101</v>
      </c>
      <c r="O1289" s="544" t="s">
        <v>7101</v>
      </c>
      <c r="P1289" s="390">
        <v>0</v>
      </c>
      <c r="Q1289" s="544"/>
      <c r="R1289" s="544"/>
    </row>
    <row r="1290" spans="1:18" ht="24" x14ac:dyDescent="0.25">
      <c r="A1290" s="361" t="s">
        <v>7095</v>
      </c>
      <c r="B1290" s="385" t="s">
        <v>3987</v>
      </c>
      <c r="C1290" s="608" t="s">
        <v>158</v>
      </c>
      <c r="D1290" s="609" t="s">
        <v>7170</v>
      </c>
      <c r="E1290" s="610">
        <v>5000</v>
      </c>
      <c r="F1290" s="613" t="s">
        <v>7278</v>
      </c>
      <c r="G1290" s="554" t="s">
        <v>7279</v>
      </c>
      <c r="H1290" s="392" t="s">
        <v>7194</v>
      </c>
      <c r="I1290" s="392" t="s">
        <v>7099</v>
      </c>
      <c r="J1290" s="392" t="s">
        <v>7100</v>
      </c>
      <c r="K1290" s="544" t="s">
        <v>3283</v>
      </c>
      <c r="L1290" s="544" t="s">
        <v>3297</v>
      </c>
      <c r="M1290" s="390">
        <v>21498.890000000003</v>
      </c>
      <c r="N1290" s="544" t="s">
        <v>7101</v>
      </c>
      <c r="O1290" s="544" t="s">
        <v>7101</v>
      </c>
      <c r="P1290" s="390">
        <v>0</v>
      </c>
      <c r="Q1290" s="544"/>
      <c r="R1290" s="544"/>
    </row>
    <row r="1291" spans="1:18" ht="36" x14ac:dyDescent="0.25">
      <c r="A1291" s="361" t="s">
        <v>7095</v>
      </c>
      <c r="B1291" s="385" t="s">
        <v>3987</v>
      </c>
      <c r="C1291" s="608" t="s">
        <v>158</v>
      </c>
      <c r="D1291" s="609" t="s">
        <v>7111</v>
      </c>
      <c r="E1291" s="610">
        <v>3500</v>
      </c>
      <c r="F1291" s="613" t="s">
        <v>7280</v>
      </c>
      <c r="G1291" s="554" t="s">
        <v>7281</v>
      </c>
      <c r="H1291" s="293" t="s">
        <v>7191</v>
      </c>
      <c r="I1291" s="392" t="s">
        <v>7115</v>
      </c>
      <c r="J1291" s="392" t="s">
        <v>1664</v>
      </c>
      <c r="K1291" s="544" t="s">
        <v>3277</v>
      </c>
      <c r="L1291" s="544" t="s">
        <v>3309</v>
      </c>
      <c r="M1291" s="390">
        <v>11156.109999999999</v>
      </c>
      <c r="N1291" s="544" t="s">
        <v>7101</v>
      </c>
      <c r="O1291" s="544" t="s">
        <v>7101</v>
      </c>
      <c r="P1291" s="390">
        <v>0</v>
      </c>
      <c r="Q1291" s="544"/>
      <c r="R1291" s="544"/>
    </row>
    <row r="1292" spans="1:18" ht="24" x14ac:dyDescent="0.25">
      <c r="A1292" s="361" t="s">
        <v>7095</v>
      </c>
      <c r="B1292" s="385" t="s">
        <v>3987</v>
      </c>
      <c r="C1292" s="608" t="s">
        <v>158</v>
      </c>
      <c r="D1292" s="609" t="s">
        <v>7096</v>
      </c>
      <c r="E1292" s="610">
        <v>5000</v>
      </c>
      <c r="F1292" s="613" t="s">
        <v>7282</v>
      </c>
      <c r="G1292" s="554" t="s">
        <v>7283</v>
      </c>
      <c r="H1292" s="392" t="s">
        <v>7194</v>
      </c>
      <c r="I1292" s="392" t="s">
        <v>7099</v>
      </c>
      <c r="J1292" s="392" t="s">
        <v>7100</v>
      </c>
      <c r="K1292" s="544" t="s">
        <v>3277</v>
      </c>
      <c r="L1292" s="544" t="s">
        <v>3277</v>
      </c>
      <c r="M1292" s="390">
        <v>5416.67</v>
      </c>
      <c r="N1292" s="544" t="s">
        <v>7101</v>
      </c>
      <c r="O1292" s="544" t="s">
        <v>7101</v>
      </c>
      <c r="P1292" s="390">
        <v>0</v>
      </c>
      <c r="Q1292" s="544"/>
      <c r="R1292" s="544"/>
    </row>
    <row r="1293" spans="1:18" x14ac:dyDescent="0.25">
      <c r="A1293" s="361" t="s">
        <v>7095</v>
      </c>
      <c r="B1293" s="385" t="s">
        <v>3987</v>
      </c>
      <c r="C1293" s="608" t="s">
        <v>158</v>
      </c>
      <c r="D1293" s="609" t="s">
        <v>7170</v>
      </c>
      <c r="E1293" s="610">
        <v>5000</v>
      </c>
      <c r="F1293" s="613" t="s">
        <v>7284</v>
      </c>
      <c r="G1293" s="554" t="s">
        <v>7285</v>
      </c>
      <c r="H1293" s="392" t="s">
        <v>7194</v>
      </c>
      <c r="I1293" s="392" t="s">
        <v>7099</v>
      </c>
      <c r="J1293" s="392" t="s">
        <v>7100</v>
      </c>
      <c r="K1293" s="544" t="s">
        <v>3283</v>
      </c>
      <c r="L1293" s="544" t="s">
        <v>3309</v>
      </c>
      <c r="M1293" s="390">
        <v>14059.44</v>
      </c>
      <c r="N1293" s="544" t="s">
        <v>7101</v>
      </c>
      <c r="O1293" s="544" t="s">
        <v>7101</v>
      </c>
      <c r="P1293" s="390">
        <v>0</v>
      </c>
      <c r="Q1293" s="544"/>
      <c r="R1293" s="544"/>
    </row>
    <row r="1294" spans="1:18" x14ac:dyDescent="0.25">
      <c r="A1294" s="361" t="s">
        <v>7095</v>
      </c>
      <c r="B1294" s="385" t="s">
        <v>3987</v>
      </c>
      <c r="C1294" s="608" t="s">
        <v>158</v>
      </c>
      <c r="D1294" s="609" t="s">
        <v>7096</v>
      </c>
      <c r="E1294" s="610">
        <v>5000</v>
      </c>
      <c r="F1294" s="613" t="s">
        <v>7286</v>
      </c>
      <c r="G1294" s="554" t="s">
        <v>7287</v>
      </c>
      <c r="H1294" s="392" t="s">
        <v>4566</v>
      </c>
      <c r="I1294" s="392" t="s">
        <v>7099</v>
      </c>
      <c r="J1294" s="392" t="s">
        <v>7100</v>
      </c>
      <c r="K1294" s="544" t="s">
        <v>3277</v>
      </c>
      <c r="L1294" s="544" t="s">
        <v>3277</v>
      </c>
      <c r="M1294" s="390">
        <v>5416.67</v>
      </c>
      <c r="N1294" s="544" t="s">
        <v>7101</v>
      </c>
      <c r="O1294" s="544" t="s">
        <v>7101</v>
      </c>
      <c r="P1294" s="390">
        <v>0</v>
      </c>
      <c r="Q1294" s="544"/>
      <c r="R1294" s="544"/>
    </row>
    <row r="1295" spans="1:18" x14ac:dyDescent="0.25">
      <c r="A1295" s="361" t="s">
        <v>7095</v>
      </c>
      <c r="B1295" s="385" t="s">
        <v>3987</v>
      </c>
      <c r="C1295" s="608" t="s">
        <v>158</v>
      </c>
      <c r="D1295" s="609" t="s">
        <v>7170</v>
      </c>
      <c r="E1295" s="610">
        <v>5000</v>
      </c>
      <c r="F1295" s="613" t="s">
        <v>7286</v>
      </c>
      <c r="G1295" s="554" t="s">
        <v>7287</v>
      </c>
      <c r="H1295" s="392" t="s">
        <v>4566</v>
      </c>
      <c r="I1295" s="392" t="s">
        <v>7099</v>
      </c>
      <c r="J1295" s="392" t="s">
        <v>7100</v>
      </c>
      <c r="K1295" s="544" t="s">
        <v>3283</v>
      </c>
      <c r="L1295" s="544" t="s">
        <v>3309</v>
      </c>
      <c r="M1295" s="390">
        <v>19476.109999999997</v>
      </c>
      <c r="N1295" s="544" t="s">
        <v>7101</v>
      </c>
      <c r="O1295" s="544" t="s">
        <v>7101</v>
      </c>
      <c r="P1295" s="390">
        <v>0</v>
      </c>
      <c r="Q1295" s="544"/>
      <c r="R1295" s="544"/>
    </row>
    <row r="1296" spans="1:18" ht="24" x14ac:dyDescent="0.25">
      <c r="A1296" s="361" t="s">
        <v>7095</v>
      </c>
      <c r="B1296" s="385" t="s">
        <v>3987</v>
      </c>
      <c r="C1296" s="608" t="s">
        <v>158</v>
      </c>
      <c r="D1296" s="609" t="s">
        <v>7288</v>
      </c>
      <c r="E1296" s="610">
        <v>6500</v>
      </c>
      <c r="F1296" s="613" t="s">
        <v>7289</v>
      </c>
      <c r="G1296" s="554" t="s">
        <v>7290</v>
      </c>
      <c r="H1296" s="559" t="s">
        <v>7178</v>
      </c>
      <c r="I1296" s="560" t="s">
        <v>7099</v>
      </c>
      <c r="J1296" s="561" t="s">
        <v>7100</v>
      </c>
      <c r="K1296" s="544" t="s">
        <v>3277</v>
      </c>
      <c r="L1296" s="544" t="s">
        <v>3564</v>
      </c>
      <c r="M1296" s="390">
        <v>78600</v>
      </c>
      <c r="N1296" s="544" t="s">
        <v>7101</v>
      </c>
      <c r="O1296" s="544" t="s">
        <v>7101</v>
      </c>
      <c r="P1296" s="390">
        <v>0</v>
      </c>
      <c r="Q1296" s="544"/>
      <c r="R1296" s="544"/>
    </row>
    <row r="1297" spans="1:18" x14ac:dyDescent="0.25">
      <c r="A1297" s="361" t="s">
        <v>7095</v>
      </c>
      <c r="B1297" s="385" t="s">
        <v>3987</v>
      </c>
      <c r="C1297" s="608" t="s">
        <v>158</v>
      </c>
      <c r="D1297" s="609" t="s">
        <v>7096</v>
      </c>
      <c r="E1297" s="610">
        <v>5000</v>
      </c>
      <c r="F1297" s="613" t="s">
        <v>7291</v>
      </c>
      <c r="G1297" s="554" t="s">
        <v>7292</v>
      </c>
      <c r="H1297" s="392" t="s">
        <v>7194</v>
      </c>
      <c r="I1297" s="392" t="s">
        <v>7099</v>
      </c>
      <c r="J1297" s="392" t="s">
        <v>7100</v>
      </c>
      <c r="K1297" s="544" t="s">
        <v>3277</v>
      </c>
      <c r="L1297" s="544" t="s">
        <v>3277</v>
      </c>
      <c r="M1297" s="390">
        <v>5416.67</v>
      </c>
      <c r="N1297" s="544" t="s">
        <v>7101</v>
      </c>
      <c r="O1297" s="544" t="s">
        <v>7101</v>
      </c>
      <c r="P1297" s="390">
        <v>0</v>
      </c>
      <c r="Q1297" s="544"/>
      <c r="R1297" s="544"/>
    </row>
    <row r="1298" spans="1:18" ht="24" x14ac:dyDescent="0.25">
      <c r="A1298" s="361" t="s">
        <v>7095</v>
      </c>
      <c r="B1298" s="385" t="s">
        <v>3987</v>
      </c>
      <c r="C1298" s="608" t="s">
        <v>158</v>
      </c>
      <c r="D1298" s="609" t="s">
        <v>7111</v>
      </c>
      <c r="E1298" s="610">
        <v>3500</v>
      </c>
      <c r="F1298" s="613" t="s">
        <v>7293</v>
      </c>
      <c r="G1298" s="554" t="s">
        <v>7294</v>
      </c>
      <c r="H1298" s="392" t="s">
        <v>7175</v>
      </c>
      <c r="I1298" s="392" t="s">
        <v>7099</v>
      </c>
      <c r="J1298" s="392" t="s">
        <v>7100</v>
      </c>
      <c r="K1298" s="544" t="s">
        <v>3277</v>
      </c>
      <c r="L1298" s="544" t="s">
        <v>3309</v>
      </c>
      <c r="M1298" s="390">
        <v>11156.109999999999</v>
      </c>
      <c r="N1298" s="544" t="s">
        <v>7101</v>
      </c>
      <c r="O1298" s="544" t="s">
        <v>7101</v>
      </c>
      <c r="P1298" s="390">
        <v>0</v>
      </c>
      <c r="Q1298" s="544"/>
      <c r="R1298" s="544"/>
    </row>
    <row r="1299" spans="1:18" ht="24" x14ac:dyDescent="0.25">
      <c r="A1299" s="361" t="s">
        <v>7095</v>
      </c>
      <c r="B1299" s="385" t="s">
        <v>3987</v>
      </c>
      <c r="C1299" s="608" t="s">
        <v>158</v>
      </c>
      <c r="D1299" s="609" t="s">
        <v>7170</v>
      </c>
      <c r="E1299" s="610">
        <v>5000</v>
      </c>
      <c r="F1299" s="613" t="s">
        <v>7295</v>
      </c>
      <c r="G1299" s="554" t="s">
        <v>7296</v>
      </c>
      <c r="H1299" s="392" t="s">
        <v>7194</v>
      </c>
      <c r="I1299" s="392" t="s">
        <v>7099</v>
      </c>
      <c r="J1299" s="392" t="s">
        <v>7100</v>
      </c>
      <c r="K1299" s="544" t="s">
        <v>3283</v>
      </c>
      <c r="L1299" s="544" t="s">
        <v>3297</v>
      </c>
      <c r="M1299" s="390">
        <v>14795</v>
      </c>
      <c r="N1299" s="544" t="s">
        <v>7101</v>
      </c>
      <c r="O1299" s="544" t="s">
        <v>7101</v>
      </c>
      <c r="P1299" s="390">
        <v>0</v>
      </c>
      <c r="Q1299" s="544"/>
      <c r="R1299" s="544"/>
    </row>
    <row r="1300" spans="1:18" ht="24" x14ac:dyDescent="0.25">
      <c r="A1300" s="361" t="s">
        <v>7095</v>
      </c>
      <c r="B1300" s="385" t="s">
        <v>3987</v>
      </c>
      <c r="C1300" s="608" t="s">
        <v>158</v>
      </c>
      <c r="D1300" s="609" t="s">
        <v>7111</v>
      </c>
      <c r="E1300" s="610">
        <v>3500</v>
      </c>
      <c r="F1300" s="613" t="s">
        <v>7297</v>
      </c>
      <c r="G1300" s="554" t="s">
        <v>7298</v>
      </c>
      <c r="H1300" s="392" t="s">
        <v>7175</v>
      </c>
      <c r="I1300" s="392" t="s">
        <v>7099</v>
      </c>
      <c r="J1300" s="392" t="s">
        <v>7100</v>
      </c>
      <c r="K1300" s="544" t="s">
        <v>3277</v>
      </c>
      <c r="L1300" s="544" t="s">
        <v>3309</v>
      </c>
      <c r="M1300" s="390">
        <v>11156.109999999999</v>
      </c>
      <c r="N1300" s="544" t="s">
        <v>7101</v>
      </c>
      <c r="O1300" s="544" t="s">
        <v>7101</v>
      </c>
      <c r="P1300" s="390">
        <v>0</v>
      </c>
      <c r="Q1300" s="544"/>
      <c r="R1300" s="544"/>
    </row>
    <row r="1301" spans="1:18" ht="24" x14ac:dyDescent="0.25">
      <c r="A1301" s="361" t="s">
        <v>7095</v>
      </c>
      <c r="B1301" s="385" t="s">
        <v>3987</v>
      </c>
      <c r="C1301" s="608" t="s">
        <v>158</v>
      </c>
      <c r="D1301" s="609" t="s">
        <v>7299</v>
      </c>
      <c r="E1301" s="610">
        <v>5000</v>
      </c>
      <c r="F1301" s="613" t="s">
        <v>7300</v>
      </c>
      <c r="G1301" s="554" t="s">
        <v>7301</v>
      </c>
      <c r="H1301" s="392" t="s">
        <v>7178</v>
      </c>
      <c r="I1301" s="392" t="s">
        <v>7099</v>
      </c>
      <c r="J1301" s="392" t="s">
        <v>7100</v>
      </c>
      <c r="K1301" s="544" t="s">
        <v>3277</v>
      </c>
      <c r="L1301" s="544" t="s">
        <v>3564</v>
      </c>
      <c r="M1301" s="390">
        <v>60600</v>
      </c>
      <c r="N1301" s="544" t="s">
        <v>7101</v>
      </c>
      <c r="O1301" s="544" t="s">
        <v>7101</v>
      </c>
      <c r="P1301" s="390">
        <v>0</v>
      </c>
      <c r="Q1301" s="544"/>
      <c r="R1301" s="544"/>
    </row>
    <row r="1302" spans="1:18" x14ac:dyDescent="0.25">
      <c r="A1302" s="361" t="s">
        <v>7095</v>
      </c>
      <c r="B1302" s="385" t="s">
        <v>3987</v>
      </c>
      <c r="C1302" s="608" t="s">
        <v>158</v>
      </c>
      <c r="D1302" s="609" t="s">
        <v>7102</v>
      </c>
      <c r="E1302" s="610">
        <v>5000</v>
      </c>
      <c r="F1302" s="613" t="s">
        <v>7302</v>
      </c>
      <c r="G1302" s="554" t="s">
        <v>7303</v>
      </c>
      <c r="H1302" s="392" t="s">
        <v>7194</v>
      </c>
      <c r="I1302" s="392" t="s">
        <v>7099</v>
      </c>
      <c r="J1302" s="392" t="s">
        <v>7100</v>
      </c>
      <c r="K1302" s="544" t="s">
        <v>3277</v>
      </c>
      <c r="L1302" s="544" t="s">
        <v>3277</v>
      </c>
      <c r="M1302" s="390">
        <v>9194.44</v>
      </c>
      <c r="N1302" s="544" t="s">
        <v>7101</v>
      </c>
      <c r="O1302" s="544" t="s">
        <v>7101</v>
      </c>
      <c r="P1302" s="390">
        <v>0</v>
      </c>
      <c r="Q1302" s="544"/>
      <c r="R1302" s="544"/>
    </row>
    <row r="1303" spans="1:18" x14ac:dyDescent="0.25">
      <c r="A1303" s="361" t="s">
        <v>7095</v>
      </c>
      <c r="B1303" s="385" t="s">
        <v>3987</v>
      </c>
      <c r="C1303" s="608" t="s">
        <v>158</v>
      </c>
      <c r="D1303" s="609" t="s">
        <v>7170</v>
      </c>
      <c r="E1303" s="610">
        <v>5000</v>
      </c>
      <c r="F1303" s="613" t="s">
        <v>7302</v>
      </c>
      <c r="G1303" s="554" t="s">
        <v>7303</v>
      </c>
      <c r="H1303" s="392" t="s">
        <v>7194</v>
      </c>
      <c r="I1303" s="392" t="s">
        <v>7099</v>
      </c>
      <c r="J1303" s="392" t="s">
        <v>7100</v>
      </c>
      <c r="K1303" s="544" t="s">
        <v>3283</v>
      </c>
      <c r="L1303" s="544" t="s">
        <v>3309</v>
      </c>
      <c r="M1303" s="390">
        <v>12990</v>
      </c>
      <c r="N1303" s="544" t="s">
        <v>7101</v>
      </c>
      <c r="O1303" s="544" t="s">
        <v>7101</v>
      </c>
      <c r="P1303" s="390">
        <v>0</v>
      </c>
      <c r="Q1303" s="544"/>
      <c r="R1303" s="544"/>
    </row>
    <row r="1304" spans="1:18" x14ac:dyDescent="0.25">
      <c r="A1304" s="361" t="s">
        <v>7095</v>
      </c>
      <c r="B1304" s="385" t="s">
        <v>3987</v>
      </c>
      <c r="C1304" s="608" t="s">
        <v>158</v>
      </c>
      <c r="D1304" s="609" t="s">
        <v>7096</v>
      </c>
      <c r="E1304" s="610">
        <v>5000</v>
      </c>
      <c r="F1304" s="613" t="s">
        <v>7304</v>
      </c>
      <c r="G1304" s="554" t="s">
        <v>7305</v>
      </c>
      <c r="H1304" s="392" t="s">
        <v>4566</v>
      </c>
      <c r="I1304" s="392" t="s">
        <v>7099</v>
      </c>
      <c r="J1304" s="392" t="s">
        <v>7100</v>
      </c>
      <c r="K1304" s="544" t="s">
        <v>3277</v>
      </c>
      <c r="L1304" s="544" t="s">
        <v>3277</v>
      </c>
      <c r="M1304" s="390">
        <v>5416.67</v>
      </c>
      <c r="N1304" s="544" t="s">
        <v>7101</v>
      </c>
      <c r="O1304" s="544" t="s">
        <v>7101</v>
      </c>
      <c r="P1304" s="390">
        <v>0</v>
      </c>
      <c r="Q1304" s="544"/>
      <c r="R1304" s="544"/>
    </row>
    <row r="1305" spans="1:18" ht="24" x14ac:dyDescent="0.25">
      <c r="A1305" s="361" t="s">
        <v>7095</v>
      </c>
      <c r="B1305" s="385" t="s">
        <v>3987</v>
      </c>
      <c r="C1305" s="608" t="s">
        <v>158</v>
      </c>
      <c r="D1305" s="609" t="s">
        <v>7170</v>
      </c>
      <c r="E1305" s="610">
        <v>5000</v>
      </c>
      <c r="F1305" s="613" t="s">
        <v>7306</v>
      </c>
      <c r="G1305" s="554" t="s">
        <v>7307</v>
      </c>
      <c r="H1305" s="392" t="s">
        <v>7194</v>
      </c>
      <c r="I1305" s="392" t="s">
        <v>7099</v>
      </c>
      <c r="J1305" s="392" t="s">
        <v>7100</v>
      </c>
      <c r="K1305" s="544" t="s">
        <v>3283</v>
      </c>
      <c r="L1305" s="544" t="s">
        <v>3297</v>
      </c>
      <c r="M1305" s="390">
        <v>21498.890000000003</v>
      </c>
      <c r="N1305" s="544" t="s">
        <v>7101</v>
      </c>
      <c r="O1305" s="544" t="s">
        <v>7101</v>
      </c>
      <c r="P1305" s="390">
        <v>0</v>
      </c>
      <c r="Q1305" s="544"/>
      <c r="R1305" s="544"/>
    </row>
    <row r="1306" spans="1:18" x14ac:dyDescent="0.25">
      <c r="A1306" s="361" t="s">
        <v>7095</v>
      </c>
      <c r="B1306" s="385" t="s">
        <v>3987</v>
      </c>
      <c r="C1306" s="608" t="s">
        <v>158</v>
      </c>
      <c r="D1306" s="609" t="s">
        <v>7096</v>
      </c>
      <c r="E1306" s="610">
        <v>5000</v>
      </c>
      <c r="F1306" s="613" t="s">
        <v>7308</v>
      </c>
      <c r="G1306" s="554" t="s">
        <v>7309</v>
      </c>
      <c r="H1306" s="392" t="s">
        <v>4566</v>
      </c>
      <c r="I1306" s="392" t="s">
        <v>7099</v>
      </c>
      <c r="J1306" s="392" t="s">
        <v>7100</v>
      </c>
      <c r="K1306" s="544" t="s">
        <v>3277</v>
      </c>
      <c r="L1306" s="544" t="s">
        <v>3277</v>
      </c>
      <c r="M1306" s="390">
        <v>5416.67</v>
      </c>
      <c r="N1306" s="544" t="s">
        <v>7101</v>
      </c>
      <c r="O1306" s="544" t="s">
        <v>7101</v>
      </c>
      <c r="P1306" s="390">
        <v>0</v>
      </c>
      <c r="Q1306" s="544"/>
      <c r="R1306" s="544"/>
    </row>
    <row r="1307" spans="1:18" x14ac:dyDescent="0.25">
      <c r="A1307" s="361" t="s">
        <v>7095</v>
      </c>
      <c r="B1307" s="385" t="s">
        <v>3987</v>
      </c>
      <c r="C1307" s="608" t="s">
        <v>158</v>
      </c>
      <c r="D1307" s="609" t="s">
        <v>7170</v>
      </c>
      <c r="E1307" s="610">
        <v>5000</v>
      </c>
      <c r="F1307" s="613" t="s">
        <v>7308</v>
      </c>
      <c r="G1307" s="554" t="s">
        <v>7309</v>
      </c>
      <c r="H1307" s="392" t="s">
        <v>4566</v>
      </c>
      <c r="I1307" s="392" t="s">
        <v>7099</v>
      </c>
      <c r="J1307" s="392" t="s">
        <v>7100</v>
      </c>
      <c r="K1307" s="544" t="s">
        <v>3277</v>
      </c>
      <c r="L1307" s="544" t="s">
        <v>3309</v>
      </c>
      <c r="M1307" s="390">
        <v>20027.78</v>
      </c>
      <c r="N1307" s="544" t="s">
        <v>7101</v>
      </c>
      <c r="O1307" s="544" t="s">
        <v>7101</v>
      </c>
      <c r="P1307" s="390">
        <v>0</v>
      </c>
      <c r="Q1307" s="544"/>
      <c r="R1307" s="544"/>
    </row>
    <row r="1308" spans="1:18" ht="24" x14ac:dyDescent="0.25">
      <c r="A1308" s="361" t="s">
        <v>7095</v>
      </c>
      <c r="B1308" s="385" t="s">
        <v>3987</v>
      </c>
      <c r="C1308" s="608" t="s">
        <v>158</v>
      </c>
      <c r="D1308" s="609" t="s">
        <v>7310</v>
      </c>
      <c r="E1308" s="610">
        <v>3000</v>
      </c>
      <c r="F1308" s="613" t="s">
        <v>7311</v>
      </c>
      <c r="G1308" s="554" t="s">
        <v>7312</v>
      </c>
      <c r="H1308" s="392" t="s">
        <v>4015</v>
      </c>
      <c r="I1308" s="392" t="s">
        <v>7099</v>
      </c>
      <c r="J1308" s="392" t="s">
        <v>7100</v>
      </c>
      <c r="K1308" s="544" t="s">
        <v>3277</v>
      </c>
      <c r="L1308" s="544" t="s">
        <v>3368</v>
      </c>
      <c r="M1308" s="390">
        <v>34000</v>
      </c>
      <c r="N1308" s="544" t="s">
        <v>7101</v>
      </c>
      <c r="O1308" s="544" t="s">
        <v>7101</v>
      </c>
      <c r="P1308" s="390">
        <v>0</v>
      </c>
      <c r="Q1308" s="544"/>
      <c r="R1308" s="544"/>
    </row>
    <row r="1309" spans="1:18" x14ac:dyDescent="0.25">
      <c r="A1309" s="361" t="s">
        <v>7095</v>
      </c>
      <c r="B1309" s="385" t="s">
        <v>3987</v>
      </c>
      <c r="C1309" s="608" t="s">
        <v>158</v>
      </c>
      <c r="D1309" s="609" t="s">
        <v>7102</v>
      </c>
      <c r="E1309" s="610">
        <v>5000</v>
      </c>
      <c r="F1309" s="613" t="s">
        <v>7313</v>
      </c>
      <c r="G1309" s="554" t="s">
        <v>7314</v>
      </c>
      <c r="H1309" s="392" t="s">
        <v>4566</v>
      </c>
      <c r="I1309" s="392" t="s">
        <v>7099</v>
      </c>
      <c r="J1309" s="392" t="s">
        <v>7100</v>
      </c>
      <c r="K1309" s="544" t="s">
        <v>3277</v>
      </c>
      <c r="L1309" s="544" t="s">
        <v>3283</v>
      </c>
      <c r="M1309" s="390">
        <v>10472.23</v>
      </c>
      <c r="N1309" s="544" t="s">
        <v>7101</v>
      </c>
      <c r="O1309" s="544" t="s">
        <v>7101</v>
      </c>
      <c r="P1309" s="390">
        <v>0</v>
      </c>
      <c r="Q1309" s="544"/>
      <c r="R1309" s="544"/>
    </row>
    <row r="1310" spans="1:18" ht="24" x14ac:dyDescent="0.25">
      <c r="A1310" s="361" t="s">
        <v>7095</v>
      </c>
      <c r="B1310" s="385" t="s">
        <v>3987</v>
      </c>
      <c r="C1310" s="608" t="s">
        <v>158</v>
      </c>
      <c r="D1310" s="609" t="s">
        <v>7096</v>
      </c>
      <c r="E1310" s="610">
        <v>5000</v>
      </c>
      <c r="F1310" s="613" t="s">
        <v>7315</v>
      </c>
      <c r="G1310" s="554" t="s">
        <v>7316</v>
      </c>
      <c r="H1310" s="392" t="s">
        <v>4566</v>
      </c>
      <c r="I1310" s="392" t="s">
        <v>7099</v>
      </c>
      <c r="J1310" s="392" t="s">
        <v>7100</v>
      </c>
      <c r="K1310" s="544" t="s">
        <v>3277</v>
      </c>
      <c r="L1310" s="544" t="s">
        <v>3277</v>
      </c>
      <c r="M1310" s="390">
        <v>5416.67</v>
      </c>
      <c r="N1310" s="544" t="s">
        <v>7101</v>
      </c>
      <c r="O1310" s="544" t="s">
        <v>7101</v>
      </c>
      <c r="P1310" s="390">
        <v>0</v>
      </c>
      <c r="Q1310" s="544"/>
      <c r="R1310" s="544"/>
    </row>
    <row r="1311" spans="1:18" ht="24" x14ac:dyDescent="0.25">
      <c r="A1311" s="361" t="s">
        <v>7095</v>
      </c>
      <c r="B1311" s="385" t="s">
        <v>3987</v>
      </c>
      <c r="C1311" s="608" t="s">
        <v>158</v>
      </c>
      <c r="D1311" s="609" t="s">
        <v>7170</v>
      </c>
      <c r="E1311" s="610">
        <v>5000</v>
      </c>
      <c r="F1311" s="613" t="s">
        <v>7315</v>
      </c>
      <c r="G1311" s="554" t="s">
        <v>7316</v>
      </c>
      <c r="H1311" s="392" t="s">
        <v>4566</v>
      </c>
      <c r="I1311" s="392" t="s">
        <v>7099</v>
      </c>
      <c r="J1311" s="392" t="s">
        <v>7100</v>
      </c>
      <c r="K1311" s="544" t="s">
        <v>3283</v>
      </c>
      <c r="L1311" s="544" t="s">
        <v>3309</v>
      </c>
      <c r="M1311" s="390">
        <v>19476.109999999997</v>
      </c>
      <c r="N1311" s="544" t="s">
        <v>7101</v>
      </c>
      <c r="O1311" s="544" t="s">
        <v>7101</v>
      </c>
      <c r="P1311" s="390">
        <v>0</v>
      </c>
      <c r="Q1311" s="544"/>
      <c r="R1311" s="544"/>
    </row>
    <row r="1312" spans="1:18" x14ac:dyDescent="0.25">
      <c r="A1312" s="361" t="s">
        <v>7095</v>
      </c>
      <c r="B1312" s="385" t="s">
        <v>3987</v>
      </c>
      <c r="C1312" s="608" t="s">
        <v>158</v>
      </c>
      <c r="D1312" s="609" t="s">
        <v>7317</v>
      </c>
      <c r="E1312" s="610">
        <v>7500</v>
      </c>
      <c r="F1312" s="613" t="s">
        <v>7318</v>
      </c>
      <c r="G1312" s="554" t="s">
        <v>7319</v>
      </c>
      <c r="H1312" s="392" t="s">
        <v>7178</v>
      </c>
      <c r="I1312" s="392" t="s">
        <v>7099</v>
      </c>
      <c r="J1312" s="392" t="s">
        <v>7100</v>
      </c>
      <c r="K1312" s="544" t="s">
        <v>3277</v>
      </c>
      <c r="L1312" s="544" t="s">
        <v>3564</v>
      </c>
      <c r="M1312" s="390">
        <v>89350</v>
      </c>
      <c r="N1312" s="544" t="s">
        <v>7101</v>
      </c>
      <c r="O1312" s="544" t="s">
        <v>7101</v>
      </c>
      <c r="P1312" s="390">
        <v>0</v>
      </c>
      <c r="Q1312" s="544"/>
      <c r="R1312" s="544"/>
    </row>
    <row r="1313" spans="1:18" x14ac:dyDescent="0.25">
      <c r="A1313" s="361" t="s">
        <v>7095</v>
      </c>
      <c r="B1313" s="385" t="s">
        <v>3987</v>
      </c>
      <c r="C1313" s="608" t="s">
        <v>158</v>
      </c>
      <c r="D1313" s="611" t="s">
        <v>5271</v>
      </c>
      <c r="E1313" s="603">
        <v>7000</v>
      </c>
      <c r="F1313" s="613" t="s">
        <v>7320</v>
      </c>
      <c r="G1313" s="554" t="s">
        <v>7321</v>
      </c>
      <c r="H1313" s="392" t="s">
        <v>4015</v>
      </c>
      <c r="I1313" s="392" t="s">
        <v>7099</v>
      </c>
      <c r="J1313" s="392" t="s">
        <v>7100</v>
      </c>
      <c r="K1313" s="544" t="s">
        <v>3277</v>
      </c>
      <c r="L1313" s="544" t="s">
        <v>3564</v>
      </c>
      <c r="M1313" s="390">
        <v>84600</v>
      </c>
      <c r="N1313" s="544" t="s">
        <v>7101</v>
      </c>
      <c r="O1313" s="544" t="s">
        <v>7101</v>
      </c>
      <c r="P1313" s="390">
        <v>0</v>
      </c>
      <c r="Q1313" s="544"/>
      <c r="R1313" s="544"/>
    </row>
    <row r="1314" spans="1:18" x14ac:dyDescent="0.25">
      <c r="A1314" s="361" t="s">
        <v>7095</v>
      </c>
      <c r="B1314" s="385" t="s">
        <v>3987</v>
      </c>
      <c r="C1314" s="608" t="s">
        <v>158</v>
      </c>
      <c r="D1314" s="609" t="s">
        <v>7111</v>
      </c>
      <c r="E1314" s="610">
        <v>3500</v>
      </c>
      <c r="F1314" s="613" t="s">
        <v>7322</v>
      </c>
      <c r="G1314" s="554" t="s">
        <v>7323</v>
      </c>
      <c r="H1314" s="392" t="s">
        <v>7178</v>
      </c>
      <c r="I1314" s="392" t="s">
        <v>7099</v>
      </c>
      <c r="J1314" s="392" t="s">
        <v>7100</v>
      </c>
      <c r="K1314" s="544" t="s">
        <v>3277</v>
      </c>
      <c r="L1314" s="544" t="s">
        <v>3309</v>
      </c>
      <c r="M1314" s="390">
        <v>11156.109999999999</v>
      </c>
      <c r="N1314" s="544" t="s">
        <v>7101</v>
      </c>
      <c r="O1314" s="544" t="s">
        <v>7101</v>
      </c>
      <c r="P1314" s="390">
        <v>0</v>
      </c>
      <c r="Q1314" s="544"/>
      <c r="R1314" s="544"/>
    </row>
    <row r="1315" spans="1:18" x14ac:dyDescent="0.25">
      <c r="A1315" s="361" t="s">
        <v>7095</v>
      </c>
      <c r="B1315" s="385" t="s">
        <v>3987</v>
      </c>
      <c r="C1315" s="608" t="s">
        <v>158</v>
      </c>
      <c r="D1315" s="609" t="s">
        <v>7324</v>
      </c>
      <c r="E1315" s="610">
        <v>9000</v>
      </c>
      <c r="F1315" s="613" t="s">
        <v>7325</v>
      </c>
      <c r="G1315" s="554" t="s">
        <v>7326</v>
      </c>
      <c r="H1315" s="392" t="s">
        <v>4015</v>
      </c>
      <c r="I1315" s="392" t="s">
        <v>7099</v>
      </c>
      <c r="J1315" s="392" t="s">
        <v>7100</v>
      </c>
      <c r="K1315" s="544" t="s">
        <v>3277</v>
      </c>
      <c r="L1315" s="544" t="s">
        <v>3564</v>
      </c>
      <c r="M1315" s="390">
        <v>108600</v>
      </c>
      <c r="N1315" s="544" t="s">
        <v>7101</v>
      </c>
      <c r="O1315" s="544" t="s">
        <v>7101</v>
      </c>
      <c r="P1315" s="390">
        <v>0</v>
      </c>
      <c r="Q1315" s="544"/>
      <c r="R1315" s="544"/>
    </row>
    <row r="1316" spans="1:18" ht="24" x14ac:dyDescent="0.25">
      <c r="A1316" s="361" t="s">
        <v>7095</v>
      </c>
      <c r="B1316" s="385" t="s">
        <v>3987</v>
      </c>
      <c r="C1316" s="608" t="s">
        <v>158</v>
      </c>
      <c r="D1316" s="609" t="s">
        <v>4377</v>
      </c>
      <c r="E1316" s="610">
        <v>5000</v>
      </c>
      <c r="F1316" s="613" t="s">
        <v>7327</v>
      </c>
      <c r="G1316" s="554" t="s">
        <v>7328</v>
      </c>
      <c r="H1316" s="556" t="s">
        <v>7129</v>
      </c>
      <c r="I1316" s="560" t="s">
        <v>7115</v>
      </c>
      <c r="J1316" s="561" t="s">
        <v>1664</v>
      </c>
      <c r="K1316" s="544" t="s">
        <v>3277</v>
      </c>
      <c r="L1316" s="544" t="s">
        <v>3564</v>
      </c>
      <c r="M1316" s="390">
        <v>60600</v>
      </c>
      <c r="N1316" s="544" t="s">
        <v>7101</v>
      </c>
      <c r="O1316" s="544" t="s">
        <v>7101</v>
      </c>
      <c r="P1316" s="390">
        <v>0</v>
      </c>
      <c r="Q1316" s="544"/>
      <c r="R1316" s="544"/>
    </row>
    <row r="1317" spans="1:18" x14ac:dyDescent="0.25">
      <c r="A1317" s="361" t="s">
        <v>7095</v>
      </c>
      <c r="B1317" s="385" t="s">
        <v>3987</v>
      </c>
      <c r="C1317" s="608" t="s">
        <v>158</v>
      </c>
      <c r="D1317" s="609" t="s">
        <v>7096</v>
      </c>
      <c r="E1317" s="610">
        <v>5000</v>
      </c>
      <c r="F1317" s="616" t="s">
        <v>7329</v>
      </c>
      <c r="G1317" s="555" t="s">
        <v>7330</v>
      </c>
      <c r="H1317" s="392" t="s">
        <v>4566</v>
      </c>
      <c r="I1317" s="392" t="s">
        <v>7099</v>
      </c>
      <c r="J1317" s="392" t="s">
        <v>7100</v>
      </c>
      <c r="K1317" s="544" t="s">
        <v>3277</v>
      </c>
      <c r="L1317" s="544" t="s">
        <v>3277</v>
      </c>
      <c r="M1317" s="390">
        <v>5416.67</v>
      </c>
      <c r="N1317" s="544" t="s">
        <v>7101</v>
      </c>
      <c r="O1317" s="544" t="s">
        <v>7101</v>
      </c>
      <c r="P1317" s="390">
        <v>0</v>
      </c>
      <c r="Q1317" s="544"/>
      <c r="R1317" s="544"/>
    </row>
    <row r="1318" spans="1:18" ht="24" x14ac:dyDescent="0.25">
      <c r="A1318" s="361" t="s">
        <v>7095</v>
      </c>
      <c r="B1318" s="385" t="s">
        <v>3987</v>
      </c>
      <c r="C1318" s="608" t="s">
        <v>158</v>
      </c>
      <c r="D1318" s="609" t="s">
        <v>7111</v>
      </c>
      <c r="E1318" s="610">
        <v>3500</v>
      </c>
      <c r="F1318" s="613" t="s">
        <v>7331</v>
      </c>
      <c r="G1318" s="554" t="s">
        <v>7332</v>
      </c>
      <c r="H1318" s="293" t="s">
        <v>7333</v>
      </c>
      <c r="I1318" s="392" t="s">
        <v>7115</v>
      </c>
      <c r="J1318" s="392" t="s">
        <v>1664</v>
      </c>
      <c r="K1318" s="544" t="s">
        <v>3277</v>
      </c>
      <c r="L1318" s="544" t="s">
        <v>3309</v>
      </c>
      <c r="M1318" s="390">
        <v>11156.109999999999</v>
      </c>
      <c r="N1318" s="544" t="s">
        <v>7101</v>
      </c>
      <c r="O1318" s="544" t="s">
        <v>7101</v>
      </c>
      <c r="P1318" s="390">
        <v>0</v>
      </c>
      <c r="Q1318" s="544"/>
      <c r="R1318" s="544"/>
    </row>
    <row r="1319" spans="1:18" x14ac:dyDescent="0.25">
      <c r="A1319" s="361" t="s">
        <v>7095</v>
      </c>
      <c r="B1319" s="385" t="s">
        <v>3987</v>
      </c>
      <c r="C1319" s="608" t="s">
        <v>158</v>
      </c>
      <c r="D1319" s="609" t="s">
        <v>7096</v>
      </c>
      <c r="E1319" s="610">
        <v>5000</v>
      </c>
      <c r="F1319" s="616" t="s">
        <v>7334</v>
      </c>
      <c r="G1319" s="555" t="s">
        <v>7335</v>
      </c>
      <c r="H1319" s="392" t="s">
        <v>4566</v>
      </c>
      <c r="I1319" s="392" t="s">
        <v>7099</v>
      </c>
      <c r="J1319" s="392" t="s">
        <v>7100</v>
      </c>
      <c r="K1319" s="544" t="s">
        <v>3277</v>
      </c>
      <c r="L1319" s="544" t="s">
        <v>3277</v>
      </c>
      <c r="M1319" s="390">
        <v>5416.67</v>
      </c>
      <c r="N1319" s="544" t="s">
        <v>7101</v>
      </c>
      <c r="O1319" s="544" t="s">
        <v>7101</v>
      </c>
      <c r="P1319" s="390">
        <v>0</v>
      </c>
      <c r="Q1319" s="544"/>
      <c r="R1319" s="544"/>
    </row>
    <row r="1320" spans="1:18" x14ac:dyDescent="0.25">
      <c r="A1320" s="361" t="s">
        <v>7095</v>
      </c>
      <c r="B1320" s="385" t="s">
        <v>3987</v>
      </c>
      <c r="C1320" s="608" t="s">
        <v>158</v>
      </c>
      <c r="D1320" s="609" t="s">
        <v>7170</v>
      </c>
      <c r="E1320" s="610">
        <v>5000</v>
      </c>
      <c r="F1320" s="613" t="s">
        <v>7336</v>
      </c>
      <c r="G1320" s="554" t="s">
        <v>7337</v>
      </c>
      <c r="H1320" s="392" t="s">
        <v>4566</v>
      </c>
      <c r="I1320" s="392" t="s">
        <v>7099</v>
      </c>
      <c r="J1320" s="392" t="s">
        <v>7100</v>
      </c>
      <c r="K1320" s="544" t="s">
        <v>3283</v>
      </c>
      <c r="L1320" s="544" t="s">
        <v>3309</v>
      </c>
      <c r="M1320" s="390">
        <v>18924.439999999999</v>
      </c>
      <c r="N1320" s="544" t="s">
        <v>7101</v>
      </c>
      <c r="O1320" s="544" t="s">
        <v>7101</v>
      </c>
      <c r="P1320" s="390">
        <v>0</v>
      </c>
      <c r="Q1320" s="544"/>
      <c r="R1320" s="544"/>
    </row>
    <row r="1321" spans="1:18" x14ac:dyDescent="0.25">
      <c r="A1321" s="361" t="s">
        <v>7095</v>
      </c>
      <c r="B1321" s="385" t="s">
        <v>3987</v>
      </c>
      <c r="C1321" s="608" t="s">
        <v>158</v>
      </c>
      <c r="D1321" s="609" t="s">
        <v>7111</v>
      </c>
      <c r="E1321" s="610">
        <v>3500</v>
      </c>
      <c r="F1321" s="613" t="s">
        <v>7338</v>
      </c>
      <c r="G1321" s="554" t="s">
        <v>7339</v>
      </c>
      <c r="H1321" s="392" t="s">
        <v>7340</v>
      </c>
      <c r="I1321" s="392" t="s">
        <v>7099</v>
      </c>
      <c r="J1321" s="392" t="s">
        <v>7100</v>
      </c>
      <c r="K1321" s="544" t="s">
        <v>3277</v>
      </c>
      <c r="L1321" s="544" t="s">
        <v>3309</v>
      </c>
      <c r="M1321" s="390">
        <v>11156.109999999999</v>
      </c>
      <c r="N1321" s="544" t="s">
        <v>7101</v>
      </c>
      <c r="O1321" s="544" t="s">
        <v>7101</v>
      </c>
      <c r="P1321" s="390">
        <v>0</v>
      </c>
      <c r="Q1321" s="544"/>
      <c r="R1321" s="544"/>
    </row>
    <row r="1322" spans="1:18" ht="36" x14ac:dyDescent="0.25">
      <c r="A1322" s="361" t="s">
        <v>7095</v>
      </c>
      <c r="B1322" s="385" t="s">
        <v>3987</v>
      </c>
      <c r="C1322" s="608" t="s">
        <v>158</v>
      </c>
      <c r="D1322" s="609" t="s">
        <v>7341</v>
      </c>
      <c r="E1322" s="610">
        <v>3100</v>
      </c>
      <c r="F1322" s="613" t="s">
        <v>7342</v>
      </c>
      <c r="G1322" s="554" t="s">
        <v>7343</v>
      </c>
      <c r="H1322" s="556" t="s">
        <v>7344</v>
      </c>
      <c r="I1322" s="557" t="s">
        <v>7345</v>
      </c>
      <c r="J1322" s="558" t="s">
        <v>1664</v>
      </c>
      <c r="K1322" s="544" t="s">
        <v>3277</v>
      </c>
      <c r="L1322" s="544" t="s">
        <v>3564</v>
      </c>
      <c r="M1322" s="390">
        <v>37800</v>
      </c>
      <c r="N1322" s="544" t="s">
        <v>7101</v>
      </c>
      <c r="O1322" s="544" t="s">
        <v>7101</v>
      </c>
      <c r="P1322" s="390">
        <v>0</v>
      </c>
      <c r="Q1322" s="544"/>
      <c r="R1322" s="544"/>
    </row>
    <row r="1323" spans="1:18" x14ac:dyDescent="0.25">
      <c r="A1323" s="361" t="s">
        <v>7095</v>
      </c>
      <c r="B1323" s="385" t="s">
        <v>3987</v>
      </c>
      <c r="C1323" s="608" t="s">
        <v>158</v>
      </c>
      <c r="D1323" s="609" t="s">
        <v>7170</v>
      </c>
      <c r="E1323" s="610">
        <v>5000</v>
      </c>
      <c r="F1323" s="613" t="s">
        <v>7346</v>
      </c>
      <c r="G1323" s="554" t="s">
        <v>7347</v>
      </c>
      <c r="H1323" s="392" t="s">
        <v>4566</v>
      </c>
      <c r="I1323" s="392" t="s">
        <v>7099</v>
      </c>
      <c r="J1323" s="392" t="s">
        <v>7100</v>
      </c>
      <c r="K1323" s="544" t="s">
        <v>3283</v>
      </c>
      <c r="L1323" s="544" t="s">
        <v>3297</v>
      </c>
      <c r="M1323" s="390">
        <v>21498.890000000003</v>
      </c>
      <c r="N1323" s="544" t="s">
        <v>7101</v>
      </c>
      <c r="O1323" s="544" t="s">
        <v>7101</v>
      </c>
      <c r="P1323" s="390">
        <v>0</v>
      </c>
      <c r="Q1323" s="544"/>
      <c r="R1323" s="544"/>
    </row>
    <row r="1324" spans="1:18" x14ac:dyDescent="0.25">
      <c r="A1324" s="361" t="s">
        <v>7095</v>
      </c>
      <c r="B1324" s="385" t="s">
        <v>3987</v>
      </c>
      <c r="C1324" s="608" t="s">
        <v>158</v>
      </c>
      <c r="D1324" s="609" t="s">
        <v>7096</v>
      </c>
      <c r="E1324" s="610">
        <v>5000</v>
      </c>
      <c r="F1324" s="613" t="s">
        <v>7346</v>
      </c>
      <c r="G1324" s="554" t="s">
        <v>7347</v>
      </c>
      <c r="H1324" s="392" t="s">
        <v>4566</v>
      </c>
      <c r="I1324" s="392" t="s">
        <v>7099</v>
      </c>
      <c r="J1324" s="392" t="s">
        <v>7100</v>
      </c>
      <c r="K1324" s="544" t="s">
        <v>3277</v>
      </c>
      <c r="L1324" s="544" t="s">
        <v>3277</v>
      </c>
      <c r="M1324" s="390">
        <v>5416.67</v>
      </c>
      <c r="N1324" s="544" t="s">
        <v>7101</v>
      </c>
      <c r="O1324" s="544" t="s">
        <v>7101</v>
      </c>
      <c r="P1324" s="390">
        <v>0</v>
      </c>
      <c r="Q1324" s="544"/>
      <c r="R1324" s="544"/>
    </row>
    <row r="1325" spans="1:18" ht="24" x14ac:dyDescent="0.25">
      <c r="A1325" s="361" t="s">
        <v>7095</v>
      </c>
      <c r="B1325" s="385" t="s">
        <v>3987</v>
      </c>
      <c r="C1325" s="608" t="s">
        <v>158</v>
      </c>
      <c r="D1325" s="609" t="s">
        <v>7170</v>
      </c>
      <c r="E1325" s="610">
        <v>5000</v>
      </c>
      <c r="F1325" s="613" t="s">
        <v>7348</v>
      </c>
      <c r="G1325" s="554" t="s">
        <v>7349</v>
      </c>
      <c r="H1325" s="392" t="s">
        <v>4566</v>
      </c>
      <c r="I1325" s="392" t="s">
        <v>7099</v>
      </c>
      <c r="J1325" s="392" t="s">
        <v>7100</v>
      </c>
      <c r="K1325" s="544" t="s">
        <v>3283</v>
      </c>
      <c r="L1325" s="544" t="s">
        <v>3297</v>
      </c>
      <c r="M1325" s="390">
        <v>20211.669999999998</v>
      </c>
      <c r="N1325" s="544" t="s">
        <v>7101</v>
      </c>
      <c r="O1325" s="544" t="s">
        <v>7101</v>
      </c>
      <c r="P1325" s="390">
        <v>0</v>
      </c>
      <c r="Q1325" s="544"/>
      <c r="R1325" s="544"/>
    </row>
    <row r="1326" spans="1:18" ht="24" x14ac:dyDescent="0.25">
      <c r="A1326" s="361" t="s">
        <v>7095</v>
      </c>
      <c r="B1326" s="385" t="s">
        <v>3987</v>
      </c>
      <c r="C1326" s="608" t="s">
        <v>158</v>
      </c>
      <c r="D1326" s="609" t="s">
        <v>7096</v>
      </c>
      <c r="E1326" s="610">
        <v>5000</v>
      </c>
      <c r="F1326" s="613" t="s">
        <v>7348</v>
      </c>
      <c r="G1326" s="554" t="s">
        <v>7349</v>
      </c>
      <c r="H1326" s="392" t="s">
        <v>4566</v>
      </c>
      <c r="I1326" s="392" t="s">
        <v>7099</v>
      </c>
      <c r="J1326" s="392" t="s">
        <v>7100</v>
      </c>
      <c r="K1326" s="544" t="s">
        <v>3277</v>
      </c>
      <c r="L1326" s="544" t="s">
        <v>3277</v>
      </c>
      <c r="M1326" s="390">
        <v>5416.67</v>
      </c>
      <c r="N1326" s="544" t="s">
        <v>7101</v>
      </c>
      <c r="O1326" s="544" t="s">
        <v>7101</v>
      </c>
      <c r="P1326" s="390">
        <v>0</v>
      </c>
      <c r="Q1326" s="544"/>
      <c r="R1326" s="544"/>
    </row>
    <row r="1327" spans="1:18" x14ac:dyDescent="0.25">
      <c r="A1327" s="361" t="s">
        <v>7095</v>
      </c>
      <c r="B1327" s="385" t="s">
        <v>3987</v>
      </c>
      <c r="C1327" s="608" t="s">
        <v>158</v>
      </c>
      <c r="D1327" s="609" t="s">
        <v>7170</v>
      </c>
      <c r="E1327" s="610">
        <v>5000</v>
      </c>
      <c r="F1327" s="613" t="s">
        <v>7350</v>
      </c>
      <c r="G1327" s="554" t="s">
        <v>7351</v>
      </c>
      <c r="H1327" s="392" t="s">
        <v>4566</v>
      </c>
      <c r="I1327" s="392" t="s">
        <v>7099</v>
      </c>
      <c r="J1327" s="392" t="s">
        <v>7100</v>
      </c>
      <c r="K1327" s="544" t="s">
        <v>3283</v>
      </c>
      <c r="L1327" s="544" t="s">
        <v>3309</v>
      </c>
      <c r="M1327" s="390">
        <v>18924.439999999999</v>
      </c>
      <c r="N1327" s="544" t="s">
        <v>7101</v>
      </c>
      <c r="O1327" s="544" t="s">
        <v>7101</v>
      </c>
      <c r="P1327" s="390">
        <v>0</v>
      </c>
      <c r="Q1327" s="544"/>
      <c r="R1327" s="544"/>
    </row>
    <row r="1328" spans="1:18" x14ac:dyDescent="0.25">
      <c r="A1328" s="361" t="s">
        <v>7095</v>
      </c>
      <c r="B1328" s="385" t="s">
        <v>3987</v>
      </c>
      <c r="C1328" s="608" t="s">
        <v>158</v>
      </c>
      <c r="D1328" s="609" t="s">
        <v>7352</v>
      </c>
      <c r="E1328" s="603">
        <v>8500</v>
      </c>
      <c r="F1328" s="613" t="s">
        <v>7353</v>
      </c>
      <c r="G1328" s="554" t="s">
        <v>7354</v>
      </c>
      <c r="H1328" s="293" t="s">
        <v>7178</v>
      </c>
      <c r="I1328" s="293" t="s">
        <v>7115</v>
      </c>
      <c r="J1328" s="293" t="s">
        <v>1664</v>
      </c>
      <c r="K1328" s="544" t="s">
        <v>3277</v>
      </c>
      <c r="L1328" s="544" t="s">
        <v>3564</v>
      </c>
      <c r="M1328" s="390">
        <v>102600</v>
      </c>
      <c r="N1328" s="544" t="s">
        <v>7101</v>
      </c>
      <c r="O1328" s="544" t="s">
        <v>7101</v>
      </c>
      <c r="P1328" s="390">
        <v>0</v>
      </c>
      <c r="Q1328" s="544"/>
      <c r="R1328" s="544"/>
    </row>
    <row r="1329" spans="1:18" ht="24" x14ac:dyDescent="0.25">
      <c r="A1329" s="361" t="s">
        <v>7095</v>
      </c>
      <c r="B1329" s="385" t="s">
        <v>3987</v>
      </c>
      <c r="C1329" s="608" t="s">
        <v>158</v>
      </c>
      <c r="D1329" s="609" t="s">
        <v>7355</v>
      </c>
      <c r="E1329" s="610">
        <v>8500</v>
      </c>
      <c r="F1329" s="613" t="s">
        <v>7356</v>
      </c>
      <c r="G1329" s="554" t="s">
        <v>7357</v>
      </c>
      <c r="H1329" s="293" t="s">
        <v>7204</v>
      </c>
      <c r="I1329" s="293" t="s">
        <v>7099</v>
      </c>
      <c r="J1329" s="293" t="s">
        <v>7100</v>
      </c>
      <c r="K1329" s="544" t="s">
        <v>3277</v>
      </c>
      <c r="L1329" s="544" t="s">
        <v>3564</v>
      </c>
      <c r="M1329" s="390">
        <v>102600</v>
      </c>
      <c r="N1329" s="544" t="s">
        <v>7101</v>
      </c>
      <c r="O1329" s="544" t="s">
        <v>7101</v>
      </c>
      <c r="P1329" s="390">
        <v>0</v>
      </c>
      <c r="Q1329" s="544"/>
      <c r="R1329" s="544"/>
    </row>
    <row r="1330" spans="1:18" ht="24.75" x14ac:dyDescent="0.25">
      <c r="A1330" s="361" t="s">
        <v>7095</v>
      </c>
      <c r="B1330" s="385" t="s">
        <v>3987</v>
      </c>
      <c r="C1330" s="608" t="s">
        <v>158</v>
      </c>
      <c r="D1330" s="609" t="s">
        <v>3988</v>
      </c>
      <c r="E1330" s="603">
        <v>3000</v>
      </c>
      <c r="F1330" s="613" t="s">
        <v>7358</v>
      </c>
      <c r="G1330" s="554" t="s">
        <v>7359</v>
      </c>
      <c r="H1330" s="562" t="s">
        <v>5119</v>
      </c>
      <c r="I1330" s="562" t="s">
        <v>7099</v>
      </c>
      <c r="J1330" s="562" t="s">
        <v>7100</v>
      </c>
      <c r="K1330" s="544" t="s">
        <v>3277</v>
      </c>
      <c r="L1330" s="544" t="s">
        <v>3564</v>
      </c>
      <c r="M1330" s="390">
        <v>36600</v>
      </c>
      <c r="N1330" s="544" t="s">
        <v>7101</v>
      </c>
      <c r="O1330" s="544" t="s">
        <v>7101</v>
      </c>
      <c r="P1330" s="390">
        <v>0</v>
      </c>
      <c r="Q1330" s="544"/>
      <c r="R1330" s="544"/>
    </row>
    <row r="1331" spans="1:18" x14ac:dyDescent="0.25">
      <c r="A1331" s="361" t="s">
        <v>7095</v>
      </c>
      <c r="B1331" s="385" t="s">
        <v>3987</v>
      </c>
      <c r="C1331" s="608" t="s">
        <v>158</v>
      </c>
      <c r="D1331" s="609" t="s">
        <v>7102</v>
      </c>
      <c r="E1331" s="610">
        <v>5000</v>
      </c>
      <c r="F1331" s="613" t="s">
        <v>7360</v>
      </c>
      <c r="G1331" s="554" t="s">
        <v>7361</v>
      </c>
      <c r="H1331" s="392" t="s">
        <v>7194</v>
      </c>
      <c r="I1331" s="392" t="s">
        <v>7099</v>
      </c>
      <c r="J1331" s="392" t="s">
        <v>7100</v>
      </c>
      <c r="K1331" s="544" t="s">
        <v>3277</v>
      </c>
      <c r="L1331" s="544" t="s">
        <v>3297</v>
      </c>
      <c r="M1331" s="390">
        <v>21305.56</v>
      </c>
      <c r="N1331" s="544" t="s">
        <v>7101</v>
      </c>
      <c r="O1331" s="544" t="s">
        <v>7101</v>
      </c>
      <c r="P1331" s="390">
        <v>0</v>
      </c>
      <c r="Q1331" s="544"/>
      <c r="R1331" s="544"/>
    </row>
    <row r="1332" spans="1:18" x14ac:dyDescent="0.25">
      <c r="A1332" s="361" t="s">
        <v>7095</v>
      </c>
      <c r="B1332" s="385" t="s">
        <v>3987</v>
      </c>
      <c r="C1332" s="608" t="s">
        <v>158</v>
      </c>
      <c r="D1332" s="609" t="s">
        <v>7096</v>
      </c>
      <c r="E1332" s="610">
        <v>5000</v>
      </c>
      <c r="F1332" s="613" t="s">
        <v>7360</v>
      </c>
      <c r="G1332" s="554" t="s">
        <v>7361</v>
      </c>
      <c r="H1332" s="392" t="s">
        <v>7194</v>
      </c>
      <c r="I1332" s="392" t="s">
        <v>7099</v>
      </c>
      <c r="J1332" s="392" t="s">
        <v>7100</v>
      </c>
      <c r="K1332" s="544" t="s">
        <v>3277</v>
      </c>
      <c r="L1332" s="544" t="s">
        <v>3277</v>
      </c>
      <c r="M1332" s="390">
        <v>5416.67</v>
      </c>
      <c r="N1332" s="544" t="s">
        <v>7101</v>
      </c>
      <c r="O1332" s="544" t="s">
        <v>7101</v>
      </c>
      <c r="P1332" s="390">
        <v>0</v>
      </c>
      <c r="Q1332" s="544"/>
      <c r="R1332" s="544"/>
    </row>
    <row r="1333" spans="1:18" ht="24" x14ac:dyDescent="0.25">
      <c r="A1333" s="361" t="s">
        <v>7095</v>
      </c>
      <c r="B1333" s="385" t="s">
        <v>3987</v>
      </c>
      <c r="C1333" s="608" t="s">
        <v>158</v>
      </c>
      <c r="D1333" s="609" t="s">
        <v>7170</v>
      </c>
      <c r="E1333" s="610">
        <v>5000</v>
      </c>
      <c r="F1333" s="613" t="s">
        <v>7362</v>
      </c>
      <c r="G1333" s="554" t="s">
        <v>7363</v>
      </c>
      <c r="H1333" s="392" t="s">
        <v>7364</v>
      </c>
      <c r="I1333" s="392" t="s">
        <v>7099</v>
      </c>
      <c r="J1333" s="392" t="s">
        <v>7100</v>
      </c>
      <c r="K1333" s="544" t="s">
        <v>3283</v>
      </c>
      <c r="L1333" s="544" t="s">
        <v>3297</v>
      </c>
      <c r="M1333" s="390">
        <v>21498.89</v>
      </c>
      <c r="N1333" s="544" t="s">
        <v>7101</v>
      </c>
      <c r="O1333" s="544" t="s">
        <v>7101</v>
      </c>
      <c r="P1333" s="390">
        <v>0</v>
      </c>
      <c r="Q1333" s="544"/>
      <c r="R1333" s="544"/>
    </row>
    <row r="1334" spans="1:18" ht="24" x14ac:dyDescent="0.25">
      <c r="A1334" s="361" t="s">
        <v>7095</v>
      </c>
      <c r="B1334" s="385" t="s">
        <v>3987</v>
      </c>
      <c r="C1334" s="608" t="s">
        <v>158</v>
      </c>
      <c r="D1334" s="609" t="s">
        <v>7096</v>
      </c>
      <c r="E1334" s="610">
        <v>5000</v>
      </c>
      <c r="F1334" s="613" t="s">
        <v>7362</v>
      </c>
      <c r="G1334" s="554" t="s">
        <v>7363</v>
      </c>
      <c r="H1334" s="392" t="s">
        <v>7364</v>
      </c>
      <c r="I1334" s="392" t="s">
        <v>7099</v>
      </c>
      <c r="J1334" s="392" t="s">
        <v>7100</v>
      </c>
      <c r="K1334" s="544" t="s">
        <v>3277</v>
      </c>
      <c r="L1334" s="544" t="s">
        <v>3277</v>
      </c>
      <c r="M1334" s="390">
        <v>5416.67</v>
      </c>
      <c r="N1334" s="544" t="s">
        <v>7101</v>
      </c>
      <c r="O1334" s="544" t="s">
        <v>7101</v>
      </c>
      <c r="P1334" s="390">
        <v>0</v>
      </c>
      <c r="Q1334" s="544"/>
      <c r="R1334" s="544"/>
    </row>
    <row r="1335" spans="1:18" x14ac:dyDescent="0.25">
      <c r="A1335" s="361" t="s">
        <v>7095</v>
      </c>
      <c r="B1335" s="385" t="s">
        <v>3987</v>
      </c>
      <c r="C1335" s="608" t="s">
        <v>158</v>
      </c>
      <c r="D1335" s="609" t="s">
        <v>7111</v>
      </c>
      <c r="E1335" s="610">
        <v>3500</v>
      </c>
      <c r="F1335" s="613" t="s">
        <v>7365</v>
      </c>
      <c r="G1335" s="554" t="s">
        <v>7366</v>
      </c>
      <c r="H1335" s="392" t="s">
        <v>7114</v>
      </c>
      <c r="I1335" s="392" t="s">
        <v>7099</v>
      </c>
      <c r="J1335" s="392" t="s">
        <v>7100</v>
      </c>
      <c r="K1335" s="544" t="s">
        <v>3277</v>
      </c>
      <c r="L1335" s="544" t="s">
        <v>3309</v>
      </c>
      <c r="M1335" s="390">
        <v>11156.109999999999</v>
      </c>
      <c r="N1335" s="544" t="s">
        <v>7101</v>
      </c>
      <c r="O1335" s="544" t="s">
        <v>7101</v>
      </c>
      <c r="P1335" s="390">
        <v>0</v>
      </c>
      <c r="Q1335" s="544"/>
      <c r="R1335" s="544"/>
    </row>
    <row r="1336" spans="1:18" x14ac:dyDescent="0.25">
      <c r="A1336" s="361" t="s">
        <v>7095</v>
      </c>
      <c r="B1336" s="385" t="s">
        <v>3987</v>
      </c>
      <c r="C1336" s="608" t="s">
        <v>158</v>
      </c>
      <c r="D1336" s="609" t="s">
        <v>7096</v>
      </c>
      <c r="E1336" s="610">
        <v>5000</v>
      </c>
      <c r="F1336" s="613" t="s">
        <v>7367</v>
      </c>
      <c r="G1336" s="554" t="s">
        <v>7368</v>
      </c>
      <c r="H1336" s="392" t="s">
        <v>4566</v>
      </c>
      <c r="I1336" s="392" t="s">
        <v>7099</v>
      </c>
      <c r="J1336" s="392" t="s">
        <v>7100</v>
      </c>
      <c r="K1336" s="544" t="s">
        <v>3277</v>
      </c>
      <c r="L1336" s="544" t="s">
        <v>3277</v>
      </c>
      <c r="M1336" s="390">
        <v>5416.67</v>
      </c>
      <c r="N1336" s="544" t="s">
        <v>7101</v>
      </c>
      <c r="O1336" s="544" t="s">
        <v>7101</v>
      </c>
      <c r="P1336" s="390">
        <v>0</v>
      </c>
      <c r="Q1336" s="544"/>
      <c r="R1336" s="544"/>
    </row>
    <row r="1337" spans="1:18" ht="24" x14ac:dyDescent="0.25">
      <c r="A1337" s="361" t="s">
        <v>7095</v>
      </c>
      <c r="B1337" s="385" t="s">
        <v>3987</v>
      </c>
      <c r="C1337" s="608" t="s">
        <v>158</v>
      </c>
      <c r="D1337" s="611" t="s">
        <v>4000</v>
      </c>
      <c r="E1337" s="610">
        <v>2000</v>
      </c>
      <c r="F1337" s="613" t="s">
        <v>7369</v>
      </c>
      <c r="G1337" s="554" t="s">
        <v>7370</v>
      </c>
      <c r="H1337" s="293" t="s">
        <v>7109</v>
      </c>
      <c r="I1337" s="293" t="s">
        <v>7110</v>
      </c>
      <c r="J1337" s="293" t="s">
        <v>1664</v>
      </c>
      <c r="K1337" s="544" t="s">
        <v>3277</v>
      </c>
      <c r="L1337" s="544" t="s">
        <v>3564</v>
      </c>
      <c r="M1337" s="390">
        <v>24600</v>
      </c>
      <c r="N1337" s="544" t="s">
        <v>7101</v>
      </c>
      <c r="O1337" s="544" t="s">
        <v>7101</v>
      </c>
      <c r="P1337" s="390">
        <v>0</v>
      </c>
      <c r="Q1337" s="544"/>
      <c r="R1337" s="544"/>
    </row>
    <row r="1338" spans="1:18" ht="24" x14ac:dyDescent="0.25">
      <c r="A1338" s="361" t="s">
        <v>7095</v>
      </c>
      <c r="B1338" s="385" t="s">
        <v>3987</v>
      </c>
      <c r="C1338" s="608" t="s">
        <v>158</v>
      </c>
      <c r="D1338" s="609" t="s">
        <v>7371</v>
      </c>
      <c r="E1338" s="610">
        <v>6000</v>
      </c>
      <c r="F1338" s="613" t="s">
        <v>7372</v>
      </c>
      <c r="G1338" s="554" t="s">
        <v>7373</v>
      </c>
      <c r="H1338" s="293" t="s">
        <v>7204</v>
      </c>
      <c r="I1338" s="293" t="s">
        <v>7099</v>
      </c>
      <c r="J1338" s="293" t="s">
        <v>7100</v>
      </c>
      <c r="K1338" s="544" t="s">
        <v>3283</v>
      </c>
      <c r="L1338" s="544" t="s">
        <v>3297</v>
      </c>
      <c r="M1338" s="390">
        <v>24050</v>
      </c>
      <c r="N1338" s="544" t="s">
        <v>7101</v>
      </c>
      <c r="O1338" s="544" t="s">
        <v>7101</v>
      </c>
      <c r="P1338" s="390">
        <v>0</v>
      </c>
      <c r="Q1338" s="544"/>
      <c r="R1338" s="544"/>
    </row>
    <row r="1339" spans="1:18" ht="24" x14ac:dyDescent="0.25">
      <c r="A1339" s="361" t="s">
        <v>7095</v>
      </c>
      <c r="B1339" s="385" t="s">
        <v>3987</v>
      </c>
      <c r="C1339" s="608" t="s">
        <v>158</v>
      </c>
      <c r="D1339" s="609" t="s">
        <v>7170</v>
      </c>
      <c r="E1339" s="610">
        <v>5000</v>
      </c>
      <c r="F1339" s="613" t="s">
        <v>7374</v>
      </c>
      <c r="G1339" s="554" t="s">
        <v>7375</v>
      </c>
      <c r="H1339" s="392" t="s">
        <v>4566</v>
      </c>
      <c r="I1339" s="392" t="s">
        <v>7099</v>
      </c>
      <c r="J1339" s="392" t="s">
        <v>7100</v>
      </c>
      <c r="K1339" s="544" t="s">
        <v>3283</v>
      </c>
      <c r="L1339" s="544" t="s">
        <v>3297</v>
      </c>
      <c r="M1339" s="390">
        <v>20211.669999999998</v>
      </c>
      <c r="N1339" s="544" t="s">
        <v>7101</v>
      </c>
      <c r="O1339" s="544" t="s">
        <v>7101</v>
      </c>
      <c r="P1339" s="390">
        <v>0</v>
      </c>
      <c r="Q1339" s="544"/>
      <c r="R1339" s="544"/>
    </row>
    <row r="1340" spans="1:18" x14ac:dyDescent="0.25">
      <c r="A1340" s="361" t="s">
        <v>7095</v>
      </c>
      <c r="B1340" s="385" t="s">
        <v>3987</v>
      </c>
      <c r="C1340" s="608" t="s">
        <v>158</v>
      </c>
      <c r="D1340" s="609" t="s">
        <v>7102</v>
      </c>
      <c r="E1340" s="610">
        <v>5000</v>
      </c>
      <c r="F1340" s="613" t="s">
        <v>7376</v>
      </c>
      <c r="G1340" s="554" t="s">
        <v>7377</v>
      </c>
      <c r="H1340" s="392" t="s">
        <v>7194</v>
      </c>
      <c r="I1340" s="392" t="s">
        <v>7099</v>
      </c>
      <c r="J1340" s="392" t="s">
        <v>7100</v>
      </c>
      <c r="K1340" s="544" t="s">
        <v>3277</v>
      </c>
      <c r="L1340" s="544" t="s">
        <v>3297</v>
      </c>
      <c r="M1340" s="390">
        <v>21486.11</v>
      </c>
      <c r="N1340" s="544" t="s">
        <v>7101</v>
      </c>
      <c r="O1340" s="544" t="s">
        <v>7101</v>
      </c>
      <c r="P1340" s="390">
        <v>0</v>
      </c>
      <c r="Q1340" s="544"/>
      <c r="R1340" s="544"/>
    </row>
    <row r="1341" spans="1:18" ht="24" x14ac:dyDescent="0.25">
      <c r="A1341" s="361" t="s">
        <v>7095</v>
      </c>
      <c r="B1341" s="385" t="s">
        <v>3987</v>
      </c>
      <c r="C1341" s="608" t="s">
        <v>158</v>
      </c>
      <c r="D1341" s="609" t="s">
        <v>7096</v>
      </c>
      <c r="E1341" s="610">
        <v>5000</v>
      </c>
      <c r="F1341" s="613" t="s">
        <v>7378</v>
      </c>
      <c r="G1341" s="554" t="s">
        <v>7379</v>
      </c>
      <c r="H1341" s="392" t="s">
        <v>4566</v>
      </c>
      <c r="I1341" s="392" t="s">
        <v>7099</v>
      </c>
      <c r="J1341" s="392" t="s">
        <v>7100</v>
      </c>
      <c r="K1341" s="544" t="s">
        <v>3277</v>
      </c>
      <c r="L1341" s="544" t="s">
        <v>3277</v>
      </c>
      <c r="M1341" s="390">
        <v>5416.67</v>
      </c>
      <c r="N1341" s="544" t="s">
        <v>7101</v>
      </c>
      <c r="O1341" s="544" t="s">
        <v>7101</v>
      </c>
      <c r="P1341" s="390">
        <v>0</v>
      </c>
      <c r="Q1341" s="544"/>
      <c r="R1341" s="544"/>
    </row>
    <row r="1342" spans="1:18" ht="24" x14ac:dyDescent="0.25">
      <c r="A1342" s="361" t="s">
        <v>7095</v>
      </c>
      <c r="B1342" s="385" t="s">
        <v>3987</v>
      </c>
      <c r="C1342" s="608" t="s">
        <v>158</v>
      </c>
      <c r="D1342" s="609" t="s">
        <v>7170</v>
      </c>
      <c r="E1342" s="610">
        <v>5000</v>
      </c>
      <c r="F1342" s="613" t="s">
        <v>7378</v>
      </c>
      <c r="G1342" s="554" t="s">
        <v>7379</v>
      </c>
      <c r="H1342" s="392" t="s">
        <v>4566</v>
      </c>
      <c r="I1342" s="392" t="s">
        <v>7099</v>
      </c>
      <c r="J1342" s="392" t="s">
        <v>7100</v>
      </c>
      <c r="K1342" s="544" t="s">
        <v>3283</v>
      </c>
      <c r="L1342" s="544" t="s">
        <v>3297</v>
      </c>
      <c r="M1342" s="390">
        <v>21498.89</v>
      </c>
      <c r="N1342" s="544" t="s">
        <v>7101</v>
      </c>
      <c r="O1342" s="544" t="s">
        <v>7101</v>
      </c>
      <c r="P1342" s="390">
        <v>0</v>
      </c>
      <c r="Q1342" s="544"/>
      <c r="R1342" s="544"/>
    </row>
    <row r="1343" spans="1:18" ht="24" x14ac:dyDescent="0.25">
      <c r="A1343" s="361" t="s">
        <v>7095</v>
      </c>
      <c r="B1343" s="385" t="s">
        <v>3987</v>
      </c>
      <c r="C1343" s="608" t="s">
        <v>158</v>
      </c>
      <c r="D1343" s="609" t="s">
        <v>7096</v>
      </c>
      <c r="E1343" s="610">
        <v>5000</v>
      </c>
      <c r="F1343" s="613" t="s">
        <v>7380</v>
      </c>
      <c r="G1343" s="554" t="s">
        <v>7381</v>
      </c>
      <c r="H1343" s="392" t="s">
        <v>4566</v>
      </c>
      <c r="I1343" s="392" t="s">
        <v>7099</v>
      </c>
      <c r="J1343" s="392" t="s">
        <v>7100</v>
      </c>
      <c r="K1343" s="544" t="s">
        <v>3277</v>
      </c>
      <c r="L1343" s="544" t="s">
        <v>3277</v>
      </c>
      <c r="M1343" s="390">
        <v>5416.67</v>
      </c>
      <c r="N1343" s="544" t="s">
        <v>7101</v>
      </c>
      <c r="O1343" s="544" t="s">
        <v>7101</v>
      </c>
      <c r="P1343" s="390">
        <v>0</v>
      </c>
      <c r="Q1343" s="544"/>
      <c r="R1343" s="544"/>
    </row>
    <row r="1344" spans="1:18" ht="24" x14ac:dyDescent="0.25">
      <c r="A1344" s="361" t="s">
        <v>7095</v>
      </c>
      <c r="B1344" s="385" t="s">
        <v>3987</v>
      </c>
      <c r="C1344" s="608" t="s">
        <v>158</v>
      </c>
      <c r="D1344" s="609" t="s">
        <v>7237</v>
      </c>
      <c r="E1344" s="603">
        <v>5000</v>
      </c>
      <c r="F1344" s="613" t="s">
        <v>7382</v>
      </c>
      <c r="G1344" s="554" t="s">
        <v>7383</v>
      </c>
      <c r="H1344" s="556" t="s">
        <v>4566</v>
      </c>
      <c r="I1344" s="557" t="s">
        <v>7099</v>
      </c>
      <c r="J1344" s="558" t="s">
        <v>7100</v>
      </c>
      <c r="K1344" s="544" t="s">
        <v>3277</v>
      </c>
      <c r="L1344" s="544" t="s">
        <v>3564</v>
      </c>
      <c r="M1344" s="390">
        <v>60600</v>
      </c>
      <c r="N1344" s="544" t="s">
        <v>7101</v>
      </c>
      <c r="O1344" s="544" t="s">
        <v>7101</v>
      </c>
      <c r="P1344" s="390">
        <v>0</v>
      </c>
      <c r="Q1344" s="544"/>
      <c r="R1344" s="544"/>
    </row>
    <row r="1345" spans="1:18" ht="24" x14ac:dyDescent="0.25">
      <c r="A1345" s="361" t="s">
        <v>7095</v>
      </c>
      <c r="B1345" s="385" t="s">
        <v>3987</v>
      </c>
      <c r="C1345" s="608" t="s">
        <v>158</v>
      </c>
      <c r="D1345" s="609" t="s">
        <v>7096</v>
      </c>
      <c r="E1345" s="610">
        <v>5000</v>
      </c>
      <c r="F1345" s="613" t="s">
        <v>7384</v>
      </c>
      <c r="G1345" s="554" t="s">
        <v>7385</v>
      </c>
      <c r="H1345" s="392" t="s">
        <v>4566</v>
      </c>
      <c r="I1345" s="392" t="s">
        <v>7099</v>
      </c>
      <c r="J1345" s="392" t="s">
        <v>7100</v>
      </c>
      <c r="K1345" s="544" t="s">
        <v>3277</v>
      </c>
      <c r="L1345" s="544" t="s">
        <v>3277</v>
      </c>
      <c r="M1345" s="390">
        <v>5416.67</v>
      </c>
      <c r="N1345" s="544" t="s">
        <v>7101</v>
      </c>
      <c r="O1345" s="544" t="s">
        <v>7101</v>
      </c>
      <c r="P1345" s="390">
        <v>0</v>
      </c>
      <c r="Q1345" s="544"/>
      <c r="R1345" s="544"/>
    </row>
    <row r="1346" spans="1:18" x14ac:dyDescent="0.25">
      <c r="A1346" s="361" t="s">
        <v>7095</v>
      </c>
      <c r="B1346" s="385" t="s">
        <v>3987</v>
      </c>
      <c r="C1346" s="608" t="s">
        <v>158</v>
      </c>
      <c r="D1346" s="609" t="s">
        <v>7170</v>
      </c>
      <c r="E1346" s="610">
        <v>5000</v>
      </c>
      <c r="F1346" s="613" t="s">
        <v>7386</v>
      </c>
      <c r="G1346" s="554" t="s">
        <v>7387</v>
      </c>
      <c r="H1346" s="392" t="s">
        <v>4566</v>
      </c>
      <c r="I1346" s="392" t="s">
        <v>7099</v>
      </c>
      <c r="J1346" s="392" t="s">
        <v>7100</v>
      </c>
      <c r="K1346" s="544" t="s">
        <v>3283</v>
      </c>
      <c r="L1346" s="544" t="s">
        <v>3309</v>
      </c>
      <c r="M1346" s="390">
        <v>19476.109999999997</v>
      </c>
      <c r="N1346" s="544" t="s">
        <v>7101</v>
      </c>
      <c r="O1346" s="544" t="s">
        <v>7101</v>
      </c>
      <c r="P1346" s="390">
        <v>0</v>
      </c>
      <c r="Q1346" s="544"/>
      <c r="R1346" s="544"/>
    </row>
    <row r="1347" spans="1:18" x14ac:dyDescent="0.25">
      <c r="A1347" s="361" t="s">
        <v>7095</v>
      </c>
      <c r="B1347" s="385" t="s">
        <v>3987</v>
      </c>
      <c r="C1347" s="608" t="s">
        <v>158</v>
      </c>
      <c r="D1347" s="609" t="s">
        <v>7096</v>
      </c>
      <c r="E1347" s="610">
        <v>5000</v>
      </c>
      <c r="F1347" s="613" t="s">
        <v>7386</v>
      </c>
      <c r="G1347" s="554" t="s">
        <v>7387</v>
      </c>
      <c r="H1347" s="392" t="s">
        <v>4566</v>
      </c>
      <c r="I1347" s="392" t="s">
        <v>7099</v>
      </c>
      <c r="J1347" s="392" t="s">
        <v>7100</v>
      </c>
      <c r="K1347" s="544" t="s">
        <v>3277</v>
      </c>
      <c r="L1347" s="544" t="s">
        <v>3277</v>
      </c>
      <c r="M1347" s="390">
        <v>5416.67</v>
      </c>
      <c r="N1347" s="544" t="s">
        <v>7101</v>
      </c>
      <c r="O1347" s="544" t="s">
        <v>7101</v>
      </c>
      <c r="P1347" s="390">
        <v>0</v>
      </c>
      <c r="Q1347" s="544"/>
      <c r="R1347" s="544"/>
    </row>
    <row r="1348" spans="1:18" x14ac:dyDescent="0.25">
      <c r="A1348" s="361" t="s">
        <v>7095</v>
      </c>
      <c r="B1348" s="385" t="s">
        <v>3987</v>
      </c>
      <c r="C1348" s="608" t="s">
        <v>158</v>
      </c>
      <c r="D1348" s="609" t="s">
        <v>7102</v>
      </c>
      <c r="E1348" s="610">
        <v>5000</v>
      </c>
      <c r="F1348" s="613" t="s">
        <v>7388</v>
      </c>
      <c r="G1348" s="554" t="s">
        <v>7389</v>
      </c>
      <c r="H1348" s="392" t="s">
        <v>7194</v>
      </c>
      <c r="I1348" s="392" t="s">
        <v>7099</v>
      </c>
      <c r="J1348" s="392" t="s">
        <v>7100</v>
      </c>
      <c r="K1348" s="544" t="s">
        <v>3277</v>
      </c>
      <c r="L1348" s="544" t="s">
        <v>3309</v>
      </c>
      <c r="M1348" s="390">
        <v>16250</v>
      </c>
      <c r="N1348" s="544" t="s">
        <v>7101</v>
      </c>
      <c r="O1348" s="544" t="s">
        <v>7101</v>
      </c>
      <c r="P1348" s="390">
        <v>0</v>
      </c>
      <c r="Q1348" s="544"/>
      <c r="R1348" s="544"/>
    </row>
    <row r="1349" spans="1:18" ht="24" x14ac:dyDescent="0.25">
      <c r="A1349" s="361" t="s">
        <v>7095</v>
      </c>
      <c r="B1349" s="385" t="s">
        <v>3987</v>
      </c>
      <c r="C1349" s="608" t="s">
        <v>158</v>
      </c>
      <c r="D1349" s="609" t="s">
        <v>7096</v>
      </c>
      <c r="E1349" s="610">
        <v>5000</v>
      </c>
      <c r="F1349" s="613" t="s">
        <v>7390</v>
      </c>
      <c r="G1349" s="554" t="s">
        <v>7391</v>
      </c>
      <c r="H1349" s="392" t="s">
        <v>4566</v>
      </c>
      <c r="I1349" s="392" t="s">
        <v>7099</v>
      </c>
      <c r="J1349" s="392" t="s">
        <v>7100</v>
      </c>
      <c r="K1349" s="544" t="s">
        <v>3277</v>
      </c>
      <c r="L1349" s="544" t="s">
        <v>3277</v>
      </c>
      <c r="M1349" s="390">
        <v>5416.67</v>
      </c>
      <c r="N1349" s="544" t="s">
        <v>7101</v>
      </c>
      <c r="O1349" s="544" t="s">
        <v>7101</v>
      </c>
      <c r="P1349" s="390">
        <v>0</v>
      </c>
      <c r="Q1349" s="544"/>
      <c r="R1349" s="544"/>
    </row>
    <row r="1350" spans="1:18" ht="24" x14ac:dyDescent="0.25">
      <c r="A1350" s="361" t="s">
        <v>7095</v>
      </c>
      <c r="B1350" s="385" t="s">
        <v>3987</v>
      </c>
      <c r="C1350" s="608" t="s">
        <v>158</v>
      </c>
      <c r="D1350" s="609" t="s">
        <v>7170</v>
      </c>
      <c r="E1350" s="610">
        <v>5000</v>
      </c>
      <c r="F1350" s="613" t="s">
        <v>7392</v>
      </c>
      <c r="G1350" s="554" t="s">
        <v>7393</v>
      </c>
      <c r="H1350" s="293" t="s">
        <v>7394</v>
      </c>
      <c r="I1350" s="392" t="s">
        <v>7099</v>
      </c>
      <c r="J1350" s="392" t="s">
        <v>7100</v>
      </c>
      <c r="K1350" s="544" t="s">
        <v>3277</v>
      </c>
      <c r="L1350" s="544" t="s">
        <v>3283</v>
      </c>
      <c r="M1350" s="390">
        <v>11375</v>
      </c>
      <c r="N1350" s="544" t="s">
        <v>7101</v>
      </c>
      <c r="O1350" s="544" t="s">
        <v>7101</v>
      </c>
      <c r="P1350" s="390">
        <v>0</v>
      </c>
      <c r="Q1350" s="544"/>
      <c r="R1350" s="544"/>
    </row>
    <row r="1351" spans="1:18" x14ac:dyDescent="0.25">
      <c r="A1351" s="361" t="s">
        <v>7095</v>
      </c>
      <c r="B1351" s="385" t="s">
        <v>3987</v>
      </c>
      <c r="C1351" s="608" t="s">
        <v>158</v>
      </c>
      <c r="D1351" s="609" t="s">
        <v>7111</v>
      </c>
      <c r="E1351" s="610">
        <v>3500</v>
      </c>
      <c r="F1351" s="613" t="s">
        <v>7395</v>
      </c>
      <c r="G1351" s="554" t="s">
        <v>7396</v>
      </c>
      <c r="H1351" s="392" t="s">
        <v>7178</v>
      </c>
      <c r="I1351" s="392" t="s">
        <v>7099</v>
      </c>
      <c r="J1351" s="392" t="s">
        <v>7100</v>
      </c>
      <c r="K1351" s="544" t="s">
        <v>3277</v>
      </c>
      <c r="L1351" s="544" t="s">
        <v>3309</v>
      </c>
      <c r="M1351" s="390">
        <v>11156.109999999999</v>
      </c>
      <c r="N1351" s="544" t="s">
        <v>7101</v>
      </c>
      <c r="O1351" s="544" t="s">
        <v>7101</v>
      </c>
      <c r="P1351" s="390">
        <v>0</v>
      </c>
      <c r="Q1351" s="544"/>
      <c r="R1351" s="544"/>
    </row>
    <row r="1352" spans="1:18" x14ac:dyDescent="0.25">
      <c r="A1352" s="361" t="s">
        <v>7095</v>
      </c>
      <c r="B1352" s="385" t="s">
        <v>3987</v>
      </c>
      <c r="C1352" s="608" t="s">
        <v>158</v>
      </c>
      <c r="D1352" s="609" t="s">
        <v>7111</v>
      </c>
      <c r="E1352" s="610">
        <v>3500</v>
      </c>
      <c r="F1352" s="613" t="s">
        <v>7397</v>
      </c>
      <c r="G1352" s="554" t="s">
        <v>7398</v>
      </c>
      <c r="H1352" s="392" t="s">
        <v>7399</v>
      </c>
      <c r="I1352" s="392" t="s">
        <v>7099</v>
      </c>
      <c r="J1352" s="392" t="s">
        <v>7100</v>
      </c>
      <c r="K1352" s="544" t="s">
        <v>3277</v>
      </c>
      <c r="L1352" s="544" t="s">
        <v>3309</v>
      </c>
      <c r="M1352" s="390">
        <v>11156.109999999999</v>
      </c>
      <c r="N1352" s="544" t="s">
        <v>7101</v>
      </c>
      <c r="O1352" s="544" t="s">
        <v>7101</v>
      </c>
      <c r="P1352" s="390">
        <v>0</v>
      </c>
      <c r="Q1352" s="544"/>
      <c r="R1352" s="544"/>
    </row>
    <row r="1353" spans="1:18" x14ac:dyDescent="0.25">
      <c r="A1353" s="361" t="s">
        <v>7095</v>
      </c>
      <c r="B1353" s="385" t="s">
        <v>3987</v>
      </c>
      <c r="C1353" s="608" t="s">
        <v>158</v>
      </c>
      <c r="D1353" s="609" t="s">
        <v>7096</v>
      </c>
      <c r="E1353" s="610">
        <v>5000</v>
      </c>
      <c r="F1353" s="613" t="s">
        <v>7400</v>
      </c>
      <c r="G1353" s="554" t="s">
        <v>7401</v>
      </c>
      <c r="H1353" s="392" t="s">
        <v>4566</v>
      </c>
      <c r="I1353" s="392" t="s">
        <v>7099</v>
      </c>
      <c r="J1353" s="392" t="s">
        <v>7100</v>
      </c>
      <c r="K1353" s="544" t="s">
        <v>3277</v>
      </c>
      <c r="L1353" s="544" t="s">
        <v>3277</v>
      </c>
      <c r="M1353" s="390">
        <v>5416.67</v>
      </c>
      <c r="N1353" s="544" t="s">
        <v>7101</v>
      </c>
      <c r="O1353" s="544" t="s">
        <v>7101</v>
      </c>
      <c r="P1353" s="390">
        <v>0</v>
      </c>
      <c r="Q1353" s="544"/>
      <c r="R1353" s="544"/>
    </row>
    <row r="1354" spans="1:18" x14ac:dyDescent="0.25">
      <c r="A1354" s="361" t="s">
        <v>7095</v>
      </c>
      <c r="B1354" s="385" t="s">
        <v>3987</v>
      </c>
      <c r="C1354" s="608" t="s">
        <v>158</v>
      </c>
      <c r="D1354" s="609" t="s">
        <v>7096</v>
      </c>
      <c r="E1354" s="610">
        <v>5000</v>
      </c>
      <c r="F1354" s="613" t="s">
        <v>7402</v>
      </c>
      <c r="G1354" s="554" t="s">
        <v>7403</v>
      </c>
      <c r="H1354" s="392" t="s">
        <v>4566</v>
      </c>
      <c r="I1354" s="392" t="s">
        <v>7099</v>
      </c>
      <c r="J1354" s="392" t="s">
        <v>7100</v>
      </c>
      <c r="K1354" s="544" t="s">
        <v>3277</v>
      </c>
      <c r="L1354" s="544" t="s">
        <v>3277</v>
      </c>
      <c r="M1354" s="390">
        <v>5416.67</v>
      </c>
      <c r="N1354" s="544" t="s">
        <v>7101</v>
      </c>
      <c r="O1354" s="544" t="s">
        <v>7101</v>
      </c>
      <c r="P1354" s="390">
        <v>0</v>
      </c>
      <c r="Q1354" s="544"/>
      <c r="R1354" s="544"/>
    </row>
    <row r="1355" spans="1:18" x14ac:dyDescent="0.25">
      <c r="A1355" s="361" t="s">
        <v>7095</v>
      </c>
      <c r="B1355" s="385" t="s">
        <v>3987</v>
      </c>
      <c r="C1355" s="608" t="s">
        <v>158</v>
      </c>
      <c r="D1355" s="609" t="s">
        <v>7170</v>
      </c>
      <c r="E1355" s="610">
        <v>5000</v>
      </c>
      <c r="F1355" s="613" t="s">
        <v>7402</v>
      </c>
      <c r="G1355" s="554" t="s">
        <v>7403</v>
      </c>
      <c r="H1355" s="392" t="s">
        <v>4566</v>
      </c>
      <c r="I1355" s="392" t="s">
        <v>7099</v>
      </c>
      <c r="J1355" s="392" t="s">
        <v>7100</v>
      </c>
      <c r="K1355" s="544" t="s">
        <v>3283</v>
      </c>
      <c r="L1355" s="544" t="s">
        <v>3297</v>
      </c>
      <c r="M1355" s="390">
        <v>21498.89</v>
      </c>
      <c r="N1355" s="544" t="s">
        <v>7101</v>
      </c>
      <c r="O1355" s="544" t="s">
        <v>7101</v>
      </c>
      <c r="P1355" s="390">
        <v>0</v>
      </c>
      <c r="Q1355" s="544"/>
      <c r="R1355" s="544"/>
    </row>
    <row r="1356" spans="1:18" x14ac:dyDescent="0.25">
      <c r="A1356" s="361" t="s">
        <v>7095</v>
      </c>
      <c r="B1356" s="385" t="s">
        <v>3987</v>
      </c>
      <c r="C1356" s="608" t="s">
        <v>158</v>
      </c>
      <c r="D1356" s="609" t="s">
        <v>7111</v>
      </c>
      <c r="E1356" s="610">
        <v>3500</v>
      </c>
      <c r="F1356" s="613" t="s">
        <v>7404</v>
      </c>
      <c r="G1356" s="554" t="s">
        <v>7405</v>
      </c>
      <c r="H1356" s="392" t="s">
        <v>7406</v>
      </c>
      <c r="I1356" s="392" t="s">
        <v>7099</v>
      </c>
      <c r="J1356" s="392" t="s">
        <v>7100</v>
      </c>
      <c r="K1356" s="544" t="s">
        <v>3277</v>
      </c>
      <c r="L1356" s="544" t="s">
        <v>3309</v>
      </c>
      <c r="M1356" s="390">
        <v>11156.109999999999</v>
      </c>
      <c r="N1356" s="544" t="s">
        <v>7101</v>
      </c>
      <c r="O1356" s="544" t="s">
        <v>7101</v>
      </c>
      <c r="P1356" s="390">
        <v>0</v>
      </c>
      <c r="Q1356" s="544"/>
      <c r="R1356" s="544"/>
    </row>
    <row r="1357" spans="1:18" ht="24" x14ac:dyDescent="0.25">
      <c r="A1357" s="361" t="s">
        <v>7095</v>
      </c>
      <c r="B1357" s="385" t="s">
        <v>3987</v>
      </c>
      <c r="C1357" s="608" t="s">
        <v>158</v>
      </c>
      <c r="D1357" s="609" t="s">
        <v>7102</v>
      </c>
      <c r="E1357" s="610">
        <v>5000</v>
      </c>
      <c r="F1357" s="613" t="s">
        <v>7407</v>
      </c>
      <c r="G1357" s="554" t="s">
        <v>7408</v>
      </c>
      <c r="H1357" s="392" t="s">
        <v>4566</v>
      </c>
      <c r="I1357" s="392" t="s">
        <v>7099</v>
      </c>
      <c r="J1357" s="392" t="s">
        <v>7100</v>
      </c>
      <c r="K1357" s="544" t="s">
        <v>3277</v>
      </c>
      <c r="L1357" s="544" t="s">
        <v>3297</v>
      </c>
      <c r="M1357" s="390">
        <v>21486.11</v>
      </c>
      <c r="N1357" s="544" t="s">
        <v>7101</v>
      </c>
      <c r="O1357" s="544" t="s">
        <v>7101</v>
      </c>
      <c r="P1357" s="390">
        <v>0</v>
      </c>
      <c r="Q1357" s="544"/>
      <c r="R1357" s="544"/>
    </row>
    <row r="1358" spans="1:18" ht="24" x14ac:dyDescent="0.25">
      <c r="A1358" s="361" t="s">
        <v>7095</v>
      </c>
      <c r="B1358" s="385" t="s">
        <v>3987</v>
      </c>
      <c r="C1358" s="608" t="s">
        <v>158</v>
      </c>
      <c r="D1358" s="609" t="s">
        <v>7096</v>
      </c>
      <c r="E1358" s="610">
        <v>5000</v>
      </c>
      <c r="F1358" s="613" t="s">
        <v>7407</v>
      </c>
      <c r="G1358" s="554" t="s">
        <v>7408</v>
      </c>
      <c r="H1358" s="392" t="s">
        <v>4566</v>
      </c>
      <c r="I1358" s="392" t="s">
        <v>7099</v>
      </c>
      <c r="J1358" s="392" t="s">
        <v>7100</v>
      </c>
      <c r="K1358" s="544" t="s">
        <v>3277</v>
      </c>
      <c r="L1358" s="544" t="s">
        <v>3277</v>
      </c>
      <c r="M1358" s="390">
        <v>5416.67</v>
      </c>
      <c r="N1358" s="544" t="s">
        <v>7101</v>
      </c>
      <c r="O1358" s="544" t="s">
        <v>7101</v>
      </c>
      <c r="P1358" s="390">
        <v>0</v>
      </c>
      <c r="Q1358" s="544"/>
      <c r="R1358" s="544"/>
    </row>
    <row r="1359" spans="1:18" ht="24" x14ac:dyDescent="0.25">
      <c r="A1359" s="361" t="s">
        <v>7095</v>
      </c>
      <c r="B1359" s="385" t="s">
        <v>3987</v>
      </c>
      <c r="C1359" s="608" t="s">
        <v>158</v>
      </c>
      <c r="D1359" s="609" t="s">
        <v>4272</v>
      </c>
      <c r="E1359" s="603">
        <v>2500</v>
      </c>
      <c r="F1359" s="613" t="s">
        <v>7409</v>
      </c>
      <c r="G1359" s="554" t="s">
        <v>7410</v>
      </c>
      <c r="H1359" s="293" t="s">
        <v>7204</v>
      </c>
      <c r="I1359" s="293" t="s">
        <v>7099</v>
      </c>
      <c r="J1359" s="293" t="s">
        <v>7100</v>
      </c>
      <c r="K1359" s="544" t="s">
        <v>3283</v>
      </c>
      <c r="L1359" s="544" t="s">
        <v>3437</v>
      </c>
      <c r="M1359" s="390">
        <v>13554.44</v>
      </c>
      <c r="N1359" s="544" t="s">
        <v>7101</v>
      </c>
      <c r="O1359" s="544" t="s">
        <v>7101</v>
      </c>
      <c r="P1359" s="390">
        <v>0</v>
      </c>
      <c r="Q1359" s="544"/>
      <c r="R1359" s="544"/>
    </row>
    <row r="1360" spans="1:18" x14ac:dyDescent="0.25">
      <c r="A1360" s="361" t="s">
        <v>7095</v>
      </c>
      <c r="B1360" s="385" t="s">
        <v>3987</v>
      </c>
      <c r="C1360" s="608" t="s">
        <v>158</v>
      </c>
      <c r="D1360" s="609" t="s">
        <v>7170</v>
      </c>
      <c r="E1360" s="603">
        <v>5000</v>
      </c>
      <c r="F1360" s="613" t="s">
        <v>7411</v>
      </c>
      <c r="G1360" s="554" t="s">
        <v>7412</v>
      </c>
      <c r="H1360" s="392" t="s">
        <v>7364</v>
      </c>
      <c r="I1360" s="392" t="s">
        <v>7099</v>
      </c>
      <c r="J1360" s="392" t="s">
        <v>7100</v>
      </c>
      <c r="K1360" s="544" t="s">
        <v>3283</v>
      </c>
      <c r="L1360" s="544" t="s">
        <v>3297</v>
      </c>
      <c r="M1360" s="390">
        <v>21498.89</v>
      </c>
      <c r="N1360" s="544" t="s">
        <v>7101</v>
      </c>
      <c r="O1360" s="544" t="s">
        <v>7101</v>
      </c>
      <c r="P1360" s="390">
        <v>0</v>
      </c>
      <c r="Q1360" s="544"/>
      <c r="R1360" s="544"/>
    </row>
    <row r="1361" spans="1:18" x14ac:dyDescent="0.25">
      <c r="A1361" s="361" t="s">
        <v>7095</v>
      </c>
      <c r="B1361" s="385" t="s">
        <v>3987</v>
      </c>
      <c r="C1361" s="608" t="s">
        <v>158</v>
      </c>
      <c r="D1361" s="609" t="s">
        <v>7096</v>
      </c>
      <c r="E1361" s="603">
        <v>5000</v>
      </c>
      <c r="F1361" s="613" t="s">
        <v>7411</v>
      </c>
      <c r="G1361" s="554" t="s">
        <v>7412</v>
      </c>
      <c r="H1361" s="392" t="s">
        <v>7364</v>
      </c>
      <c r="I1361" s="392" t="s">
        <v>7099</v>
      </c>
      <c r="J1361" s="392" t="s">
        <v>7100</v>
      </c>
      <c r="K1361" s="544" t="s">
        <v>3277</v>
      </c>
      <c r="L1361" s="544" t="s">
        <v>3277</v>
      </c>
      <c r="M1361" s="390">
        <v>5416.67</v>
      </c>
      <c r="N1361" s="544" t="s">
        <v>7101</v>
      </c>
      <c r="O1361" s="544" t="s">
        <v>7101</v>
      </c>
      <c r="P1361" s="390">
        <v>0</v>
      </c>
      <c r="Q1361" s="544"/>
      <c r="R1361" s="544"/>
    </row>
    <row r="1362" spans="1:18" x14ac:dyDescent="0.25">
      <c r="A1362" s="361" t="s">
        <v>7095</v>
      </c>
      <c r="B1362" s="385" t="s">
        <v>3987</v>
      </c>
      <c r="C1362" s="608" t="s">
        <v>158</v>
      </c>
      <c r="D1362" s="609" t="s">
        <v>7170</v>
      </c>
      <c r="E1362" s="603">
        <v>5000</v>
      </c>
      <c r="F1362" s="613" t="s">
        <v>7413</v>
      </c>
      <c r="G1362" s="554" t="s">
        <v>7414</v>
      </c>
      <c r="H1362" s="392" t="s">
        <v>4566</v>
      </c>
      <c r="I1362" s="392" t="s">
        <v>7099</v>
      </c>
      <c r="J1362" s="392" t="s">
        <v>7100</v>
      </c>
      <c r="K1362" s="544" t="s">
        <v>3283</v>
      </c>
      <c r="L1362" s="544" t="s">
        <v>3297</v>
      </c>
      <c r="M1362" s="390">
        <v>21498.890000000003</v>
      </c>
      <c r="N1362" s="544" t="s">
        <v>7101</v>
      </c>
      <c r="O1362" s="544" t="s">
        <v>7101</v>
      </c>
      <c r="P1362" s="390">
        <v>0</v>
      </c>
      <c r="Q1362" s="544"/>
      <c r="R1362" s="544"/>
    </row>
    <row r="1363" spans="1:18" x14ac:dyDescent="0.25">
      <c r="A1363" s="361" t="s">
        <v>7095</v>
      </c>
      <c r="B1363" s="385" t="s">
        <v>3987</v>
      </c>
      <c r="C1363" s="608" t="s">
        <v>158</v>
      </c>
      <c r="D1363" s="609" t="s">
        <v>7096</v>
      </c>
      <c r="E1363" s="603">
        <v>5000</v>
      </c>
      <c r="F1363" s="613" t="s">
        <v>7413</v>
      </c>
      <c r="G1363" s="554" t="s">
        <v>7414</v>
      </c>
      <c r="H1363" s="392" t="s">
        <v>4566</v>
      </c>
      <c r="I1363" s="392" t="s">
        <v>7099</v>
      </c>
      <c r="J1363" s="392" t="s">
        <v>7100</v>
      </c>
      <c r="K1363" s="544" t="s">
        <v>3277</v>
      </c>
      <c r="L1363" s="544" t="s">
        <v>3277</v>
      </c>
      <c r="M1363" s="390">
        <v>5416.67</v>
      </c>
      <c r="N1363" s="544" t="s">
        <v>7101</v>
      </c>
      <c r="O1363" s="544" t="s">
        <v>7101</v>
      </c>
      <c r="P1363" s="390">
        <v>0</v>
      </c>
      <c r="Q1363" s="544"/>
      <c r="R1363" s="544"/>
    </row>
    <row r="1364" spans="1:18" x14ac:dyDescent="0.25">
      <c r="A1364" s="361" t="s">
        <v>7095</v>
      </c>
      <c r="B1364" s="385" t="s">
        <v>3987</v>
      </c>
      <c r="C1364" s="608" t="s">
        <v>158</v>
      </c>
      <c r="D1364" s="609" t="s">
        <v>7096</v>
      </c>
      <c r="E1364" s="603">
        <v>5000</v>
      </c>
      <c r="F1364" s="613" t="s">
        <v>7415</v>
      </c>
      <c r="G1364" s="554" t="s">
        <v>7416</v>
      </c>
      <c r="H1364" s="392" t="s">
        <v>4566</v>
      </c>
      <c r="I1364" s="392" t="s">
        <v>7099</v>
      </c>
      <c r="J1364" s="392" t="s">
        <v>7100</v>
      </c>
      <c r="K1364" s="544" t="s">
        <v>3277</v>
      </c>
      <c r="L1364" s="544" t="s">
        <v>3277</v>
      </c>
      <c r="M1364" s="390">
        <v>5416.67</v>
      </c>
      <c r="N1364" s="544" t="s">
        <v>7101</v>
      </c>
      <c r="O1364" s="544" t="s">
        <v>7101</v>
      </c>
      <c r="P1364" s="390">
        <v>0</v>
      </c>
      <c r="Q1364" s="544"/>
      <c r="R1364" s="544"/>
    </row>
    <row r="1365" spans="1:18" x14ac:dyDescent="0.25">
      <c r="A1365" s="361" t="s">
        <v>7095</v>
      </c>
      <c r="B1365" s="385" t="s">
        <v>3987</v>
      </c>
      <c r="C1365" s="608" t="s">
        <v>158</v>
      </c>
      <c r="D1365" s="609" t="s">
        <v>7170</v>
      </c>
      <c r="E1365" s="603">
        <v>5000</v>
      </c>
      <c r="F1365" s="613" t="s">
        <v>7415</v>
      </c>
      <c r="G1365" s="554" t="s">
        <v>7416</v>
      </c>
      <c r="H1365" s="392" t="s">
        <v>4566</v>
      </c>
      <c r="I1365" s="392" t="s">
        <v>7099</v>
      </c>
      <c r="J1365" s="392" t="s">
        <v>7100</v>
      </c>
      <c r="K1365" s="544" t="s">
        <v>3283</v>
      </c>
      <c r="L1365" s="544" t="s">
        <v>3297</v>
      </c>
      <c r="M1365" s="390">
        <v>21498.89</v>
      </c>
      <c r="N1365" s="544" t="s">
        <v>7101</v>
      </c>
      <c r="O1365" s="544" t="s">
        <v>7101</v>
      </c>
      <c r="P1365" s="390">
        <v>0</v>
      </c>
      <c r="Q1365" s="544"/>
      <c r="R1365" s="544"/>
    </row>
    <row r="1366" spans="1:18" ht="24" x14ac:dyDescent="0.25">
      <c r="A1366" s="361" t="s">
        <v>7095</v>
      </c>
      <c r="B1366" s="385" t="s">
        <v>3987</v>
      </c>
      <c r="C1366" s="608" t="s">
        <v>158</v>
      </c>
      <c r="D1366" s="609" t="s">
        <v>4272</v>
      </c>
      <c r="E1366" s="603">
        <v>2500</v>
      </c>
      <c r="F1366" s="613" t="s">
        <v>7417</v>
      </c>
      <c r="G1366" s="554" t="s">
        <v>7418</v>
      </c>
      <c r="H1366" s="293" t="s">
        <v>7204</v>
      </c>
      <c r="I1366" s="293" t="s">
        <v>7115</v>
      </c>
      <c r="J1366" s="293" t="s">
        <v>1664</v>
      </c>
      <c r="K1366" s="544" t="s">
        <v>3283</v>
      </c>
      <c r="L1366" s="544" t="s">
        <v>3437</v>
      </c>
      <c r="M1366" s="390">
        <v>12899.17</v>
      </c>
      <c r="N1366" s="544" t="s">
        <v>7101</v>
      </c>
      <c r="O1366" s="544" t="s">
        <v>7101</v>
      </c>
      <c r="P1366" s="390">
        <v>0</v>
      </c>
      <c r="Q1366" s="544"/>
      <c r="R1366" s="544"/>
    </row>
    <row r="1367" spans="1:18" ht="24" x14ac:dyDescent="0.25">
      <c r="A1367" s="361" t="s">
        <v>7095</v>
      </c>
      <c r="B1367" s="385" t="s">
        <v>3987</v>
      </c>
      <c r="C1367" s="608" t="s">
        <v>158</v>
      </c>
      <c r="D1367" s="609" t="s">
        <v>7419</v>
      </c>
      <c r="E1367" s="603">
        <v>8500</v>
      </c>
      <c r="F1367" s="613" t="s">
        <v>7420</v>
      </c>
      <c r="G1367" s="554" t="s">
        <v>7421</v>
      </c>
      <c r="H1367" s="392" t="s">
        <v>4566</v>
      </c>
      <c r="I1367" s="392" t="s">
        <v>7099</v>
      </c>
      <c r="J1367" s="392" t="s">
        <v>7100</v>
      </c>
      <c r="K1367" s="544" t="s">
        <v>3277</v>
      </c>
      <c r="L1367" s="544" t="s">
        <v>3564</v>
      </c>
      <c r="M1367" s="390">
        <v>102600</v>
      </c>
      <c r="N1367" s="544" t="s">
        <v>7101</v>
      </c>
      <c r="O1367" s="544" t="s">
        <v>7101</v>
      </c>
      <c r="P1367" s="390">
        <v>0</v>
      </c>
      <c r="Q1367" s="544"/>
      <c r="R1367" s="544"/>
    </row>
    <row r="1368" spans="1:18" ht="24" x14ac:dyDescent="0.25">
      <c r="A1368" s="361" t="s">
        <v>7095</v>
      </c>
      <c r="B1368" s="385" t="s">
        <v>3987</v>
      </c>
      <c r="C1368" s="608" t="s">
        <v>158</v>
      </c>
      <c r="D1368" s="611" t="s">
        <v>4000</v>
      </c>
      <c r="E1368" s="603">
        <v>2000</v>
      </c>
      <c r="F1368" s="616" t="s">
        <v>7422</v>
      </c>
      <c r="G1368" s="555" t="s">
        <v>7423</v>
      </c>
      <c r="H1368" s="293" t="s">
        <v>7109</v>
      </c>
      <c r="I1368" s="293" t="s">
        <v>7110</v>
      </c>
      <c r="J1368" s="293" t="s">
        <v>1664</v>
      </c>
      <c r="K1368" s="544" t="s">
        <v>3283</v>
      </c>
      <c r="L1368" s="544" t="s">
        <v>3297</v>
      </c>
      <c r="M1368" s="390">
        <v>8664.44</v>
      </c>
      <c r="N1368" s="544" t="s">
        <v>7101</v>
      </c>
      <c r="O1368" s="544" t="s">
        <v>7101</v>
      </c>
      <c r="P1368" s="390">
        <v>0</v>
      </c>
      <c r="Q1368" s="544"/>
      <c r="R1368" s="544"/>
    </row>
    <row r="1369" spans="1:18" ht="24" x14ac:dyDescent="0.25">
      <c r="A1369" s="361" t="s">
        <v>7095</v>
      </c>
      <c r="B1369" s="385" t="s">
        <v>3987</v>
      </c>
      <c r="C1369" s="608" t="s">
        <v>158</v>
      </c>
      <c r="D1369" s="609" t="s">
        <v>7111</v>
      </c>
      <c r="E1369" s="603">
        <v>3500</v>
      </c>
      <c r="F1369" s="613" t="s">
        <v>7424</v>
      </c>
      <c r="G1369" s="554" t="s">
        <v>7425</v>
      </c>
      <c r="H1369" s="392" t="s">
        <v>7178</v>
      </c>
      <c r="I1369" s="392" t="s">
        <v>7115</v>
      </c>
      <c r="J1369" s="392" t="s">
        <v>1664</v>
      </c>
      <c r="K1369" s="544" t="s">
        <v>3277</v>
      </c>
      <c r="L1369" s="544" t="s">
        <v>3309</v>
      </c>
      <c r="M1369" s="390">
        <v>11156.109999999999</v>
      </c>
      <c r="N1369" s="544" t="s">
        <v>7101</v>
      </c>
      <c r="O1369" s="544" t="s">
        <v>7101</v>
      </c>
      <c r="P1369" s="390">
        <v>0</v>
      </c>
      <c r="Q1369" s="544"/>
      <c r="R1369" s="544"/>
    </row>
    <row r="1370" spans="1:18" ht="24" x14ac:dyDescent="0.25">
      <c r="A1370" s="361" t="s">
        <v>7095</v>
      </c>
      <c r="B1370" s="385" t="s">
        <v>3987</v>
      </c>
      <c r="C1370" s="608" t="s">
        <v>158</v>
      </c>
      <c r="D1370" s="609" t="s">
        <v>7256</v>
      </c>
      <c r="E1370" s="603">
        <v>2500</v>
      </c>
      <c r="F1370" s="613" t="s">
        <v>7426</v>
      </c>
      <c r="G1370" s="554" t="s">
        <v>7427</v>
      </c>
      <c r="H1370" s="293" t="s">
        <v>7211</v>
      </c>
      <c r="I1370" s="293" t="s">
        <v>7099</v>
      </c>
      <c r="J1370" s="293" t="s">
        <v>7100</v>
      </c>
      <c r="K1370" s="544" t="s">
        <v>3277</v>
      </c>
      <c r="L1370" s="544" t="s">
        <v>3564</v>
      </c>
      <c r="M1370" s="390">
        <v>30600</v>
      </c>
      <c r="N1370" s="544" t="s">
        <v>7101</v>
      </c>
      <c r="O1370" s="544" t="s">
        <v>7101</v>
      </c>
      <c r="P1370" s="390">
        <v>0</v>
      </c>
      <c r="Q1370" s="544"/>
      <c r="R1370" s="544"/>
    </row>
    <row r="1371" spans="1:18" ht="24" x14ac:dyDescent="0.25">
      <c r="A1371" s="361" t="s">
        <v>7095</v>
      </c>
      <c r="B1371" s="385" t="s">
        <v>3987</v>
      </c>
      <c r="C1371" s="608" t="s">
        <v>158</v>
      </c>
      <c r="D1371" s="609" t="s">
        <v>7158</v>
      </c>
      <c r="E1371" s="603">
        <v>3500</v>
      </c>
      <c r="F1371" s="613" t="s">
        <v>7428</v>
      </c>
      <c r="G1371" s="554" t="s">
        <v>7429</v>
      </c>
      <c r="H1371" s="293" t="s">
        <v>7243</v>
      </c>
      <c r="I1371" s="293" t="s">
        <v>7115</v>
      </c>
      <c r="J1371" s="293" t="s">
        <v>1664</v>
      </c>
      <c r="K1371" s="544" t="s">
        <v>3277</v>
      </c>
      <c r="L1371" s="544" t="s">
        <v>3368</v>
      </c>
      <c r="M1371" s="390">
        <v>38750</v>
      </c>
      <c r="N1371" s="544" t="s">
        <v>7101</v>
      </c>
      <c r="O1371" s="544" t="s">
        <v>7101</v>
      </c>
      <c r="P1371" s="390">
        <v>0</v>
      </c>
      <c r="Q1371" s="544"/>
      <c r="R1371" s="544"/>
    </row>
    <row r="1372" spans="1:18" x14ac:dyDescent="0.25">
      <c r="A1372" s="361" t="s">
        <v>7095</v>
      </c>
      <c r="B1372" s="385" t="s">
        <v>3987</v>
      </c>
      <c r="C1372" s="608" t="s">
        <v>158</v>
      </c>
      <c r="D1372" s="609" t="s">
        <v>7170</v>
      </c>
      <c r="E1372" s="603">
        <v>5000</v>
      </c>
      <c r="F1372" s="613" t="s">
        <v>7430</v>
      </c>
      <c r="G1372" s="554" t="s">
        <v>7431</v>
      </c>
      <c r="H1372" s="392" t="s">
        <v>4566</v>
      </c>
      <c r="I1372" s="392" t="s">
        <v>7099</v>
      </c>
      <c r="J1372" s="392" t="s">
        <v>7100</v>
      </c>
      <c r="K1372" s="544" t="s">
        <v>3283</v>
      </c>
      <c r="L1372" s="544" t="s">
        <v>3297</v>
      </c>
      <c r="M1372" s="390">
        <v>18924.439999999999</v>
      </c>
      <c r="N1372" s="544" t="s">
        <v>7101</v>
      </c>
      <c r="O1372" s="544" t="s">
        <v>7101</v>
      </c>
      <c r="P1372" s="390">
        <v>0</v>
      </c>
      <c r="Q1372" s="544"/>
      <c r="R1372" s="544"/>
    </row>
    <row r="1373" spans="1:18" x14ac:dyDescent="0.25">
      <c r="A1373" s="361" t="s">
        <v>7095</v>
      </c>
      <c r="B1373" s="385" t="s">
        <v>3987</v>
      </c>
      <c r="C1373" s="608" t="s">
        <v>158</v>
      </c>
      <c r="D1373" s="609" t="s">
        <v>7096</v>
      </c>
      <c r="E1373" s="603">
        <v>5000</v>
      </c>
      <c r="F1373" s="613" t="s">
        <v>7430</v>
      </c>
      <c r="G1373" s="554" t="s">
        <v>7431</v>
      </c>
      <c r="H1373" s="392" t="s">
        <v>4566</v>
      </c>
      <c r="I1373" s="392" t="s">
        <v>7099</v>
      </c>
      <c r="J1373" s="392" t="s">
        <v>7100</v>
      </c>
      <c r="K1373" s="544" t="s">
        <v>3277</v>
      </c>
      <c r="L1373" s="544" t="s">
        <v>3277</v>
      </c>
      <c r="M1373" s="390">
        <v>5416.67</v>
      </c>
      <c r="N1373" s="544" t="s">
        <v>7101</v>
      </c>
      <c r="O1373" s="544" t="s">
        <v>7101</v>
      </c>
      <c r="P1373" s="390">
        <v>0</v>
      </c>
      <c r="Q1373" s="544"/>
      <c r="R1373" s="544"/>
    </row>
    <row r="1374" spans="1:18" ht="24" x14ac:dyDescent="0.25">
      <c r="A1374" s="361" t="s">
        <v>7095</v>
      </c>
      <c r="B1374" s="385" t="s">
        <v>3987</v>
      </c>
      <c r="C1374" s="608" t="s">
        <v>158</v>
      </c>
      <c r="D1374" s="609" t="s">
        <v>7432</v>
      </c>
      <c r="E1374" s="603">
        <v>5500</v>
      </c>
      <c r="F1374" s="613" t="s">
        <v>7433</v>
      </c>
      <c r="G1374" s="554" t="s">
        <v>7434</v>
      </c>
      <c r="H1374" s="293" t="s">
        <v>4015</v>
      </c>
      <c r="I1374" s="293" t="s">
        <v>7099</v>
      </c>
      <c r="J1374" s="293" t="s">
        <v>7100</v>
      </c>
      <c r="K1374" s="544" t="s">
        <v>3277</v>
      </c>
      <c r="L1374" s="544" t="s">
        <v>3564</v>
      </c>
      <c r="M1374" s="390">
        <v>65971</v>
      </c>
      <c r="N1374" s="544" t="s">
        <v>7101</v>
      </c>
      <c r="O1374" s="544" t="s">
        <v>7101</v>
      </c>
      <c r="P1374" s="390">
        <v>0</v>
      </c>
      <c r="Q1374" s="544"/>
      <c r="R1374" s="544"/>
    </row>
    <row r="1375" spans="1:18" x14ac:dyDescent="0.25">
      <c r="A1375" s="361" t="s">
        <v>7095</v>
      </c>
      <c r="B1375" s="385" t="s">
        <v>3987</v>
      </c>
      <c r="C1375" s="608" t="s">
        <v>158</v>
      </c>
      <c r="D1375" s="609" t="s">
        <v>7111</v>
      </c>
      <c r="E1375" s="603">
        <v>3500</v>
      </c>
      <c r="F1375" s="613" t="s">
        <v>7435</v>
      </c>
      <c r="G1375" s="554" t="s">
        <v>7436</v>
      </c>
      <c r="H1375" s="392" t="s">
        <v>4015</v>
      </c>
      <c r="I1375" s="392" t="s">
        <v>7099</v>
      </c>
      <c r="J1375" s="392" t="s">
        <v>7100</v>
      </c>
      <c r="K1375" s="544" t="s">
        <v>3277</v>
      </c>
      <c r="L1375" s="544" t="s">
        <v>3309</v>
      </c>
      <c r="M1375" s="390">
        <v>11156.109999999999</v>
      </c>
      <c r="N1375" s="544" t="s">
        <v>7101</v>
      </c>
      <c r="O1375" s="544" t="s">
        <v>7101</v>
      </c>
      <c r="P1375" s="390">
        <v>0</v>
      </c>
      <c r="Q1375" s="544"/>
      <c r="R1375" s="544"/>
    </row>
    <row r="1376" spans="1:18" ht="24" x14ac:dyDescent="0.25">
      <c r="A1376" s="361" t="s">
        <v>7095</v>
      </c>
      <c r="B1376" s="385" t="s">
        <v>3987</v>
      </c>
      <c r="C1376" s="608" t="s">
        <v>158</v>
      </c>
      <c r="D1376" s="609" t="s">
        <v>7256</v>
      </c>
      <c r="E1376" s="603">
        <v>2500</v>
      </c>
      <c r="F1376" s="613" t="s">
        <v>7437</v>
      </c>
      <c r="G1376" s="554" t="s">
        <v>7438</v>
      </c>
      <c r="H1376" s="556" t="s">
        <v>7211</v>
      </c>
      <c r="I1376" s="557" t="s">
        <v>7099</v>
      </c>
      <c r="J1376" s="558" t="s">
        <v>7100</v>
      </c>
      <c r="K1376" s="544" t="s">
        <v>3277</v>
      </c>
      <c r="L1376" s="544" t="s">
        <v>3564</v>
      </c>
      <c r="M1376" s="390">
        <v>30600</v>
      </c>
      <c r="N1376" s="544" t="s">
        <v>7101</v>
      </c>
      <c r="O1376" s="544" t="s">
        <v>7101</v>
      </c>
      <c r="P1376" s="390">
        <v>0</v>
      </c>
      <c r="Q1376" s="544"/>
      <c r="R1376" s="544"/>
    </row>
    <row r="1377" spans="1:18" ht="24" x14ac:dyDescent="0.25">
      <c r="A1377" s="361" t="s">
        <v>7095</v>
      </c>
      <c r="B1377" s="385" t="s">
        <v>3987</v>
      </c>
      <c r="C1377" s="608" t="s">
        <v>158</v>
      </c>
      <c r="D1377" s="609" t="s">
        <v>7102</v>
      </c>
      <c r="E1377" s="603">
        <v>5000</v>
      </c>
      <c r="F1377" s="613" t="s">
        <v>7439</v>
      </c>
      <c r="G1377" s="554" t="s">
        <v>7440</v>
      </c>
      <c r="H1377" s="392" t="s">
        <v>4802</v>
      </c>
      <c r="I1377" s="392" t="s">
        <v>7099</v>
      </c>
      <c r="J1377" s="392" t="s">
        <v>7100</v>
      </c>
      <c r="K1377" s="544" t="s">
        <v>3277</v>
      </c>
      <c r="L1377" s="544" t="s">
        <v>3297</v>
      </c>
      <c r="M1377" s="390">
        <v>20583.330000000002</v>
      </c>
      <c r="N1377" s="544" t="s">
        <v>7101</v>
      </c>
      <c r="O1377" s="544" t="s">
        <v>7101</v>
      </c>
      <c r="P1377" s="390">
        <v>0</v>
      </c>
      <c r="Q1377" s="544"/>
      <c r="R1377" s="544"/>
    </row>
    <row r="1378" spans="1:18" ht="24" x14ac:dyDescent="0.25">
      <c r="A1378" s="361" t="s">
        <v>7095</v>
      </c>
      <c r="B1378" s="385" t="s">
        <v>3987</v>
      </c>
      <c r="C1378" s="608" t="s">
        <v>158</v>
      </c>
      <c r="D1378" s="609" t="s">
        <v>7102</v>
      </c>
      <c r="E1378" s="603">
        <v>5000</v>
      </c>
      <c r="F1378" s="613" t="s">
        <v>7441</v>
      </c>
      <c r="G1378" s="554" t="s">
        <v>7442</v>
      </c>
      <c r="H1378" s="392" t="s">
        <v>4566</v>
      </c>
      <c r="I1378" s="392" t="s">
        <v>7099</v>
      </c>
      <c r="J1378" s="392" t="s">
        <v>7100</v>
      </c>
      <c r="K1378" s="544" t="s">
        <v>3277</v>
      </c>
      <c r="L1378" s="544" t="s">
        <v>3297</v>
      </c>
      <c r="M1378" s="390">
        <v>21305.56</v>
      </c>
      <c r="N1378" s="544" t="s">
        <v>7101</v>
      </c>
      <c r="O1378" s="544" t="s">
        <v>7101</v>
      </c>
      <c r="P1378" s="390">
        <v>0</v>
      </c>
      <c r="Q1378" s="544"/>
      <c r="R1378" s="544"/>
    </row>
    <row r="1379" spans="1:18" ht="24" x14ac:dyDescent="0.25">
      <c r="A1379" s="361" t="s">
        <v>7095</v>
      </c>
      <c r="B1379" s="385" t="s">
        <v>3987</v>
      </c>
      <c r="C1379" s="608" t="s">
        <v>158</v>
      </c>
      <c r="D1379" s="609" t="s">
        <v>7096</v>
      </c>
      <c r="E1379" s="603">
        <v>5000</v>
      </c>
      <c r="F1379" s="613" t="s">
        <v>7443</v>
      </c>
      <c r="G1379" s="554" t="s">
        <v>7444</v>
      </c>
      <c r="H1379" s="392" t="s">
        <v>4566</v>
      </c>
      <c r="I1379" s="392" t="s">
        <v>7099</v>
      </c>
      <c r="J1379" s="392" t="s">
        <v>7100</v>
      </c>
      <c r="K1379" s="544" t="s">
        <v>3277</v>
      </c>
      <c r="L1379" s="544" t="s">
        <v>3564</v>
      </c>
      <c r="M1379" s="390">
        <v>60600</v>
      </c>
      <c r="N1379" s="544" t="s">
        <v>7101</v>
      </c>
      <c r="O1379" s="544" t="s">
        <v>7101</v>
      </c>
      <c r="P1379" s="390">
        <v>0</v>
      </c>
      <c r="Q1379" s="544"/>
      <c r="R1379" s="544"/>
    </row>
    <row r="1380" spans="1:18" x14ac:dyDescent="0.25">
      <c r="A1380" s="361" t="s">
        <v>7095</v>
      </c>
      <c r="B1380" s="385" t="s">
        <v>3987</v>
      </c>
      <c r="C1380" s="608" t="s">
        <v>158</v>
      </c>
      <c r="D1380" s="609" t="s">
        <v>7102</v>
      </c>
      <c r="E1380" s="603">
        <v>5000</v>
      </c>
      <c r="F1380" s="613" t="s">
        <v>7445</v>
      </c>
      <c r="G1380" s="554" t="s">
        <v>7446</v>
      </c>
      <c r="H1380" s="392" t="s">
        <v>4566</v>
      </c>
      <c r="I1380" s="392" t="s">
        <v>7099</v>
      </c>
      <c r="J1380" s="392" t="s">
        <v>7100</v>
      </c>
      <c r="K1380" s="544" t="s">
        <v>3277</v>
      </c>
      <c r="L1380" s="544" t="s">
        <v>3297</v>
      </c>
      <c r="M1380" s="390">
        <v>20583.330000000002</v>
      </c>
      <c r="N1380" s="544" t="s">
        <v>7101</v>
      </c>
      <c r="O1380" s="544" t="s">
        <v>7101</v>
      </c>
      <c r="P1380" s="390">
        <v>0</v>
      </c>
      <c r="Q1380" s="544"/>
      <c r="R1380" s="544"/>
    </row>
    <row r="1381" spans="1:18" x14ac:dyDescent="0.25">
      <c r="A1381" s="361" t="s">
        <v>7095</v>
      </c>
      <c r="B1381" s="385" t="s">
        <v>3987</v>
      </c>
      <c r="C1381" s="608" t="s">
        <v>158</v>
      </c>
      <c r="D1381" s="609" t="s">
        <v>7111</v>
      </c>
      <c r="E1381" s="603">
        <v>3500</v>
      </c>
      <c r="F1381" s="613" t="s">
        <v>7447</v>
      </c>
      <c r="G1381" s="554" t="s">
        <v>7448</v>
      </c>
      <c r="H1381" s="392" t="s">
        <v>7364</v>
      </c>
      <c r="I1381" s="392" t="s">
        <v>7115</v>
      </c>
      <c r="J1381" s="392" t="s">
        <v>1664</v>
      </c>
      <c r="K1381" s="544" t="s">
        <v>3277</v>
      </c>
      <c r="L1381" s="544" t="s">
        <v>3309</v>
      </c>
      <c r="M1381" s="390">
        <v>11156.109999999999</v>
      </c>
      <c r="N1381" s="544" t="s">
        <v>7101</v>
      </c>
      <c r="O1381" s="544" t="s">
        <v>7101</v>
      </c>
      <c r="P1381" s="390">
        <v>0</v>
      </c>
      <c r="Q1381" s="544"/>
      <c r="R1381" s="544"/>
    </row>
    <row r="1382" spans="1:18" ht="24" x14ac:dyDescent="0.25">
      <c r="A1382" s="361" t="s">
        <v>7095</v>
      </c>
      <c r="B1382" s="385" t="s">
        <v>3987</v>
      </c>
      <c r="C1382" s="608" t="s">
        <v>158</v>
      </c>
      <c r="D1382" s="609" t="s">
        <v>7449</v>
      </c>
      <c r="E1382" s="603">
        <v>3000</v>
      </c>
      <c r="F1382" s="613" t="s">
        <v>7450</v>
      </c>
      <c r="G1382" s="554" t="s">
        <v>7451</v>
      </c>
      <c r="H1382" s="556" t="s">
        <v>7204</v>
      </c>
      <c r="I1382" s="557" t="s">
        <v>7207</v>
      </c>
      <c r="J1382" s="558" t="s">
        <v>7208</v>
      </c>
      <c r="K1382" s="544" t="s">
        <v>3277</v>
      </c>
      <c r="L1382" s="544" t="s">
        <v>3564</v>
      </c>
      <c r="M1382" s="390">
        <v>36600</v>
      </c>
      <c r="N1382" s="544" t="s">
        <v>7101</v>
      </c>
      <c r="O1382" s="544" t="s">
        <v>7101</v>
      </c>
      <c r="P1382" s="390">
        <v>0</v>
      </c>
      <c r="Q1382" s="544"/>
      <c r="R1382" s="544"/>
    </row>
    <row r="1383" spans="1:18" x14ac:dyDescent="0.25">
      <c r="A1383" s="361" t="s">
        <v>7095</v>
      </c>
      <c r="B1383" s="385" t="s">
        <v>3987</v>
      </c>
      <c r="C1383" s="608" t="s">
        <v>158</v>
      </c>
      <c r="D1383" s="609" t="s">
        <v>7170</v>
      </c>
      <c r="E1383" s="603">
        <v>5000</v>
      </c>
      <c r="F1383" s="613" t="s">
        <v>7452</v>
      </c>
      <c r="G1383" s="554" t="s">
        <v>7453</v>
      </c>
      <c r="H1383" s="392" t="s">
        <v>4566</v>
      </c>
      <c r="I1383" s="392" t="s">
        <v>7099</v>
      </c>
      <c r="J1383" s="392" t="s">
        <v>7100</v>
      </c>
      <c r="K1383" s="544" t="s">
        <v>3283</v>
      </c>
      <c r="L1383" s="544" t="s">
        <v>3297</v>
      </c>
      <c r="M1383" s="390">
        <v>21498.89</v>
      </c>
      <c r="N1383" s="544" t="s">
        <v>7101</v>
      </c>
      <c r="O1383" s="544" t="s">
        <v>7101</v>
      </c>
      <c r="P1383" s="390">
        <v>0</v>
      </c>
      <c r="Q1383" s="544"/>
      <c r="R1383" s="544"/>
    </row>
    <row r="1384" spans="1:18" ht="24" x14ac:dyDescent="0.25">
      <c r="A1384" s="361" t="s">
        <v>7095</v>
      </c>
      <c r="B1384" s="385" t="s">
        <v>3987</v>
      </c>
      <c r="C1384" s="608" t="s">
        <v>158</v>
      </c>
      <c r="D1384" s="609" t="s">
        <v>7096</v>
      </c>
      <c r="E1384" s="603">
        <v>5000</v>
      </c>
      <c r="F1384" s="613" t="s">
        <v>7454</v>
      </c>
      <c r="G1384" s="554" t="s">
        <v>7455</v>
      </c>
      <c r="H1384" s="392" t="s">
        <v>4566</v>
      </c>
      <c r="I1384" s="392" t="s">
        <v>7099</v>
      </c>
      <c r="J1384" s="392" t="s">
        <v>7100</v>
      </c>
      <c r="K1384" s="544" t="s">
        <v>3277</v>
      </c>
      <c r="L1384" s="544" t="s">
        <v>3277</v>
      </c>
      <c r="M1384" s="390">
        <v>5416.67</v>
      </c>
      <c r="N1384" s="544" t="s">
        <v>7101</v>
      </c>
      <c r="O1384" s="544" t="s">
        <v>7101</v>
      </c>
      <c r="P1384" s="390">
        <v>0</v>
      </c>
      <c r="Q1384" s="544"/>
      <c r="R1384" s="544"/>
    </row>
    <row r="1385" spans="1:18" ht="24" x14ac:dyDescent="0.25">
      <c r="A1385" s="361" t="s">
        <v>7095</v>
      </c>
      <c r="B1385" s="385" t="s">
        <v>3987</v>
      </c>
      <c r="C1385" s="608" t="s">
        <v>158</v>
      </c>
      <c r="D1385" s="609" t="s">
        <v>7170</v>
      </c>
      <c r="E1385" s="603">
        <v>5000</v>
      </c>
      <c r="F1385" s="613" t="s">
        <v>7454</v>
      </c>
      <c r="G1385" s="554" t="s">
        <v>7455</v>
      </c>
      <c r="H1385" s="392" t="s">
        <v>4566</v>
      </c>
      <c r="I1385" s="392" t="s">
        <v>7099</v>
      </c>
      <c r="J1385" s="392" t="s">
        <v>7100</v>
      </c>
      <c r="K1385" s="544" t="s">
        <v>3277</v>
      </c>
      <c r="L1385" s="544" t="s">
        <v>3283</v>
      </c>
      <c r="M1385" s="390">
        <v>13902.77</v>
      </c>
      <c r="N1385" s="544" t="s">
        <v>7101</v>
      </c>
      <c r="O1385" s="544" t="s">
        <v>7101</v>
      </c>
      <c r="P1385" s="390">
        <v>0</v>
      </c>
      <c r="Q1385" s="544"/>
      <c r="R1385" s="544"/>
    </row>
    <row r="1386" spans="1:18" x14ac:dyDescent="0.25">
      <c r="A1386" s="361" t="s">
        <v>7095</v>
      </c>
      <c r="B1386" s="385" t="s">
        <v>3987</v>
      </c>
      <c r="C1386" s="608" t="s">
        <v>158</v>
      </c>
      <c r="D1386" s="609" t="s">
        <v>7096</v>
      </c>
      <c r="E1386" s="603">
        <v>5000</v>
      </c>
      <c r="F1386" s="613" t="s">
        <v>7456</v>
      </c>
      <c r="G1386" s="554" t="s">
        <v>7457</v>
      </c>
      <c r="H1386" s="392" t="s">
        <v>7364</v>
      </c>
      <c r="I1386" s="392" t="s">
        <v>7099</v>
      </c>
      <c r="J1386" s="392" t="s">
        <v>7100</v>
      </c>
      <c r="K1386" s="544" t="s">
        <v>3277</v>
      </c>
      <c r="L1386" s="544" t="s">
        <v>3277</v>
      </c>
      <c r="M1386" s="390">
        <v>5416.67</v>
      </c>
      <c r="N1386" s="544" t="s">
        <v>7101</v>
      </c>
      <c r="O1386" s="544" t="s">
        <v>7101</v>
      </c>
      <c r="P1386" s="390">
        <v>0</v>
      </c>
      <c r="Q1386" s="544"/>
      <c r="R1386" s="544"/>
    </row>
    <row r="1387" spans="1:18" x14ac:dyDescent="0.25">
      <c r="A1387" s="361" t="s">
        <v>7095</v>
      </c>
      <c r="B1387" s="385" t="s">
        <v>3987</v>
      </c>
      <c r="C1387" s="608" t="s">
        <v>158</v>
      </c>
      <c r="D1387" s="609" t="s">
        <v>7170</v>
      </c>
      <c r="E1387" s="603">
        <v>5000</v>
      </c>
      <c r="F1387" s="613" t="s">
        <v>7456</v>
      </c>
      <c r="G1387" s="554" t="s">
        <v>7457</v>
      </c>
      <c r="H1387" s="392" t="s">
        <v>7364</v>
      </c>
      <c r="I1387" s="392" t="s">
        <v>7099</v>
      </c>
      <c r="J1387" s="392" t="s">
        <v>7100</v>
      </c>
      <c r="K1387" s="544" t="s">
        <v>3283</v>
      </c>
      <c r="L1387" s="544" t="s">
        <v>3297</v>
      </c>
      <c r="M1387" s="390">
        <v>20211.669999999998</v>
      </c>
      <c r="N1387" s="544" t="s">
        <v>7101</v>
      </c>
      <c r="O1387" s="544" t="s">
        <v>7101</v>
      </c>
      <c r="P1387" s="390">
        <v>0</v>
      </c>
      <c r="Q1387" s="544"/>
      <c r="R1387" s="544"/>
    </row>
    <row r="1388" spans="1:18" ht="24.75" x14ac:dyDescent="0.25">
      <c r="A1388" s="361" t="s">
        <v>7095</v>
      </c>
      <c r="B1388" s="385" t="s">
        <v>3987</v>
      </c>
      <c r="C1388" s="608" t="s">
        <v>158</v>
      </c>
      <c r="D1388" s="611" t="s">
        <v>7267</v>
      </c>
      <c r="E1388" s="603">
        <v>5500</v>
      </c>
      <c r="F1388" s="613" t="s">
        <v>7458</v>
      </c>
      <c r="G1388" s="554" t="s">
        <v>7459</v>
      </c>
      <c r="H1388" s="562" t="s">
        <v>5119</v>
      </c>
      <c r="I1388" s="562" t="s">
        <v>7099</v>
      </c>
      <c r="J1388" s="562" t="s">
        <v>7100</v>
      </c>
      <c r="K1388" s="544" t="s">
        <v>3277</v>
      </c>
      <c r="L1388" s="544" t="s">
        <v>3564</v>
      </c>
      <c r="M1388" s="390">
        <v>66600</v>
      </c>
      <c r="N1388" s="544" t="s">
        <v>7101</v>
      </c>
      <c r="O1388" s="544" t="s">
        <v>7101</v>
      </c>
      <c r="P1388" s="390">
        <v>0</v>
      </c>
      <c r="Q1388" s="544"/>
      <c r="R1388" s="544"/>
    </row>
    <row r="1389" spans="1:18" ht="24" x14ac:dyDescent="0.25">
      <c r="A1389" s="361" t="s">
        <v>7095</v>
      </c>
      <c r="B1389" s="385" t="s">
        <v>3987</v>
      </c>
      <c r="C1389" s="608" t="s">
        <v>158</v>
      </c>
      <c r="D1389" s="609" t="s">
        <v>7460</v>
      </c>
      <c r="E1389" s="603">
        <v>4500</v>
      </c>
      <c r="F1389" s="613" t="s">
        <v>7461</v>
      </c>
      <c r="G1389" s="554" t="s">
        <v>7462</v>
      </c>
      <c r="H1389" s="293" t="s">
        <v>7463</v>
      </c>
      <c r="I1389" s="293" t="s">
        <v>7099</v>
      </c>
      <c r="J1389" s="293" t="s">
        <v>7100</v>
      </c>
      <c r="K1389" s="544" t="s">
        <v>3277</v>
      </c>
      <c r="L1389" s="544" t="s">
        <v>3564</v>
      </c>
      <c r="M1389" s="390">
        <v>54600</v>
      </c>
      <c r="N1389" s="544" t="s">
        <v>7101</v>
      </c>
      <c r="O1389" s="544" t="s">
        <v>7101</v>
      </c>
      <c r="P1389" s="390">
        <v>0</v>
      </c>
      <c r="Q1389" s="544"/>
      <c r="R1389" s="544"/>
    </row>
    <row r="1390" spans="1:18" ht="24" x14ac:dyDescent="0.25">
      <c r="A1390" s="361" t="s">
        <v>7095</v>
      </c>
      <c r="B1390" s="385" t="s">
        <v>3987</v>
      </c>
      <c r="C1390" s="608" t="s">
        <v>158</v>
      </c>
      <c r="D1390" s="609" t="s">
        <v>7185</v>
      </c>
      <c r="E1390" s="603">
        <v>4000</v>
      </c>
      <c r="F1390" s="613" t="s">
        <v>7464</v>
      </c>
      <c r="G1390" s="554" t="s">
        <v>7465</v>
      </c>
      <c r="H1390" s="392" t="s">
        <v>4566</v>
      </c>
      <c r="I1390" s="392" t="s">
        <v>7099</v>
      </c>
      <c r="J1390" s="293" t="s">
        <v>7100</v>
      </c>
      <c r="K1390" s="544" t="s">
        <v>3277</v>
      </c>
      <c r="L1390" s="544" t="s">
        <v>3564</v>
      </c>
      <c r="M1390" s="390">
        <v>48600</v>
      </c>
      <c r="N1390" s="544" t="s">
        <v>7101</v>
      </c>
      <c r="O1390" s="544" t="s">
        <v>7101</v>
      </c>
      <c r="P1390" s="390">
        <v>0</v>
      </c>
      <c r="Q1390" s="544"/>
      <c r="R1390" s="544"/>
    </row>
    <row r="1391" spans="1:18" x14ac:dyDescent="0.25">
      <c r="A1391" s="361" t="s">
        <v>7095</v>
      </c>
      <c r="B1391" s="385" t="s">
        <v>3987</v>
      </c>
      <c r="C1391" s="608" t="s">
        <v>158</v>
      </c>
      <c r="D1391" s="609" t="s">
        <v>7170</v>
      </c>
      <c r="E1391" s="603">
        <v>5000</v>
      </c>
      <c r="F1391" s="613" t="s">
        <v>7466</v>
      </c>
      <c r="G1391" s="554" t="s">
        <v>7467</v>
      </c>
      <c r="H1391" s="392" t="s">
        <v>4566</v>
      </c>
      <c r="I1391" s="392" t="s">
        <v>7099</v>
      </c>
      <c r="J1391" s="392" t="s">
        <v>7100</v>
      </c>
      <c r="K1391" s="544" t="s">
        <v>3277</v>
      </c>
      <c r="L1391" s="544" t="s">
        <v>3283</v>
      </c>
      <c r="M1391" s="390">
        <v>13902.77</v>
      </c>
      <c r="N1391" s="544" t="s">
        <v>7101</v>
      </c>
      <c r="O1391" s="544" t="s">
        <v>7101</v>
      </c>
      <c r="P1391" s="390">
        <v>0</v>
      </c>
      <c r="Q1391" s="544"/>
      <c r="R1391" s="544"/>
    </row>
    <row r="1392" spans="1:18" x14ac:dyDescent="0.25">
      <c r="A1392" s="361" t="s">
        <v>7095</v>
      </c>
      <c r="B1392" s="385" t="s">
        <v>3987</v>
      </c>
      <c r="C1392" s="608" t="s">
        <v>158</v>
      </c>
      <c r="D1392" s="609" t="s">
        <v>7096</v>
      </c>
      <c r="E1392" s="603">
        <v>5000</v>
      </c>
      <c r="F1392" s="613" t="s">
        <v>7466</v>
      </c>
      <c r="G1392" s="554" t="s">
        <v>7467</v>
      </c>
      <c r="H1392" s="392" t="s">
        <v>4566</v>
      </c>
      <c r="I1392" s="392" t="s">
        <v>7099</v>
      </c>
      <c r="J1392" s="392" t="s">
        <v>7100</v>
      </c>
      <c r="K1392" s="544" t="s">
        <v>3277</v>
      </c>
      <c r="L1392" s="544" t="s">
        <v>3277</v>
      </c>
      <c r="M1392" s="390">
        <v>5416.67</v>
      </c>
      <c r="N1392" s="544" t="s">
        <v>7101</v>
      </c>
      <c r="O1392" s="544" t="s">
        <v>7101</v>
      </c>
      <c r="P1392" s="390">
        <v>0</v>
      </c>
      <c r="Q1392" s="544"/>
      <c r="R1392" s="544"/>
    </row>
    <row r="1393" spans="1:18" ht="24" x14ac:dyDescent="0.25">
      <c r="A1393" s="361" t="s">
        <v>7095</v>
      </c>
      <c r="B1393" s="385" t="s">
        <v>3987</v>
      </c>
      <c r="C1393" s="608" t="s">
        <v>158</v>
      </c>
      <c r="D1393" s="609" t="s">
        <v>7468</v>
      </c>
      <c r="E1393" s="603">
        <v>5000</v>
      </c>
      <c r="F1393" s="613" t="s">
        <v>7469</v>
      </c>
      <c r="G1393" s="554" t="s">
        <v>7470</v>
      </c>
      <c r="H1393" s="392" t="s">
        <v>4566</v>
      </c>
      <c r="I1393" s="392" t="s">
        <v>7099</v>
      </c>
      <c r="J1393" s="392" t="s">
        <v>7100</v>
      </c>
      <c r="K1393" s="544" t="s">
        <v>3277</v>
      </c>
      <c r="L1393" s="544" t="s">
        <v>3564</v>
      </c>
      <c r="M1393" s="390">
        <v>60600</v>
      </c>
      <c r="N1393" s="544" t="s">
        <v>7101</v>
      </c>
      <c r="O1393" s="544" t="s">
        <v>7101</v>
      </c>
      <c r="P1393" s="390">
        <v>0</v>
      </c>
      <c r="Q1393" s="544"/>
      <c r="R1393" s="544"/>
    </row>
    <row r="1394" spans="1:18" ht="24" x14ac:dyDescent="0.25">
      <c r="A1394" s="361" t="s">
        <v>7095</v>
      </c>
      <c r="B1394" s="385" t="s">
        <v>3987</v>
      </c>
      <c r="C1394" s="608" t="s">
        <v>158</v>
      </c>
      <c r="D1394" s="609" t="s">
        <v>7158</v>
      </c>
      <c r="E1394" s="603">
        <v>3500</v>
      </c>
      <c r="F1394" s="613" t="s">
        <v>7471</v>
      </c>
      <c r="G1394" s="554" t="s">
        <v>7472</v>
      </c>
      <c r="H1394" s="392" t="s">
        <v>7114</v>
      </c>
      <c r="I1394" s="392" t="s">
        <v>7099</v>
      </c>
      <c r="J1394" s="392" t="s">
        <v>7100</v>
      </c>
      <c r="K1394" s="544" t="s">
        <v>3277</v>
      </c>
      <c r="L1394" s="544" t="s">
        <v>3564</v>
      </c>
      <c r="M1394" s="390">
        <v>42600</v>
      </c>
      <c r="N1394" s="544" t="s">
        <v>7101</v>
      </c>
      <c r="O1394" s="544" t="s">
        <v>7101</v>
      </c>
      <c r="P1394" s="390">
        <v>0</v>
      </c>
      <c r="Q1394" s="544"/>
      <c r="R1394" s="544"/>
    </row>
    <row r="1395" spans="1:18" ht="24.75" x14ac:dyDescent="0.25">
      <c r="A1395" s="361" t="s">
        <v>7095</v>
      </c>
      <c r="B1395" s="385" t="s">
        <v>3987</v>
      </c>
      <c r="C1395" s="608" t="s">
        <v>158</v>
      </c>
      <c r="D1395" s="609" t="s">
        <v>7158</v>
      </c>
      <c r="E1395" s="597">
        <v>3500</v>
      </c>
      <c r="F1395" s="613" t="s">
        <v>7473</v>
      </c>
      <c r="G1395" s="554" t="s">
        <v>7474</v>
      </c>
      <c r="H1395" s="563" t="s">
        <v>7475</v>
      </c>
      <c r="I1395" s="564" t="s">
        <v>7099</v>
      </c>
      <c r="J1395" s="565" t="s">
        <v>7100</v>
      </c>
      <c r="K1395" s="544" t="s">
        <v>3277</v>
      </c>
      <c r="L1395" s="544" t="s">
        <v>3564</v>
      </c>
      <c r="M1395" s="390">
        <v>42600</v>
      </c>
      <c r="N1395" s="544" t="s">
        <v>7101</v>
      </c>
      <c r="O1395" s="544" t="s">
        <v>7101</v>
      </c>
      <c r="P1395" s="390">
        <v>0</v>
      </c>
      <c r="Q1395" s="544"/>
      <c r="R1395" s="544"/>
    </row>
    <row r="1396" spans="1:18" ht="24" x14ac:dyDescent="0.25">
      <c r="A1396" s="361" t="s">
        <v>7095</v>
      </c>
      <c r="B1396" s="385" t="s">
        <v>3987</v>
      </c>
      <c r="C1396" s="608" t="s">
        <v>158</v>
      </c>
      <c r="D1396" s="609" t="s">
        <v>7170</v>
      </c>
      <c r="E1396" s="603">
        <v>5000</v>
      </c>
      <c r="F1396" s="613" t="s">
        <v>7476</v>
      </c>
      <c r="G1396" s="554" t="s">
        <v>7477</v>
      </c>
      <c r="H1396" s="392" t="s">
        <v>4566</v>
      </c>
      <c r="I1396" s="392" t="s">
        <v>7099</v>
      </c>
      <c r="J1396" s="392" t="s">
        <v>7100</v>
      </c>
      <c r="K1396" s="544" t="s">
        <v>3283</v>
      </c>
      <c r="L1396" s="544" t="s">
        <v>3297</v>
      </c>
      <c r="M1396" s="390">
        <v>16082.22</v>
      </c>
      <c r="N1396" s="544" t="s">
        <v>7101</v>
      </c>
      <c r="O1396" s="544" t="s">
        <v>7101</v>
      </c>
      <c r="P1396" s="390">
        <v>0</v>
      </c>
      <c r="Q1396" s="544"/>
      <c r="R1396" s="544"/>
    </row>
    <row r="1397" spans="1:18" x14ac:dyDescent="0.25">
      <c r="A1397" s="361" t="s">
        <v>7095</v>
      </c>
      <c r="B1397" s="385" t="s">
        <v>3987</v>
      </c>
      <c r="C1397" s="608" t="s">
        <v>158</v>
      </c>
      <c r="D1397" s="609" t="s">
        <v>7102</v>
      </c>
      <c r="E1397" s="603">
        <v>5000</v>
      </c>
      <c r="F1397" s="613" t="s">
        <v>7478</v>
      </c>
      <c r="G1397" s="554" t="s">
        <v>7479</v>
      </c>
      <c r="H1397" s="392" t="s">
        <v>4566</v>
      </c>
      <c r="I1397" s="392" t="s">
        <v>7099</v>
      </c>
      <c r="J1397" s="392" t="s">
        <v>7100</v>
      </c>
      <c r="K1397" s="544" t="s">
        <v>3277</v>
      </c>
      <c r="L1397" s="544" t="s">
        <v>3283</v>
      </c>
      <c r="M1397" s="390">
        <v>13450</v>
      </c>
      <c r="N1397" s="544" t="s">
        <v>7101</v>
      </c>
      <c r="O1397" s="544" t="s">
        <v>7101</v>
      </c>
      <c r="P1397" s="390">
        <v>0</v>
      </c>
      <c r="Q1397" s="544"/>
      <c r="R1397" s="544"/>
    </row>
    <row r="1398" spans="1:18" x14ac:dyDescent="0.25">
      <c r="A1398" s="361" t="s">
        <v>7095</v>
      </c>
      <c r="B1398" s="385" t="s">
        <v>3987</v>
      </c>
      <c r="C1398" s="608" t="s">
        <v>158</v>
      </c>
      <c r="D1398" s="609" t="s">
        <v>7102</v>
      </c>
      <c r="E1398" s="603">
        <v>5000</v>
      </c>
      <c r="F1398" s="613" t="s">
        <v>7478</v>
      </c>
      <c r="G1398" s="554" t="s">
        <v>7479</v>
      </c>
      <c r="H1398" s="392" t="s">
        <v>4566</v>
      </c>
      <c r="I1398" s="392" t="s">
        <v>7099</v>
      </c>
      <c r="J1398" s="392" t="s">
        <v>7100</v>
      </c>
      <c r="K1398" s="544" t="s">
        <v>3277</v>
      </c>
      <c r="L1398" s="544" t="s">
        <v>3283</v>
      </c>
      <c r="M1398" s="390">
        <v>13000</v>
      </c>
      <c r="N1398" s="544" t="s">
        <v>7101</v>
      </c>
      <c r="O1398" s="544" t="s">
        <v>7101</v>
      </c>
      <c r="P1398" s="390">
        <v>0</v>
      </c>
      <c r="Q1398" s="544"/>
      <c r="R1398" s="544"/>
    </row>
    <row r="1399" spans="1:18" ht="24" x14ac:dyDescent="0.25">
      <c r="A1399" s="361" t="s">
        <v>7095</v>
      </c>
      <c r="B1399" s="385" t="s">
        <v>3987</v>
      </c>
      <c r="C1399" s="608" t="s">
        <v>158</v>
      </c>
      <c r="D1399" s="609" t="s">
        <v>7111</v>
      </c>
      <c r="E1399" s="603">
        <v>3500</v>
      </c>
      <c r="F1399" s="613" t="s">
        <v>7480</v>
      </c>
      <c r="G1399" s="554" t="s">
        <v>7481</v>
      </c>
      <c r="H1399" s="293" t="s">
        <v>7225</v>
      </c>
      <c r="I1399" s="392" t="s">
        <v>7099</v>
      </c>
      <c r="J1399" s="392" t="s">
        <v>7100</v>
      </c>
      <c r="K1399" s="544" t="s">
        <v>3277</v>
      </c>
      <c r="L1399" s="544" t="s">
        <v>3309</v>
      </c>
      <c r="M1399" s="390">
        <v>11156.109999999999</v>
      </c>
      <c r="N1399" s="544" t="s">
        <v>7101</v>
      </c>
      <c r="O1399" s="544" t="s">
        <v>7101</v>
      </c>
      <c r="P1399" s="390">
        <v>0</v>
      </c>
      <c r="Q1399" s="544"/>
      <c r="R1399" s="544"/>
    </row>
    <row r="1400" spans="1:18" x14ac:dyDescent="0.25">
      <c r="A1400" s="361" t="s">
        <v>7095</v>
      </c>
      <c r="B1400" s="385" t="s">
        <v>3987</v>
      </c>
      <c r="C1400" s="608" t="s">
        <v>158</v>
      </c>
      <c r="D1400" s="609" t="s">
        <v>7482</v>
      </c>
      <c r="E1400" s="603">
        <v>5000</v>
      </c>
      <c r="F1400" s="613" t="s">
        <v>7483</v>
      </c>
      <c r="G1400" s="554" t="s">
        <v>7484</v>
      </c>
      <c r="H1400" s="392" t="s">
        <v>7194</v>
      </c>
      <c r="I1400" s="392" t="s">
        <v>7099</v>
      </c>
      <c r="J1400" s="392" t="s">
        <v>7100</v>
      </c>
      <c r="K1400" s="544" t="s">
        <v>3277</v>
      </c>
      <c r="L1400" s="544" t="s">
        <v>3564</v>
      </c>
      <c r="M1400" s="390">
        <v>55433.33</v>
      </c>
      <c r="N1400" s="544" t="s">
        <v>7101</v>
      </c>
      <c r="O1400" s="544" t="s">
        <v>7101</v>
      </c>
      <c r="P1400" s="390">
        <v>0</v>
      </c>
      <c r="Q1400" s="544"/>
      <c r="R1400" s="544"/>
    </row>
    <row r="1401" spans="1:18" ht="24" x14ac:dyDescent="0.25">
      <c r="A1401" s="361" t="s">
        <v>7095</v>
      </c>
      <c r="B1401" s="385" t="s">
        <v>3987</v>
      </c>
      <c r="C1401" s="608" t="s">
        <v>158</v>
      </c>
      <c r="D1401" s="609" t="s">
        <v>7170</v>
      </c>
      <c r="E1401" s="603">
        <v>5000</v>
      </c>
      <c r="F1401" s="613" t="s">
        <v>7485</v>
      </c>
      <c r="G1401" s="554" t="s">
        <v>7486</v>
      </c>
      <c r="H1401" s="392" t="s">
        <v>4566</v>
      </c>
      <c r="I1401" s="392" t="s">
        <v>7099</v>
      </c>
      <c r="J1401" s="392" t="s">
        <v>7100</v>
      </c>
      <c r="K1401" s="544" t="s">
        <v>3277</v>
      </c>
      <c r="L1401" s="544" t="s">
        <v>3309</v>
      </c>
      <c r="M1401" s="390">
        <v>20027.78</v>
      </c>
      <c r="N1401" s="544" t="s">
        <v>7101</v>
      </c>
      <c r="O1401" s="544" t="s">
        <v>7101</v>
      </c>
      <c r="P1401" s="390">
        <v>0</v>
      </c>
      <c r="Q1401" s="544"/>
      <c r="R1401" s="544"/>
    </row>
    <row r="1402" spans="1:18" x14ac:dyDescent="0.25">
      <c r="A1402" s="361" t="s">
        <v>7095</v>
      </c>
      <c r="B1402" s="385" t="s">
        <v>3987</v>
      </c>
      <c r="C1402" s="608" t="s">
        <v>158</v>
      </c>
      <c r="D1402" s="611" t="s">
        <v>4343</v>
      </c>
      <c r="E1402" s="603">
        <v>9000</v>
      </c>
      <c r="F1402" s="613" t="s">
        <v>7487</v>
      </c>
      <c r="G1402" s="554" t="s">
        <v>7488</v>
      </c>
      <c r="H1402" s="392" t="s">
        <v>7399</v>
      </c>
      <c r="I1402" s="392" t="s">
        <v>7489</v>
      </c>
      <c r="J1402" s="392" t="s">
        <v>7490</v>
      </c>
      <c r="K1402" s="544" t="s">
        <v>3277</v>
      </c>
      <c r="L1402" s="544" t="s">
        <v>3277</v>
      </c>
      <c r="M1402" s="390">
        <v>12350</v>
      </c>
      <c r="N1402" s="544" t="s">
        <v>7101</v>
      </c>
      <c r="O1402" s="544" t="s">
        <v>7101</v>
      </c>
      <c r="P1402" s="390">
        <v>0</v>
      </c>
      <c r="Q1402" s="544"/>
      <c r="R1402" s="544"/>
    </row>
    <row r="1403" spans="1:18" ht="24" x14ac:dyDescent="0.25">
      <c r="A1403" s="361" t="s">
        <v>7095</v>
      </c>
      <c r="B1403" s="385" t="s">
        <v>3987</v>
      </c>
      <c r="C1403" s="608" t="s">
        <v>158</v>
      </c>
      <c r="D1403" s="609" t="s">
        <v>7491</v>
      </c>
      <c r="E1403" s="603">
        <v>6500</v>
      </c>
      <c r="F1403" s="613" t="s">
        <v>7492</v>
      </c>
      <c r="G1403" s="554" t="s">
        <v>7493</v>
      </c>
      <c r="H1403" s="293" t="s">
        <v>7211</v>
      </c>
      <c r="I1403" s="392" t="s">
        <v>7099</v>
      </c>
      <c r="J1403" s="392" t="s">
        <v>7100</v>
      </c>
      <c r="K1403" s="544" t="s">
        <v>3277</v>
      </c>
      <c r="L1403" s="544" t="s">
        <v>3564</v>
      </c>
      <c r="M1403" s="390">
        <v>78600</v>
      </c>
      <c r="N1403" s="544" t="s">
        <v>7101</v>
      </c>
      <c r="O1403" s="544" t="s">
        <v>7101</v>
      </c>
      <c r="P1403" s="390">
        <v>0</v>
      </c>
      <c r="Q1403" s="544"/>
      <c r="R1403" s="544"/>
    </row>
    <row r="1404" spans="1:18" ht="24" x14ac:dyDescent="0.25">
      <c r="A1404" s="361" t="s">
        <v>7095</v>
      </c>
      <c r="B1404" s="385" t="s">
        <v>3987</v>
      </c>
      <c r="C1404" s="608" t="s">
        <v>158</v>
      </c>
      <c r="D1404" s="609" t="s">
        <v>7096</v>
      </c>
      <c r="E1404" s="603">
        <v>5000</v>
      </c>
      <c r="F1404" s="613" t="s">
        <v>7494</v>
      </c>
      <c r="G1404" s="554" t="s">
        <v>7495</v>
      </c>
      <c r="H1404" s="392" t="s">
        <v>4566</v>
      </c>
      <c r="I1404" s="392" t="s">
        <v>7099</v>
      </c>
      <c r="J1404" s="392" t="s">
        <v>7100</v>
      </c>
      <c r="K1404" s="544" t="s">
        <v>3277</v>
      </c>
      <c r="L1404" s="544" t="s">
        <v>3277</v>
      </c>
      <c r="M1404" s="390">
        <v>5416.67</v>
      </c>
      <c r="N1404" s="544" t="s">
        <v>7101</v>
      </c>
      <c r="O1404" s="544" t="s">
        <v>7101</v>
      </c>
      <c r="P1404" s="390">
        <v>0</v>
      </c>
      <c r="Q1404" s="544"/>
      <c r="R1404" s="544"/>
    </row>
    <row r="1405" spans="1:18" ht="24" x14ac:dyDescent="0.25">
      <c r="A1405" s="361" t="s">
        <v>7095</v>
      </c>
      <c r="B1405" s="385" t="s">
        <v>3987</v>
      </c>
      <c r="C1405" s="608" t="s">
        <v>158</v>
      </c>
      <c r="D1405" s="611" t="s">
        <v>4000</v>
      </c>
      <c r="E1405" s="603">
        <v>2000</v>
      </c>
      <c r="F1405" s="613" t="s">
        <v>7496</v>
      </c>
      <c r="G1405" s="554" t="s">
        <v>7497</v>
      </c>
      <c r="H1405" s="392" t="s">
        <v>7109</v>
      </c>
      <c r="I1405" s="293" t="s">
        <v>7110</v>
      </c>
      <c r="J1405" s="392" t="s">
        <v>1664</v>
      </c>
      <c r="K1405" s="544" t="s">
        <v>3283</v>
      </c>
      <c r="L1405" s="544" t="s">
        <v>3297</v>
      </c>
      <c r="M1405" s="390">
        <v>8664.44</v>
      </c>
      <c r="N1405" s="544" t="s">
        <v>7101</v>
      </c>
      <c r="O1405" s="544" t="s">
        <v>7101</v>
      </c>
      <c r="P1405" s="390">
        <v>0</v>
      </c>
      <c r="Q1405" s="544"/>
      <c r="R1405" s="544"/>
    </row>
    <row r="1406" spans="1:18" ht="24" x14ac:dyDescent="0.25">
      <c r="A1406" s="361" t="s">
        <v>7095</v>
      </c>
      <c r="B1406" s="385" t="s">
        <v>3987</v>
      </c>
      <c r="C1406" s="608" t="s">
        <v>158</v>
      </c>
      <c r="D1406" s="609" t="s">
        <v>7102</v>
      </c>
      <c r="E1406" s="603">
        <v>5000</v>
      </c>
      <c r="F1406" s="613" t="s">
        <v>7498</v>
      </c>
      <c r="G1406" s="554" t="s">
        <v>7499</v>
      </c>
      <c r="H1406" s="392" t="s">
        <v>4566</v>
      </c>
      <c r="I1406" s="392" t="s">
        <v>7099</v>
      </c>
      <c r="J1406" s="392" t="s">
        <v>7100</v>
      </c>
      <c r="K1406" s="544" t="s">
        <v>3277</v>
      </c>
      <c r="L1406" s="544" t="s">
        <v>3297</v>
      </c>
      <c r="M1406" s="390">
        <v>21125</v>
      </c>
      <c r="N1406" s="544" t="s">
        <v>7101</v>
      </c>
      <c r="O1406" s="544" t="s">
        <v>7101</v>
      </c>
      <c r="P1406" s="390">
        <v>0</v>
      </c>
      <c r="Q1406" s="544"/>
      <c r="R1406" s="544"/>
    </row>
    <row r="1407" spans="1:18" x14ac:dyDescent="0.25">
      <c r="A1407" s="361" t="s">
        <v>7095</v>
      </c>
      <c r="B1407" s="385" t="s">
        <v>3987</v>
      </c>
      <c r="C1407" s="608" t="s">
        <v>158</v>
      </c>
      <c r="D1407" s="609" t="s">
        <v>7500</v>
      </c>
      <c r="E1407" s="603">
        <v>6000</v>
      </c>
      <c r="F1407" s="613" t="s">
        <v>7501</v>
      </c>
      <c r="G1407" s="554" t="s">
        <v>7502</v>
      </c>
      <c r="H1407" s="392" t="s">
        <v>4566</v>
      </c>
      <c r="I1407" s="392" t="s">
        <v>7099</v>
      </c>
      <c r="J1407" s="392" t="s">
        <v>7100</v>
      </c>
      <c r="K1407" s="544" t="s">
        <v>3277</v>
      </c>
      <c r="L1407" s="544" t="s">
        <v>3564</v>
      </c>
      <c r="M1407" s="390">
        <v>72600</v>
      </c>
      <c r="N1407" s="544" t="s">
        <v>7101</v>
      </c>
      <c r="O1407" s="544" t="s">
        <v>7101</v>
      </c>
      <c r="P1407" s="390">
        <v>0</v>
      </c>
      <c r="Q1407" s="544"/>
      <c r="R1407" s="544"/>
    </row>
    <row r="1408" spans="1:18" x14ac:dyDescent="0.25">
      <c r="A1408" s="361" t="s">
        <v>7095</v>
      </c>
      <c r="B1408" s="385" t="s">
        <v>3987</v>
      </c>
      <c r="C1408" s="608" t="s">
        <v>158</v>
      </c>
      <c r="D1408" s="609" t="s">
        <v>7170</v>
      </c>
      <c r="E1408" s="603">
        <v>5000</v>
      </c>
      <c r="F1408" s="613" t="s">
        <v>7503</v>
      </c>
      <c r="G1408" s="554" t="s">
        <v>7504</v>
      </c>
      <c r="H1408" s="392" t="s">
        <v>4566</v>
      </c>
      <c r="I1408" s="392" t="s">
        <v>7099</v>
      </c>
      <c r="J1408" s="392" t="s">
        <v>7100</v>
      </c>
      <c r="K1408" s="544" t="s">
        <v>3283</v>
      </c>
      <c r="L1408" s="544" t="s">
        <v>3309</v>
      </c>
      <c r="M1408" s="390">
        <v>19476.109999999997</v>
      </c>
      <c r="N1408" s="544" t="s">
        <v>7101</v>
      </c>
      <c r="O1408" s="544" t="s">
        <v>7101</v>
      </c>
      <c r="P1408" s="390">
        <v>0</v>
      </c>
      <c r="Q1408" s="544"/>
      <c r="R1408" s="544"/>
    </row>
    <row r="1409" spans="1:18" x14ac:dyDescent="0.25">
      <c r="A1409" s="361" t="s">
        <v>7095</v>
      </c>
      <c r="B1409" s="385" t="s">
        <v>3987</v>
      </c>
      <c r="C1409" s="608" t="s">
        <v>158</v>
      </c>
      <c r="D1409" s="609" t="s">
        <v>7170</v>
      </c>
      <c r="E1409" s="603">
        <v>5000</v>
      </c>
      <c r="F1409" s="613" t="s">
        <v>7505</v>
      </c>
      <c r="G1409" s="554" t="s">
        <v>7506</v>
      </c>
      <c r="H1409" s="392" t="s">
        <v>7507</v>
      </c>
      <c r="I1409" s="392" t="s">
        <v>7099</v>
      </c>
      <c r="J1409" s="392" t="s">
        <v>7100</v>
      </c>
      <c r="K1409" s="544" t="s">
        <v>3283</v>
      </c>
      <c r="L1409" s="544" t="s">
        <v>3309</v>
      </c>
      <c r="M1409" s="390">
        <v>19476.11</v>
      </c>
      <c r="N1409" s="544" t="s">
        <v>7101</v>
      </c>
      <c r="O1409" s="544" t="s">
        <v>7101</v>
      </c>
      <c r="P1409" s="390">
        <v>0</v>
      </c>
      <c r="Q1409" s="544"/>
      <c r="R1409" s="544"/>
    </row>
    <row r="1410" spans="1:18" x14ac:dyDescent="0.25">
      <c r="A1410" s="361" t="s">
        <v>7095</v>
      </c>
      <c r="B1410" s="385" t="s">
        <v>3987</v>
      </c>
      <c r="C1410" s="608" t="s">
        <v>158</v>
      </c>
      <c r="D1410" s="609" t="s">
        <v>7096</v>
      </c>
      <c r="E1410" s="603">
        <v>5000</v>
      </c>
      <c r="F1410" s="613" t="s">
        <v>7508</v>
      </c>
      <c r="G1410" s="554" t="s">
        <v>7509</v>
      </c>
      <c r="H1410" s="392" t="s">
        <v>4566</v>
      </c>
      <c r="I1410" s="392" t="s">
        <v>7099</v>
      </c>
      <c r="J1410" s="392" t="s">
        <v>7100</v>
      </c>
      <c r="K1410" s="544" t="s">
        <v>3277</v>
      </c>
      <c r="L1410" s="544" t="s">
        <v>3564</v>
      </c>
      <c r="M1410" s="390">
        <v>60600</v>
      </c>
      <c r="N1410" s="544" t="s">
        <v>7101</v>
      </c>
      <c r="O1410" s="544" t="s">
        <v>7101</v>
      </c>
      <c r="P1410" s="390">
        <v>0</v>
      </c>
      <c r="Q1410" s="544"/>
      <c r="R1410" s="544"/>
    </row>
    <row r="1411" spans="1:18" x14ac:dyDescent="0.25">
      <c r="A1411" s="361" t="s">
        <v>7095</v>
      </c>
      <c r="B1411" s="385" t="s">
        <v>3987</v>
      </c>
      <c r="C1411" s="608" t="s">
        <v>158</v>
      </c>
      <c r="D1411" s="609" t="s">
        <v>7170</v>
      </c>
      <c r="E1411" s="603">
        <v>5000</v>
      </c>
      <c r="F1411" s="613" t="s">
        <v>7510</v>
      </c>
      <c r="G1411" s="554" t="s">
        <v>7511</v>
      </c>
      <c r="H1411" s="392" t="s">
        <v>4566</v>
      </c>
      <c r="I1411" s="392" t="s">
        <v>7099</v>
      </c>
      <c r="J1411" s="392" t="s">
        <v>7100</v>
      </c>
      <c r="K1411" s="544" t="s">
        <v>3283</v>
      </c>
      <c r="L1411" s="544" t="s">
        <v>3309</v>
      </c>
      <c r="M1411" s="390">
        <v>19476.109999999997</v>
      </c>
      <c r="N1411" s="544" t="s">
        <v>7101</v>
      </c>
      <c r="O1411" s="544" t="s">
        <v>7101</v>
      </c>
      <c r="P1411" s="390">
        <v>0</v>
      </c>
      <c r="Q1411" s="544"/>
      <c r="R1411" s="544"/>
    </row>
    <row r="1412" spans="1:18" ht="24" x14ac:dyDescent="0.25">
      <c r="A1412" s="361" t="s">
        <v>7095</v>
      </c>
      <c r="B1412" s="385" t="s">
        <v>3987</v>
      </c>
      <c r="C1412" s="608" t="s">
        <v>158</v>
      </c>
      <c r="D1412" s="609" t="s">
        <v>7170</v>
      </c>
      <c r="E1412" s="603">
        <v>5000</v>
      </c>
      <c r="F1412" s="613" t="s">
        <v>7512</v>
      </c>
      <c r="G1412" s="554" t="s">
        <v>7513</v>
      </c>
      <c r="H1412" s="392" t="s">
        <v>4566</v>
      </c>
      <c r="I1412" s="392" t="s">
        <v>7099</v>
      </c>
      <c r="J1412" s="392" t="s">
        <v>7100</v>
      </c>
      <c r="K1412" s="544" t="s">
        <v>3283</v>
      </c>
      <c r="L1412" s="544" t="s">
        <v>3297</v>
      </c>
      <c r="M1412" s="390">
        <v>20211.669999999998</v>
      </c>
      <c r="N1412" s="544" t="s">
        <v>7101</v>
      </c>
      <c r="O1412" s="544" t="s">
        <v>7101</v>
      </c>
      <c r="P1412" s="390">
        <v>0</v>
      </c>
      <c r="Q1412" s="544"/>
      <c r="R1412" s="544"/>
    </row>
    <row r="1413" spans="1:18" ht="24" x14ac:dyDescent="0.25">
      <c r="A1413" s="361" t="s">
        <v>7095</v>
      </c>
      <c r="B1413" s="385" t="s">
        <v>3987</v>
      </c>
      <c r="C1413" s="608" t="s">
        <v>158</v>
      </c>
      <c r="D1413" s="609" t="s">
        <v>7096</v>
      </c>
      <c r="E1413" s="603">
        <v>5000</v>
      </c>
      <c r="F1413" s="613" t="s">
        <v>7512</v>
      </c>
      <c r="G1413" s="554" t="s">
        <v>7513</v>
      </c>
      <c r="H1413" s="392" t="s">
        <v>4566</v>
      </c>
      <c r="I1413" s="392" t="s">
        <v>7099</v>
      </c>
      <c r="J1413" s="392" t="s">
        <v>7100</v>
      </c>
      <c r="K1413" s="544" t="s">
        <v>3277</v>
      </c>
      <c r="L1413" s="544" t="s">
        <v>3277</v>
      </c>
      <c r="M1413" s="390">
        <v>5416.67</v>
      </c>
      <c r="N1413" s="544" t="s">
        <v>7101</v>
      </c>
      <c r="O1413" s="544" t="s">
        <v>7101</v>
      </c>
      <c r="P1413" s="390">
        <v>0</v>
      </c>
      <c r="Q1413" s="544"/>
      <c r="R1413" s="544"/>
    </row>
    <row r="1414" spans="1:18" x14ac:dyDescent="0.25">
      <c r="A1414" s="361" t="s">
        <v>7095</v>
      </c>
      <c r="B1414" s="385" t="s">
        <v>3987</v>
      </c>
      <c r="C1414" s="608" t="s">
        <v>158</v>
      </c>
      <c r="D1414" s="609" t="s">
        <v>7514</v>
      </c>
      <c r="E1414" s="603">
        <v>8000</v>
      </c>
      <c r="F1414" s="613" t="s">
        <v>7515</v>
      </c>
      <c r="G1414" s="554" t="s">
        <v>7516</v>
      </c>
      <c r="H1414" s="392" t="s">
        <v>7517</v>
      </c>
      <c r="I1414" s="392" t="s">
        <v>7099</v>
      </c>
      <c r="J1414" s="392" t="s">
        <v>7100</v>
      </c>
      <c r="K1414" s="544" t="s">
        <v>3283</v>
      </c>
      <c r="L1414" s="544" t="s">
        <v>3307</v>
      </c>
      <c r="M1414" s="390">
        <v>52300</v>
      </c>
      <c r="N1414" s="544" t="s">
        <v>7101</v>
      </c>
      <c r="O1414" s="544" t="s">
        <v>7101</v>
      </c>
      <c r="P1414" s="390">
        <v>0</v>
      </c>
      <c r="Q1414" s="544"/>
      <c r="R1414" s="544"/>
    </row>
    <row r="1415" spans="1:18" ht="24" x14ac:dyDescent="0.25">
      <c r="A1415" s="361" t="s">
        <v>7095</v>
      </c>
      <c r="B1415" s="385" t="s">
        <v>3987</v>
      </c>
      <c r="C1415" s="608" t="s">
        <v>158</v>
      </c>
      <c r="D1415" s="609" t="s">
        <v>7111</v>
      </c>
      <c r="E1415" s="603">
        <v>3500</v>
      </c>
      <c r="F1415" s="613" t="s">
        <v>7518</v>
      </c>
      <c r="G1415" s="554" t="s">
        <v>7519</v>
      </c>
      <c r="H1415" s="293" t="s">
        <v>4419</v>
      </c>
      <c r="I1415" s="392" t="s">
        <v>7115</v>
      </c>
      <c r="J1415" s="392" t="s">
        <v>1664</v>
      </c>
      <c r="K1415" s="544" t="s">
        <v>3277</v>
      </c>
      <c r="L1415" s="544" t="s">
        <v>3309</v>
      </c>
      <c r="M1415" s="390">
        <v>11156.109999999999</v>
      </c>
      <c r="N1415" s="544" t="s">
        <v>7101</v>
      </c>
      <c r="O1415" s="544" t="s">
        <v>7101</v>
      </c>
      <c r="P1415" s="390">
        <v>0</v>
      </c>
      <c r="Q1415" s="544"/>
      <c r="R1415" s="544"/>
    </row>
    <row r="1416" spans="1:18" x14ac:dyDescent="0.25">
      <c r="A1416" s="361" t="s">
        <v>7095</v>
      </c>
      <c r="B1416" s="385" t="s">
        <v>3987</v>
      </c>
      <c r="C1416" s="608" t="s">
        <v>158</v>
      </c>
      <c r="D1416" s="609" t="s">
        <v>7170</v>
      </c>
      <c r="E1416" s="603">
        <v>5000</v>
      </c>
      <c r="F1416" s="613" t="s">
        <v>7520</v>
      </c>
      <c r="G1416" s="554" t="s">
        <v>7521</v>
      </c>
      <c r="H1416" s="392" t="s">
        <v>7194</v>
      </c>
      <c r="I1416" s="392" t="s">
        <v>7099</v>
      </c>
      <c r="J1416" s="392" t="s">
        <v>7100</v>
      </c>
      <c r="K1416" s="544" t="s">
        <v>3283</v>
      </c>
      <c r="L1416" s="544" t="s">
        <v>3297</v>
      </c>
      <c r="M1416" s="390">
        <v>21498.89</v>
      </c>
      <c r="N1416" s="544" t="s">
        <v>7101</v>
      </c>
      <c r="O1416" s="544" t="s">
        <v>7101</v>
      </c>
      <c r="P1416" s="390">
        <v>0</v>
      </c>
      <c r="Q1416" s="544"/>
      <c r="R1416" s="544"/>
    </row>
    <row r="1417" spans="1:18" x14ac:dyDescent="0.25">
      <c r="A1417" s="361" t="s">
        <v>7095</v>
      </c>
      <c r="B1417" s="385" t="s">
        <v>3987</v>
      </c>
      <c r="C1417" s="608" t="s">
        <v>158</v>
      </c>
      <c r="D1417" s="609" t="s">
        <v>7096</v>
      </c>
      <c r="E1417" s="603">
        <v>5000</v>
      </c>
      <c r="F1417" s="613" t="s">
        <v>7520</v>
      </c>
      <c r="G1417" s="554" t="s">
        <v>7521</v>
      </c>
      <c r="H1417" s="392" t="s">
        <v>7194</v>
      </c>
      <c r="I1417" s="392" t="s">
        <v>7099</v>
      </c>
      <c r="J1417" s="392" t="s">
        <v>7100</v>
      </c>
      <c r="K1417" s="544" t="s">
        <v>3277</v>
      </c>
      <c r="L1417" s="544" t="s">
        <v>3277</v>
      </c>
      <c r="M1417" s="390">
        <v>5416.67</v>
      </c>
      <c r="N1417" s="544" t="s">
        <v>7101</v>
      </c>
      <c r="O1417" s="544" t="s">
        <v>7101</v>
      </c>
      <c r="P1417" s="390">
        <v>0</v>
      </c>
      <c r="Q1417" s="544"/>
      <c r="R1417" s="544"/>
    </row>
    <row r="1418" spans="1:18" ht="24" x14ac:dyDescent="0.25">
      <c r="A1418" s="361" t="s">
        <v>7095</v>
      </c>
      <c r="B1418" s="385" t="s">
        <v>3987</v>
      </c>
      <c r="C1418" s="608" t="s">
        <v>158</v>
      </c>
      <c r="D1418" s="609" t="s">
        <v>7522</v>
      </c>
      <c r="E1418" s="603">
        <v>5500</v>
      </c>
      <c r="F1418" s="613" t="s">
        <v>7523</v>
      </c>
      <c r="G1418" s="554" t="s">
        <v>7524</v>
      </c>
      <c r="H1418" s="392" t="s">
        <v>4015</v>
      </c>
      <c r="I1418" s="392" t="s">
        <v>7099</v>
      </c>
      <c r="J1418" s="392" t="s">
        <v>7100</v>
      </c>
      <c r="K1418" s="544" t="s">
        <v>3277</v>
      </c>
      <c r="L1418" s="544" t="s">
        <v>3564</v>
      </c>
      <c r="M1418" s="390">
        <v>66600</v>
      </c>
      <c r="N1418" s="544" t="s">
        <v>7101</v>
      </c>
      <c r="O1418" s="544" t="s">
        <v>7101</v>
      </c>
      <c r="P1418" s="390">
        <v>0</v>
      </c>
      <c r="Q1418" s="544"/>
      <c r="R1418" s="544"/>
    </row>
    <row r="1419" spans="1:18" ht="24" x14ac:dyDescent="0.25">
      <c r="A1419" s="361" t="s">
        <v>7095</v>
      </c>
      <c r="B1419" s="385" t="s">
        <v>3987</v>
      </c>
      <c r="C1419" s="608" t="s">
        <v>158</v>
      </c>
      <c r="D1419" s="609" t="s">
        <v>7111</v>
      </c>
      <c r="E1419" s="603">
        <v>3500</v>
      </c>
      <c r="F1419" s="613" t="s">
        <v>7525</v>
      </c>
      <c r="G1419" s="554" t="s">
        <v>7526</v>
      </c>
      <c r="H1419" s="293" t="s">
        <v>7204</v>
      </c>
      <c r="I1419" s="392" t="s">
        <v>7115</v>
      </c>
      <c r="J1419" s="392" t="s">
        <v>1664</v>
      </c>
      <c r="K1419" s="544" t="s">
        <v>3277</v>
      </c>
      <c r="L1419" s="544" t="s">
        <v>3309</v>
      </c>
      <c r="M1419" s="390">
        <v>11156.109999999999</v>
      </c>
      <c r="N1419" s="544" t="s">
        <v>7101</v>
      </c>
      <c r="O1419" s="544" t="s">
        <v>7101</v>
      </c>
      <c r="P1419" s="390">
        <v>0</v>
      </c>
      <c r="Q1419" s="544"/>
      <c r="R1419" s="544"/>
    </row>
    <row r="1420" spans="1:18" x14ac:dyDescent="0.25">
      <c r="A1420" s="361" t="s">
        <v>7095</v>
      </c>
      <c r="B1420" s="385" t="s">
        <v>3987</v>
      </c>
      <c r="C1420" s="608" t="s">
        <v>158</v>
      </c>
      <c r="D1420" s="609" t="s">
        <v>7256</v>
      </c>
      <c r="E1420" s="603">
        <v>2200</v>
      </c>
      <c r="F1420" s="613" t="s">
        <v>7527</v>
      </c>
      <c r="G1420" s="554" t="s">
        <v>7528</v>
      </c>
      <c r="H1420" s="392" t="s">
        <v>5119</v>
      </c>
      <c r="I1420" s="392" t="s">
        <v>7099</v>
      </c>
      <c r="J1420" s="392" t="s">
        <v>7100</v>
      </c>
      <c r="K1420" s="544" t="s">
        <v>3277</v>
      </c>
      <c r="L1420" s="544" t="s">
        <v>3309</v>
      </c>
      <c r="M1420" s="390">
        <v>6593.89</v>
      </c>
      <c r="N1420" s="544" t="s">
        <v>7101</v>
      </c>
      <c r="O1420" s="544" t="s">
        <v>7101</v>
      </c>
      <c r="P1420" s="390">
        <v>0</v>
      </c>
      <c r="Q1420" s="544"/>
      <c r="R1420" s="544"/>
    </row>
    <row r="1421" spans="1:18" ht="24" x14ac:dyDescent="0.25">
      <c r="A1421" s="361" t="s">
        <v>7095</v>
      </c>
      <c r="B1421" s="385" t="s">
        <v>3987</v>
      </c>
      <c r="C1421" s="608" t="s">
        <v>158</v>
      </c>
      <c r="D1421" s="609" t="s">
        <v>7096</v>
      </c>
      <c r="E1421" s="603">
        <v>5000</v>
      </c>
      <c r="F1421" s="613" t="s">
        <v>7529</v>
      </c>
      <c r="G1421" s="554" t="s">
        <v>7530</v>
      </c>
      <c r="H1421" s="392" t="s">
        <v>7364</v>
      </c>
      <c r="I1421" s="392" t="s">
        <v>7099</v>
      </c>
      <c r="J1421" s="392" t="s">
        <v>7100</v>
      </c>
      <c r="K1421" s="544" t="s">
        <v>3277</v>
      </c>
      <c r="L1421" s="544" t="s">
        <v>3277</v>
      </c>
      <c r="M1421" s="390">
        <v>5416.67</v>
      </c>
      <c r="N1421" s="544" t="s">
        <v>7101</v>
      </c>
      <c r="O1421" s="544" t="s">
        <v>7101</v>
      </c>
      <c r="P1421" s="390">
        <v>0</v>
      </c>
      <c r="Q1421" s="544"/>
      <c r="R1421" s="544"/>
    </row>
    <row r="1422" spans="1:18" x14ac:dyDescent="0.25">
      <c r="A1422" s="361" t="s">
        <v>7095</v>
      </c>
      <c r="B1422" s="385" t="s">
        <v>3987</v>
      </c>
      <c r="C1422" s="608" t="s">
        <v>158</v>
      </c>
      <c r="D1422" s="609" t="s">
        <v>7256</v>
      </c>
      <c r="E1422" s="603">
        <v>2500</v>
      </c>
      <c r="F1422" s="613" t="s">
        <v>7531</v>
      </c>
      <c r="G1422" s="554" t="s">
        <v>7532</v>
      </c>
      <c r="H1422" s="392" t="s">
        <v>5119</v>
      </c>
      <c r="I1422" s="392" t="s">
        <v>7099</v>
      </c>
      <c r="J1422" s="392" t="s">
        <v>7100</v>
      </c>
      <c r="K1422" s="544" t="s">
        <v>3277</v>
      </c>
      <c r="L1422" s="544" t="s">
        <v>3564</v>
      </c>
      <c r="M1422" s="390">
        <v>30600</v>
      </c>
      <c r="N1422" s="544" t="s">
        <v>7101</v>
      </c>
      <c r="O1422" s="544" t="s">
        <v>7101</v>
      </c>
      <c r="P1422" s="390">
        <v>0</v>
      </c>
      <c r="Q1422" s="544"/>
      <c r="R1422" s="544"/>
    </row>
    <row r="1423" spans="1:18" ht="24" x14ac:dyDescent="0.25">
      <c r="A1423" s="361" t="s">
        <v>7095</v>
      </c>
      <c r="B1423" s="385" t="s">
        <v>3987</v>
      </c>
      <c r="C1423" s="608" t="s">
        <v>158</v>
      </c>
      <c r="D1423" s="609" t="s">
        <v>4272</v>
      </c>
      <c r="E1423" s="603">
        <v>2500</v>
      </c>
      <c r="F1423" s="613" t="s">
        <v>7533</v>
      </c>
      <c r="G1423" s="554" t="s">
        <v>7534</v>
      </c>
      <c r="H1423" s="293" t="s">
        <v>7204</v>
      </c>
      <c r="I1423" s="293" t="s">
        <v>7201</v>
      </c>
      <c r="J1423" s="293" t="s">
        <v>1664</v>
      </c>
      <c r="K1423" s="544" t="s">
        <v>3283</v>
      </c>
      <c r="L1423" s="544" t="s">
        <v>3297</v>
      </c>
      <c r="M1423" s="390">
        <v>12805.56</v>
      </c>
      <c r="N1423" s="544" t="s">
        <v>7101</v>
      </c>
      <c r="O1423" s="544" t="s">
        <v>7101</v>
      </c>
      <c r="P1423" s="390">
        <v>0</v>
      </c>
      <c r="Q1423" s="544"/>
      <c r="R1423" s="544"/>
    </row>
    <row r="1424" spans="1:18" ht="36" x14ac:dyDescent="0.25">
      <c r="A1424" s="361" t="s">
        <v>7095</v>
      </c>
      <c r="B1424" s="385" t="s">
        <v>3987</v>
      </c>
      <c r="C1424" s="608" t="s">
        <v>158</v>
      </c>
      <c r="D1424" s="609" t="s">
        <v>4016</v>
      </c>
      <c r="E1424" s="603">
        <v>5000</v>
      </c>
      <c r="F1424" s="613" t="s">
        <v>7535</v>
      </c>
      <c r="G1424" s="554" t="s">
        <v>7536</v>
      </c>
      <c r="H1424" s="293" t="s">
        <v>7537</v>
      </c>
      <c r="I1424" s="392" t="s">
        <v>7115</v>
      </c>
      <c r="J1424" s="293" t="s">
        <v>1664</v>
      </c>
      <c r="K1424" s="544" t="s">
        <v>3283</v>
      </c>
      <c r="L1424" s="544" t="s">
        <v>3546</v>
      </c>
      <c r="M1424" s="390">
        <v>50600</v>
      </c>
      <c r="N1424" s="544" t="s">
        <v>7101</v>
      </c>
      <c r="O1424" s="544" t="s">
        <v>7101</v>
      </c>
      <c r="P1424" s="390">
        <v>0</v>
      </c>
      <c r="Q1424" s="544"/>
      <c r="R1424" s="544"/>
    </row>
    <row r="1425" spans="1:18" ht="24" x14ac:dyDescent="0.25">
      <c r="A1425" s="361" t="s">
        <v>7095</v>
      </c>
      <c r="B1425" s="385" t="s">
        <v>3987</v>
      </c>
      <c r="C1425" s="608" t="s">
        <v>158</v>
      </c>
      <c r="D1425" s="609" t="s">
        <v>7102</v>
      </c>
      <c r="E1425" s="603">
        <v>5000</v>
      </c>
      <c r="F1425" s="613" t="s">
        <v>7538</v>
      </c>
      <c r="G1425" s="554" t="s">
        <v>7539</v>
      </c>
      <c r="H1425" s="392" t="s">
        <v>4566</v>
      </c>
      <c r="I1425" s="392" t="s">
        <v>7099</v>
      </c>
      <c r="J1425" s="392" t="s">
        <v>7100</v>
      </c>
      <c r="K1425" s="544" t="s">
        <v>3277</v>
      </c>
      <c r="L1425" s="544" t="s">
        <v>3297</v>
      </c>
      <c r="M1425" s="390">
        <v>21305.56</v>
      </c>
      <c r="N1425" s="544" t="s">
        <v>7101</v>
      </c>
      <c r="O1425" s="544" t="s">
        <v>7101</v>
      </c>
      <c r="P1425" s="390">
        <v>0</v>
      </c>
      <c r="Q1425" s="544"/>
      <c r="R1425" s="544"/>
    </row>
    <row r="1426" spans="1:18" x14ac:dyDescent="0.25">
      <c r="A1426" s="361" t="s">
        <v>7095</v>
      </c>
      <c r="B1426" s="385" t="s">
        <v>3987</v>
      </c>
      <c r="C1426" s="608" t="s">
        <v>158</v>
      </c>
      <c r="D1426" s="609" t="s">
        <v>7170</v>
      </c>
      <c r="E1426" s="603">
        <v>5000</v>
      </c>
      <c r="F1426" s="613" t="s">
        <v>7540</v>
      </c>
      <c r="G1426" s="554" t="s">
        <v>7541</v>
      </c>
      <c r="H1426" s="392" t="s">
        <v>4566</v>
      </c>
      <c r="I1426" s="392" t="s">
        <v>7099</v>
      </c>
      <c r="J1426" s="392" t="s">
        <v>7100</v>
      </c>
      <c r="K1426" s="544" t="s">
        <v>3283</v>
      </c>
      <c r="L1426" s="544" t="s">
        <v>3309</v>
      </c>
      <c r="M1426" s="390">
        <v>19476.11</v>
      </c>
      <c r="N1426" s="544" t="s">
        <v>7101</v>
      </c>
      <c r="O1426" s="544" t="s">
        <v>7101</v>
      </c>
      <c r="P1426" s="390">
        <v>0</v>
      </c>
      <c r="Q1426" s="544"/>
      <c r="R1426" s="544"/>
    </row>
    <row r="1427" spans="1:18" x14ac:dyDescent="0.25">
      <c r="A1427" s="361" t="s">
        <v>7095</v>
      </c>
      <c r="B1427" s="385" t="s">
        <v>3987</v>
      </c>
      <c r="C1427" s="608" t="s">
        <v>158</v>
      </c>
      <c r="D1427" s="609" t="s">
        <v>7170</v>
      </c>
      <c r="E1427" s="603">
        <v>5000</v>
      </c>
      <c r="F1427" s="616" t="s">
        <v>7542</v>
      </c>
      <c r="G1427" s="555" t="s">
        <v>7543</v>
      </c>
      <c r="H1427" s="392" t="s">
        <v>4566</v>
      </c>
      <c r="I1427" s="392" t="s">
        <v>7099</v>
      </c>
      <c r="J1427" s="392" t="s">
        <v>7100</v>
      </c>
      <c r="K1427" s="544" t="s">
        <v>3283</v>
      </c>
      <c r="L1427" s="544" t="s">
        <v>3309</v>
      </c>
      <c r="M1427" s="390">
        <v>19476.109999999997</v>
      </c>
      <c r="N1427" s="544" t="s">
        <v>7101</v>
      </c>
      <c r="O1427" s="544" t="s">
        <v>7101</v>
      </c>
      <c r="P1427" s="390">
        <v>0</v>
      </c>
      <c r="Q1427" s="544"/>
      <c r="R1427" s="544"/>
    </row>
    <row r="1428" spans="1:18" x14ac:dyDescent="0.25">
      <c r="A1428" s="361" t="s">
        <v>7095</v>
      </c>
      <c r="B1428" s="385" t="s">
        <v>3987</v>
      </c>
      <c r="C1428" s="608" t="s">
        <v>158</v>
      </c>
      <c r="D1428" s="609" t="s">
        <v>7096</v>
      </c>
      <c r="E1428" s="603">
        <v>5000</v>
      </c>
      <c r="F1428" s="616" t="s">
        <v>7542</v>
      </c>
      <c r="G1428" s="555" t="s">
        <v>7543</v>
      </c>
      <c r="H1428" s="392" t="s">
        <v>4566</v>
      </c>
      <c r="I1428" s="392" t="s">
        <v>7099</v>
      </c>
      <c r="J1428" s="392" t="s">
        <v>7100</v>
      </c>
      <c r="K1428" s="544" t="s">
        <v>3277</v>
      </c>
      <c r="L1428" s="544" t="s">
        <v>3277</v>
      </c>
      <c r="M1428" s="390">
        <v>5416.67</v>
      </c>
      <c r="N1428" s="544" t="s">
        <v>7101</v>
      </c>
      <c r="O1428" s="544" t="s">
        <v>7101</v>
      </c>
      <c r="P1428" s="390">
        <v>0</v>
      </c>
      <c r="Q1428" s="544"/>
      <c r="R1428" s="544"/>
    </row>
    <row r="1429" spans="1:18" ht="36" x14ac:dyDescent="0.25">
      <c r="A1429" s="361" t="s">
        <v>7095</v>
      </c>
      <c r="B1429" s="385" t="s">
        <v>3987</v>
      </c>
      <c r="C1429" s="608" t="s">
        <v>158</v>
      </c>
      <c r="D1429" s="609" t="s">
        <v>7111</v>
      </c>
      <c r="E1429" s="603">
        <v>3500</v>
      </c>
      <c r="F1429" s="613" t="s">
        <v>7544</v>
      </c>
      <c r="G1429" s="554" t="s">
        <v>7545</v>
      </c>
      <c r="H1429" s="293" t="s">
        <v>7344</v>
      </c>
      <c r="I1429" s="392" t="s">
        <v>7115</v>
      </c>
      <c r="J1429" s="392" t="s">
        <v>1664</v>
      </c>
      <c r="K1429" s="544" t="s">
        <v>3277</v>
      </c>
      <c r="L1429" s="544" t="s">
        <v>3309</v>
      </c>
      <c r="M1429" s="390">
        <v>11156.109999999999</v>
      </c>
      <c r="N1429" s="544" t="s">
        <v>7101</v>
      </c>
      <c r="O1429" s="544" t="s">
        <v>7101</v>
      </c>
      <c r="P1429" s="390">
        <v>0</v>
      </c>
      <c r="Q1429" s="544"/>
      <c r="R1429" s="544"/>
    </row>
    <row r="1430" spans="1:18" ht="24" x14ac:dyDescent="0.25">
      <c r="A1430" s="361" t="s">
        <v>7095</v>
      </c>
      <c r="B1430" s="385" t="s">
        <v>3987</v>
      </c>
      <c r="C1430" s="608" t="s">
        <v>158</v>
      </c>
      <c r="D1430" s="609" t="s">
        <v>7111</v>
      </c>
      <c r="E1430" s="603">
        <v>3500</v>
      </c>
      <c r="F1430" s="613" t="s">
        <v>7546</v>
      </c>
      <c r="G1430" s="554" t="s">
        <v>7547</v>
      </c>
      <c r="H1430" s="392" t="s">
        <v>7175</v>
      </c>
      <c r="I1430" s="392" t="s">
        <v>7099</v>
      </c>
      <c r="J1430" s="392" t="s">
        <v>7100</v>
      </c>
      <c r="K1430" s="544" t="s">
        <v>3277</v>
      </c>
      <c r="L1430" s="544" t="s">
        <v>3309</v>
      </c>
      <c r="M1430" s="390">
        <v>11156.109999999999</v>
      </c>
      <c r="N1430" s="544" t="s">
        <v>7101</v>
      </c>
      <c r="O1430" s="544" t="s">
        <v>7101</v>
      </c>
      <c r="P1430" s="390">
        <v>0</v>
      </c>
      <c r="Q1430" s="544"/>
      <c r="R1430" s="544"/>
    </row>
    <row r="1431" spans="1:18" x14ac:dyDescent="0.25">
      <c r="A1431" s="361" t="s">
        <v>7095</v>
      </c>
      <c r="B1431" s="385" t="s">
        <v>3987</v>
      </c>
      <c r="C1431" s="608" t="s">
        <v>158</v>
      </c>
      <c r="D1431" s="609" t="s">
        <v>7170</v>
      </c>
      <c r="E1431" s="603">
        <v>5000</v>
      </c>
      <c r="F1431" s="613" t="s">
        <v>7548</v>
      </c>
      <c r="G1431" s="554" t="s">
        <v>7549</v>
      </c>
      <c r="H1431" s="392" t="s">
        <v>4566</v>
      </c>
      <c r="I1431" s="392" t="s">
        <v>7099</v>
      </c>
      <c r="J1431" s="392" t="s">
        <v>7100</v>
      </c>
      <c r="K1431" s="544" t="s">
        <v>3283</v>
      </c>
      <c r="L1431" s="544" t="s">
        <v>3297</v>
      </c>
      <c r="M1431" s="390">
        <v>20211.669999999998</v>
      </c>
      <c r="N1431" s="544" t="s">
        <v>7101</v>
      </c>
      <c r="O1431" s="544" t="s">
        <v>7101</v>
      </c>
      <c r="P1431" s="390">
        <v>0</v>
      </c>
      <c r="Q1431" s="544"/>
      <c r="R1431" s="544"/>
    </row>
    <row r="1432" spans="1:18" x14ac:dyDescent="0.25">
      <c r="A1432" s="361" t="s">
        <v>7095</v>
      </c>
      <c r="B1432" s="385" t="s">
        <v>3987</v>
      </c>
      <c r="C1432" s="608" t="s">
        <v>158</v>
      </c>
      <c r="D1432" s="609" t="s">
        <v>7096</v>
      </c>
      <c r="E1432" s="603">
        <v>5000</v>
      </c>
      <c r="F1432" s="613" t="s">
        <v>7548</v>
      </c>
      <c r="G1432" s="554" t="s">
        <v>7549</v>
      </c>
      <c r="H1432" s="392" t="s">
        <v>4566</v>
      </c>
      <c r="I1432" s="392" t="s">
        <v>7099</v>
      </c>
      <c r="J1432" s="392" t="s">
        <v>7100</v>
      </c>
      <c r="K1432" s="544" t="s">
        <v>3277</v>
      </c>
      <c r="L1432" s="544" t="s">
        <v>3277</v>
      </c>
      <c r="M1432" s="390">
        <v>5416.67</v>
      </c>
      <c r="N1432" s="544" t="s">
        <v>7101</v>
      </c>
      <c r="O1432" s="544" t="s">
        <v>7101</v>
      </c>
      <c r="P1432" s="390">
        <v>0</v>
      </c>
      <c r="Q1432" s="544"/>
      <c r="R1432" s="544"/>
    </row>
    <row r="1433" spans="1:18" x14ac:dyDescent="0.25">
      <c r="A1433" s="361" t="s">
        <v>7095</v>
      </c>
      <c r="B1433" s="385" t="s">
        <v>3987</v>
      </c>
      <c r="C1433" s="608" t="s">
        <v>158</v>
      </c>
      <c r="D1433" s="609" t="s">
        <v>7170</v>
      </c>
      <c r="E1433" s="603">
        <v>5000</v>
      </c>
      <c r="F1433" s="613" t="s">
        <v>7550</v>
      </c>
      <c r="G1433" s="554" t="s">
        <v>7551</v>
      </c>
      <c r="H1433" s="392" t="s">
        <v>4566</v>
      </c>
      <c r="I1433" s="392" t="s">
        <v>7099</v>
      </c>
      <c r="J1433" s="392" t="s">
        <v>7100</v>
      </c>
      <c r="K1433" s="544" t="s">
        <v>3283</v>
      </c>
      <c r="L1433" s="544" t="s">
        <v>3297</v>
      </c>
      <c r="M1433" s="390">
        <v>21498.89</v>
      </c>
      <c r="N1433" s="544" t="s">
        <v>7101</v>
      </c>
      <c r="O1433" s="544" t="s">
        <v>7101</v>
      </c>
      <c r="P1433" s="390">
        <v>0</v>
      </c>
      <c r="Q1433" s="544"/>
      <c r="R1433" s="544"/>
    </row>
    <row r="1434" spans="1:18" x14ac:dyDescent="0.25">
      <c r="A1434" s="361" t="s">
        <v>7095</v>
      </c>
      <c r="B1434" s="385" t="s">
        <v>3987</v>
      </c>
      <c r="C1434" s="608" t="s">
        <v>158</v>
      </c>
      <c r="D1434" s="609" t="s">
        <v>7096</v>
      </c>
      <c r="E1434" s="603">
        <v>5000</v>
      </c>
      <c r="F1434" s="613" t="s">
        <v>7550</v>
      </c>
      <c r="G1434" s="554" t="s">
        <v>7551</v>
      </c>
      <c r="H1434" s="392" t="s">
        <v>4566</v>
      </c>
      <c r="I1434" s="392" t="s">
        <v>7099</v>
      </c>
      <c r="J1434" s="392" t="s">
        <v>7100</v>
      </c>
      <c r="K1434" s="544" t="s">
        <v>3277</v>
      </c>
      <c r="L1434" s="544" t="s">
        <v>3277</v>
      </c>
      <c r="M1434" s="390">
        <v>5416.67</v>
      </c>
      <c r="N1434" s="544" t="s">
        <v>7101</v>
      </c>
      <c r="O1434" s="544" t="s">
        <v>7101</v>
      </c>
      <c r="P1434" s="390">
        <v>0</v>
      </c>
      <c r="Q1434" s="544"/>
      <c r="R1434" s="544"/>
    </row>
    <row r="1435" spans="1:18" x14ac:dyDescent="0.25">
      <c r="A1435" s="361" t="s">
        <v>7095</v>
      </c>
      <c r="B1435" s="385" t="s">
        <v>3987</v>
      </c>
      <c r="C1435" s="608" t="s">
        <v>158</v>
      </c>
      <c r="D1435" s="609" t="s">
        <v>7096</v>
      </c>
      <c r="E1435" s="603">
        <v>5000</v>
      </c>
      <c r="F1435" s="613" t="s">
        <v>7552</v>
      </c>
      <c r="G1435" s="554" t="s">
        <v>7553</v>
      </c>
      <c r="H1435" s="392" t="s">
        <v>7364</v>
      </c>
      <c r="I1435" s="392" t="s">
        <v>7099</v>
      </c>
      <c r="J1435" s="392" t="s">
        <v>7100</v>
      </c>
      <c r="K1435" s="544" t="s">
        <v>3277</v>
      </c>
      <c r="L1435" s="544" t="s">
        <v>3277</v>
      </c>
      <c r="M1435" s="390">
        <v>5416.67</v>
      </c>
      <c r="N1435" s="544" t="s">
        <v>7101</v>
      </c>
      <c r="O1435" s="544" t="s">
        <v>7101</v>
      </c>
      <c r="P1435" s="390">
        <v>0</v>
      </c>
      <c r="Q1435" s="544"/>
      <c r="R1435" s="544"/>
    </row>
    <row r="1436" spans="1:18" x14ac:dyDescent="0.25">
      <c r="A1436" s="361" t="s">
        <v>7095</v>
      </c>
      <c r="B1436" s="385" t="s">
        <v>3987</v>
      </c>
      <c r="C1436" s="608" t="s">
        <v>158</v>
      </c>
      <c r="D1436" s="609" t="s">
        <v>7170</v>
      </c>
      <c r="E1436" s="603">
        <v>5000</v>
      </c>
      <c r="F1436" s="616" t="s">
        <v>7554</v>
      </c>
      <c r="G1436" s="555" t="s">
        <v>7555</v>
      </c>
      <c r="H1436" s="392" t="s">
        <v>7194</v>
      </c>
      <c r="I1436" s="392" t="s">
        <v>7099</v>
      </c>
      <c r="J1436" s="392" t="s">
        <v>7100</v>
      </c>
      <c r="K1436" s="544" t="s">
        <v>3283</v>
      </c>
      <c r="L1436" s="544" t="s">
        <v>3297</v>
      </c>
      <c r="M1436" s="390">
        <v>20211.669999999998</v>
      </c>
      <c r="N1436" s="544" t="s">
        <v>7101</v>
      </c>
      <c r="O1436" s="544" t="s">
        <v>7101</v>
      </c>
      <c r="P1436" s="390">
        <v>0</v>
      </c>
      <c r="Q1436" s="544"/>
      <c r="R1436" s="544"/>
    </row>
    <row r="1437" spans="1:18" x14ac:dyDescent="0.25">
      <c r="A1437" s="361" t="s">
        <v>7095</v>
      </c>
      <c r="B1437" s="385" t="s">
        <v>3987</v>
      </c>
      <c r="C1437" s="608" t="s">
        <v>158</v>
      </c>
      <c r="D1437" s="609" t="s">
        <v>7096</v>
      </c>
      <c r="E1437" s="603">
        <v>5000</v>
      </c>
      <c r="F1437" s="616" t="s">
        <v>7554</v>
      </c>
      <c r="G1437" s="555" t="s">
        <v>7555</v>
      </c>
      <c r="H1437" s="392" t="s">
        <v>7194</v>
      </c>
      <c r="I1437" s="392" t="s">
        <v>7099</v>
      </c>
      <c r="J1437" s="392" t="s">
        <v>7100</v>
      </c>
      <c r="K1437" s="544" t="s">
        <v>3277</v>
      </c>
      <c r="L1437" s="544" t="s">
        <v>3277</v>
      </c>
      <c r="M1437" s="390">
        <v>5416.67</v>
      </c>
      <c r="N1437" s="544" t="s">
        <v>7101</v>
      </c>
      <c r="O1437" s="544" t="s">
        <v>7101</v>
      </c>
      <c r="P1437" s="390">
        <v>0</v>
      </c>
      <c r="Q1437" s="544"/>
      <c r="R1437" s="544"/>
    </row>
    <row r="1438" spans="1:18" x14ac:dyDescent="0.25">
      <c r="A1438" s="361" t="s">
        <v>7095</v>
      </c>
      <c r="B1438" s="385" t="s">
        <v>3987</v>
      </c>
      <c r="C1438" s="608" t="s">
        <v>158</v>
      </c>
      <c r="D1438" s="609" t="s">
        <v>7111</v>
      </c>
      <c r="E1438" s="603">
        <v>3500</v>
      </c>
      <c r="F1438" s="613" t="s">
        <v>7556</v>
      </c>
      <c r="G1438" s="554" t="s">
        <v>7557</v>
      </c>
      <c r="H1438" s="392" t="s">
        <v>4102</v>
      </c>
      <c r="I1438" s="392" t="s">
        <v>7099</v>
      </c>
      <c r="J1438" s="392" t="s">
        <v>7100</v>
      </c>
      <c r="K1438" s="544" t="s">
        <v>3277</v>
      </c>
      <c r="L1438" s="544" t="s">
        <v>3309</v>
      </c>
      <c r="M1438" s="390">
        <v>11156.109999999999</v>
      </c>
      <c r="N1438" s="544" t="s">
        <v>7101</v>
      </c>
      <c r="O1438" s="544" t="s">
        <v>7101</v>
      </c>
      <c r="P1438" s="390">
        <v>0</v>
      </c>
      <c r="Q1438" s="544"/>
      <c r="R1438" s="544"/>
    </row>
    <row r="1439" spans="1:18" x14ac:dyDescent="0.25">
      <c r="A1439" s="361" t="s">
        <v>7095</v>
      </c>
      <c r="B1439" s="385" t="s">
        <v>3987</v>
      </c>
      <c r="C1439" s="608" t="s">
        <v>158</v>
      </c>
      <c r="D1439" s="609" t="s">
        <v>7111</v>
      </c>
      <c r="E1439" s="603">
        <v>3500</v>
      </c>
      <c r="F1439" s="613" t="s">
        <v>7558</v>
      </c>
      <c r="G1439" s="554" t="s">
        <v>7559</v>
      </c>
      <c r="H1439" s="392" t="s">
        <v>7560</v>
      </c>
      <c r="I1439" s="392" t="s">
        <v>7115</v>
      </c>
      <c r="J1439" s="392" t="s">
        <v>1664</v>
      </c>
      <c r="K1439" s="544" t="s">
        <v>3277</v>
      </c>
      <c r="L1439" s="544" t="s">
        <v>3309</v>
      </c>
      <c r="M1439" s="390">
        <v>11156.109999999999</v>
      </c>
      <c r="N1439" s="544" t="s">
        <v>7101</v>
      </c>
      <c r="O1439" s="544" t="s">
        <v>7101</v>
      </c>
      <c r="P1439" s="390">
        <v>0</v>
      </c>
      <c r="Q1439" s="544"/>
      <c r="R1439" s="544"/>
    </row>
    <row r="1440" spans="1:18" ht="36" x14ac:dyDescent="0.25">
      <c r="A1440" s="361" t="s">
        <v>7095</v>
      </c>
      <c r="B1440" s="385" t="s">
        <v>3987</v>
      </c>
      <c r="C1440" s="608" t="s">
        <v>158</v>
      </c>
      <c r="D1440" s="609" t="s">
        <v>7111</v>
      </c>
      <c r="E1440" s="603">
        <v>3500</v>
      </c>
      <c r="F1440" s="613" t="s">
        <v>7561</v>
      </c>
      <c r="G1440" s="554" t="s">
        <v>7562</v>
      </c>
      <c r="H1440" s="293" t="s">
        <v>7191</v>
      </c>
      <c r="I1440" s="392" t="s">
        <v>7099</v>
      </c>
      <c r="J1440" s="392" t="s">
        <v>7100</v>
      </c>
      <c r="K1440" s="544" t="s">
        <v>3277</v>
      </c>
      <c r="L1440" s="544" t="s">
        <v>3309</v>
      </c>
      <c r="M1440" s="390">
        <v>11156.109999999999</v>
      </c>
      <c r="N1440" s="544" t="s">
        <v>7101</v>
      </c>
      <c r="O1440" s="544" t="s">
        <v>7101</v>
      </c>
      <c r="P1440" s="390">
        <v>0</v>
      </c>
      <c r="Q1440" s="544"/>
      <c r="R1440" s="544"/>
    </row>
    <row r="1441" spans="1:18" x14ac:dyDescent="0.25">
      <c r="A1441" s="361" t="s">
        <v>7095</v>
      </c>
      <c r="B1441" s="385" t="s">
        <v>3987</v>
      </c>
      <c r="C1441" s="608" t="s">
        <v>158</v>
      </c>
      <c r="D1441" s="609" t="s">
        <v>7130</v>
      </c>
      <c r="E1441" s="603">
        <v>5000</v>
      </c>
      <c r="F1441" s="613" t="s">
        <v>7563</v>
      </c>
      <c r="G1441" s="554" t="s">
        <v>7564</v>
      </c>
      <c r="H1441" s="392" t="s">
        <v>4566</v>
      </c>
      <c r="I1441" s="392" t="s">
        <v>7099</v>
      </c>
      <c r="J1441" s="392" t="s">
        <v>7100</v>
      </c>
      <c r="K1441" s="544" t="s">
        <v>3277</v>
      </c>
      <c r="L1441" s="544" t="s">
        <v>3283</v>
      </c>
      <c r="M1441" s="390">
        <v>12820</v>
      </c>
      <c r="N1441" s="544" t="s">
        <v>7101</v>
      </c>
      <c r="O1441" s="544" t="s">
        <v>7101</v>
      </c>
      <c r="P1441" s="390">
        <v>0</v>
      </c>
      <c r="Q1441" s="544"/>
      <c r="R1441" s="544"/>
    </row>
    <row r="1442" spans="1:18" x14ac:dyDescent="0.25">
      <c r="A1442" s="361" t="s">
        <v>7095</v>
      </c>
      <c r="B1442" s="385" t="s">
        <v>3987</v>
      </c>
      <c r="C1442" s="608" t="s">
        <v>158</v>
      </c>
      <c r="D1442" s="609" t="s">
        <v>7102</v>
      </c>
      <c r="E1442" s="603">
        <v>5000</v>
      </c>
      <c r="F1442" s="613" t="s">
        <v>7563</v>
      </c>
      <c r="G1442" s="554" t="s">
        <v>7564</v>
      </c>
      <c r="H1442" s="392" t="s">
        <v>4566</v>
      </c>
      <c r="I1442" s="392" t="s">
        <v>7099</v>
      </c>
      <c r="J1442" s="392" t="s">
        <v>7100</v>
      </c>
      <c r="K1442" s="544" t="s">
        <v>3277</v>
      </c>
      <c r="L1442" s="544" t="s">
        <v>3297</v>
      </c>
      <c r="M1442" s="390">
        <v>21305.56</v>
      </c>
      <c r="N1442" s="544" t="s">
        <v>7101</v>
      </c>
      <c r="O1442" s="544" t="s">
        <v>7101</v>
      </c>
      <c r="P1442" s="390">
        <v>0</v>
      </c>
      <c r="Q1442" s="544"/>
      <c r="R1442" s="544"/>
    </row>
    <row r="1443" spans="1:18" x14ac:dyDescent="0.25">
      <c r="A1443" s="361" t="s">
        <v>7095</v>
      </c>
      <c r="B1443" s="385" t="s">
        <v>3987</v>
      </c>
      <c r="C1443" s="608" t="s">
        <v>158</v>
      </c>
      <c r="D1443" s="609" t="s">
        <v>7170</v>
      </c>
      <c r="E1443" s="603">
        <v>5000</v>
      </c>
      <c r="F1443" s="613" t="s">
        <v>7565</v>
      </c>
      <c r="G1443" s="554" t="s">
        <v>7566</v>
      </c>
      <c r="H1443" s="392" t="s">
        <v>7567</v>
      </c>
      <c r="I1443" s="392" t="s">
        <v>7099</v>
      </c>
      <c r="J1443" s="392" t="s">
        <v>7100</v>
      </c>
      <c r="K1443" s="544" t="s">
        <v>3283</v>
      </c>
      <c r="L1443" s="544" t="s">
        <v>3309</v>
      </c>
      <c r="M1443" s="390">
        <v>19476.11</v>
      </c>
      <c r="N1443" s="544" t="s">
        <v>7101</v>
      </c>
      <c r="O1443" s="544" t="s">
        <v>7101</v>
      </c>
      <c r="P1443" s="390">
        <v>0</v>
      </c>
      <c r="Q1443" s="544"/>
      <c r="R1443" s="544"/>
    </row>
    <row r="1444" spans="1:18" x14ac:dyDescent="0.25">
      <c r="A1444" s="361" t="s">
        <v>7095</v>
      </c>
      <c r="B1444" s="385" t="s">
        <v>3987</v>
      </c>
      <c r="C1444" s="608" t="s">
        <v>158</v>
      </c>
      <c r="D1444" s="609" t="s">
        <v>7096</v>
      </c>
      <c r="E1444" s="603">
        <v>5000</v>
      </c>
      <c r="F1444" s="613" t="s">
        <v>7565</v>
      </c>
      <c r="G1444" s="554" t="s">
        <v>7566</v>
      </c>
      <c r="H1444" s="392" t="s">
        <v>7567</v>
      </c>
      <c r="I1444" s="392" t="s">
        <v>7099</v>
      </c>
      <c r="J1444" s="392" t="s">
        <v>7100</v>
      </c>
      <c r="K1444" s="544" t="s">
        <v>3277</v>
      </c>
      <c r="L1444" s="544" t="s">
        <v>3277</v>
      </c>
      <c r="M1444" s="390">
        <v>5416.67</v>
      </c>
      <c r="N1444" s="544" t="s">
        <v>7101</v>
      </c>
      <c r="O1444" s="544" t="s">
        <v>7101</v>
      </c>
      <c r="P1444" s="390">
        <v>0</v>
      </c>
      <c r="Q1444" s="544"/>
      <c r="R1444" s="544"/>
    </row>
    <row r="1445" spans="1:18" ht="24" x14ac:dyDescent="0.25">
      <c r="A1445" s="361" t="s">
        <v>7095</v>
      </c>
      <c r="B1445" s="385" t="s">
        <v>3987</v>
      </c>
      <c r="C1445" s="608" t="s">
        <v>158</v>
      </c>
      <c r="D1445" s="609" t="s">
        <v>4272</v>
      </c>
      <c r="E1445" s="603">
        <v>2500</v>
      </c>
      <c r="F1445" s="613" t="s">
        <v>7568</v>
      </c>
      <c r="G1445" s="554" t="s">
        <v>7569</v>
      </c>
      <c r="H1445" s="293" t="s">
        <v>7204</v>
      </c>
      <c r="I1445" s="293" t="s">
        <v>7099</v>
      </c>
      <c r="J1445" s="293" t="s">
        <v>7100</v>
      </c>
      <c r="K1445" s="544" t="s">
        <v>3283</v>
      </c>
      <c r="L1445" s="544" t="s">
        <v>3297</v>
      </c>
      <c r="M1445" s="390">
        <v>12524.73</v>
      </c>
      <c r="N1445" s="544" t="s">
        <v>7101</v>
      </c>
      <c r="O1445" s="544" t="s">
        <v>7101</v>
      </c>
      <c r="P1445" s="390">
        <v>0</v>
      </c>
      <c r="Q1445" s="544"/>
      <c r="R1445" s="544"/>
    </row>
    <row r="1446" spans="1:18" x14ac:dyDescent="0.25">
      <c r="A1446" s="361" t="s">
        <v>7095</v>
      </c>
      <c r="B1446" s="385" t="s">
        <v>3987</v>
      </c>
      <c r="C1446" s="608" t="s">
        <v>158</v>
      </c>
      <c r="D1446" s="611" t="s">
        <v>5271</v>
      </c>
      <c r="E1446" s="603">
        <v>7000</v>
      </c>
      <c r="F1446" s="613" t="s">
        <v>7570</v>
      </c>
      <c r="G1446" s="554" t="s">
        <v>7571</v>
      </c>
      <c r="H1446" s="392" t="s">
        <v>4015</v>
      </c>
      <c r="I1446" s="392" t="s">
        <v>7099</v>
      </c>
      <c r="J1446" s="392" t="s">
        <v>7100</v>
      </c>
      <c r="K1446" s="544" t="s">
        <v>3277</v>
      </c>
      <c r="L1446" s="544" t="s">
        <v>3564</v>
      </c>
      <c r="M1446" s="390">
        <v>84600</v>
      </c>
      <c r="N1446" s="544" t="s">
        <v>7101</v>
      </c>
      <c r="O1446" s="544" t="s">
        <v>7101</v>
      </c>
      <c r="P1446" s="390">
        <v>0</v>
      </c>
      <c r="Q1446" s="544"/>
      <c r="R1446" s="544"/>
    </row>
    <row r="1447" spans="1:18" x14ac:dyDescent="0.25">
      <c r="A1447" s="361" t="s">
        <v>7095</v>
      </c>
      <c r="B1447" s="385" t="s">
        <v>3987</v>
      </c>
      <c r="C1447" s="608" t="s">
        <v>158</v>
      </c>
      <c r="D1447" s="609" t="s">
        <v>7170</v>
      </c>
      <c r="E1447" s="603">
        <v>5000</v>
      </c>
      <c r="F1447" s="613" t="s">
        <v>7572</v>
      </c>
      <c r="G1447" s="554" t="s">
        <v>7573</v>
      </c>
      <c r="H1447" s="392" t="s">
        <v>4566</v>
      </c>
      <c r="I1447" s="392" t="s">
        <v>7099</v>
      </c>
      <c r="J1447" s="392" t="s">
        <v>7100</v>
      </c>
      <c r="K1447" s="544" t="s">
        <v>3283</v>
      </c>
      <c r="L1447" s="544" t="s">
        <v>3297</v>
      </c>
      <c r="M1447" s="390">
        <v>21498.89</v>
      </c>
      <c r="N1447" s="544" t="s">
        <v>7101</v>
      </c>
      <c r="O1447" s="544" t="s">
        <v>7101</v>
      </c>
      <c r="P1447" s="390">
        <v>0</v>
      </c>
      <c r="Q1447" s="544"/>
      <c r="R1447" s="544"/>
    </row>
    <row r="1448" spans="1:18" x14ac:dyDescent="0.25">
      <c r="A1448" s="361" t="s">
        <v>7095</v>
      </c>
      <c r="B1448" s="385" t="s">
        <v>3987</v>
      </c>
      <c r="C1448" s="608" t="s">
        <v>158</v>
      </c>
      <c r="D1448" s="609" t="s">
        <v>7096</v>
      </c>
      <c r="E1448" s="603">
        <v>5000</v>
      </c>
      <c r="F1448" s="613" t="s">
        <v>7572</v>
      </c>
      <c r="G1448" s="554" t="s">
        <v>7573</v>
      </c>
      <c r="H1448" s="392" t="s">
        <v>4566</v>
      </c>
      <c r="I1448" s="392" t="s">
        <v>7099</v>
      </c>
      <c r="J1448" s="392" t="s">
        <v>7100</v>
      </c>
      <c r="K1448" s="544" t="s">
        <v>3277</v>
      </c>
      <c r="L1448" s="544" t="s">
        <v>3277</v>
      </c>
      <c r="M1448" s="390">
        <v>5416.67</v>
      </c>
      <c r="N1448" s="544" t="s">
        <v>7101</v>
      </c>
      <c r="O1448" s="544" t="s">
        <v>7101</v>
      </c>
      <c r="P1448" s="390">
        <v>0</v>
      </c>
      <c r="Q1448" s="544"/>
      <c r="R1448" s="544"/>
    </row>
    <row r="1449" spans="1:18" ht="24" x14ac:dyDescent="0.25">
      <c r="A1449" s="361" t="s">
        <v>7095</v>
      </c>
      <c r="B1449" s="385" t="s">
        <v>3987</v>
      </c>
      <c r="C1449" s="608" t="s">
        <v>158</v>
      </c>
      <c r="D1449" s="609" t="s">
        <v>7096</v>
      </c>
      <c r="E1449" s="603">
        <v>5000</v>
      </c>
      <c r="F1449" s="613" t="s">
        <v>7574</v>
      </c>
      <c r="G1449" s="554" t="s">
        <v>7575</v>
      </c>
      <c r="H1449" s="392" t="s">
        <v>4566</v>
      </c>
      <c r="I1449" s="392" t="s">
        <v>7099</v>
      </c>
      <c r="J1449" s="392" t="s">
        <v>7100</v>
      </c>
      <c r="K1449" s="544" t="s">
        <v>3277</v>
      </c>
      <c r="L1449" s="544" t="s">
        <v>3277</v>
      </c>
      <c r="M1449" s="390">
        <v>5416.67</v>
      </c>
      <c r="N1449" s="544" t="s">
        <v>7101</v>
      </c>
      <c r="O1449" s="544" t="s">
        <v>7101</v>
      </c>
      <c r="P1449" s="390">
        <v>0</v>
      </c>
      <c r="Q1449" s="544"/>
      <c r="R1449" s="544"/>
    </row>
    <row r="1450" spans="1:18" ht="24" x14ac:dyDescent="0.25">
      <c r="A1450" s="361" t="s">
        <v>7095</v>
      </c>
      <c r="B1450" s="385" t="s">
        <v>3987</v>
      </c>
      <c r="C1450" s="608" t="s">
        <v>158</v>
      </c>
      <c r="D1450" s="609" t="s">
        <v>7256</v>
      </c>
      <c r="E1450" s="603">
        <v>2500</v>
      </c>
      <c r="F1450" s="613" t="s">
        <v>7576</v>
      </c>
      <c r="G1450" s="554" t="s">
        <v>7577</v>
      </c>
      <c r="H1450" s="392" t="s">
        <v>5119</v>
      </c>
      <c r="I1450" s="392" t="s">
        <v>7099</v>
      </c>
      <c r="J1450" s="392" t="s">
        <v>7100</v>
      </c>
      <c r="K1450" s="544" t="s">
        <v>3277</v>
      </c>
      <c r="L1450" s="544" t="s">
        <v>3564</v>
      </c>
      <c r="M1450" s="390">
        <v>30600</v>
      </c>
      <c r="N1450" s="544" t="s">
        <v>7101</v>
      </c>
      <c r="O1450" s="544" t="s">
        <v>7101</v>
      </c>
      <c r="P1450" s="390">
        <v>0</v>
      </c>
      <c r="Q1450" s="544"/>
      <c r="R1450" s="544"/>
    </row>
    <row r="1451" spans="1:18" ht="24" x14ac:dyDescent="0.25">
      <c r="A1451" s="361" t="s">
        <v>7095</v>
      </c>
      <c r="B1451" s="385" t="s">
        <v>3987</v>
      </c>
      <c r="C1451" s="608" t="s">
        <v>158</v>
      </c>
      <c r="D1451" s="609" t="s">
        <v>7522</v>
      </c>
      <c r="E1451" s="603">
        <v>5500</v>
      </c>
      <c r="F1451" s="613" t="s">
        <v>7578</v>
      </c>
      <c r="G1451" s="554" t="s">
        <v>7579</v>
      </c>
      <c r="H1451" s="392" t="s">
        <v>7200</v>
      </c>
      <c r="I1451" s="392" t="s">
        <v>7099</v>
      </c>
      <c r="J1451" s="392" t="s">
        <v>7100</v>
      </c>
      <c r="K1451" s="544" t="s">
        <v>3277</v>
      </c>
      <c r="L1451" s="544" t="s">
        <v>3564</v>
      </c>
      <c r="M1451" s="390">
        <v>66600</v>
      </c>
      <c r="N1451" s="544" t="s">
        <v>7101</v>
      </c>
      <c r="O1451" s="544" t="s">
        <v>7101</v>
      </c>
      <c r="P1451" s="390">
        <v>0</v>
      </c>
      <c r="Q1451" s="544"/>
      <c r="R1451" s="544"/>
    </row>
    <row r="1452" spans="1:18" x14ac:dyDescent="0.25">
      <c r="A1452" s="361" t="s">
        <v>7095</v>
      </c>
      <c r="B1452" s="385" t="s">
        <v>3987</v>
      </c>
      <c r="C1452" s="608" t="s">
        <v>158</v>
      </c>
      <c r="D1452" s="609" t="s">
        <v>7102</v>
      </c>
      <c r="E1452" s="603">
        <v>5000</v>
      </c>
      <c r="F1452" s="613" t="s">
        <v>7580</v>
      </c>
      <c r="G1452" s="554" t="s">
        <v>7581</v>
      </c>
      <c r="H1452" s="392" t="s">
        <v>4566</v>
      </c>
      <c r="I1452" s="392" t="s">
        <v>7099</v>
      </c>
      <c r="J1452" s="392" t="s">
        <v>7100</v>
      </c>
      <c r="K1452" s="544" t="s">
        <v>3277</v>
      </c>
      <c r="L1452" s="544" t="s">
        <v>3297</v>
      </c>
      <c r="M1452" s="390">
        <v>21486.11</v>
      </c>
      <c r="N1452" s="544" t="s">
        <v>7101</v>
      </c>
      <c r="O1452" s="544" t="s">
        <v>7101</v>
      </c>
      <c r="P1452" s="390">
        <v>0</v>
      </c>
      <c r="Q1452" s="544"/>
      <c r="R1452" s="544"/>
    </row>
    <row r="1453" spans="1:18" ht="36" x14ac:dyDescent="0.25">
      <c r="A1453" s="361" t="s">
        <v>7095</v>
      </c>
      <c r="B1453" s="385" t="s">
        <v>3987</v>
      </c>
      <c r="C1453" s="608" t="s">
        <v>158</v>
      </c>
      <c r="D1453" s="609" t="s">
        <v>7111</v>
      </c>
      <c r="E1453" s="603">
        <v>3500</v>
      </c>
      <c r="F1453" s="613" t="s">
        <v>7582</v>
      </c>
      <c r="G1453" s="554" t="s">
        <v>7583</v>
      </c>
      <c r="H1453" s="293" t="s">
        <v>7584</v>
      </c>
      <c r="I1453" s="392" t="s">
        <v>7099</v>
      </c>
      <c r="J1453" s="392" t="s">
        <v>7100</v>
      </c>
      <c r="K1453" s="544" t="s">
        <v>3277</v>
      </c>
      <c r="L1453" s="544" t="s">
        <v>3309</v>
      </c>
      <c r="M1453" s="390">
        <v>11156.109999999999</v>
      </c>
      <c r="N1453" s="544" t="s">
        <v>7101</v>
      </c>
      <c r="O1453" s="544" t="s">
        <v>7101</v>
      </c>
      <c r="P1453" s="390">
        <v>0</v>
      </c>
      <c r="Q1453" s="544"/>
      <c r="R1453" s="544"/>
    </row>
    <row r="1454" spans="1:18" ht="24" x14ac:dyDescent="0.25">
      <c r="A1454" s="361" t="s">
        <v>7095</v>
      </c>
      <c r="B1454" s="385" t="s">
        <v>3987</v>
      </c>
      <c r="C1454" s="608" t="s">
        <v>158</v>
      </c>
      <c r="D1454" s="609" t="s">
        <v>7170</v>
      </c>
      <c r="E1454" s="603">
        <v>5000</v>
      </c>
      <c r="F1454" s="613" t="s">
        <v>7585</v>
      </c>
      <c r="G1454" s="554" t="s">
        <v>7586</v>
      </c>
      <c r="H1454" s="392" t="s">
        <v>4566</v>
      </c>
      <c r="I1454" s="392" t="s">
        <v>7099</v>
      </c>
      <c r="J1454" s="392" t="s">
        <v>7100</v>
      </c>
      <c r="K1454" s="544" t="s">
        <v>3283</v>
      </c>
      <c r="L1454" s="544" t="s">
        <v>3309</v>
      </c>
      <c r="M1454" s="390">
        <v>19476.109999999997</v>
      </c>
      <c r="N1454" s="544" t="s">
        <v>7101</v>
      </c>
      <c r="O1454" s="544" t="s">
        <v>7101</v>
      </c>
      <c r="P1454" s="390">
        <v>0</v>
      </c>
      <c r="Q1454" s="544"/>
      <c r="R1454" s="544"/>
    </row>
    <row r="1455" spans="1:18" ht="24" x14ac:dyDescent="0.25">
      <c r="A1455" s="361" t="s">
        <v>7095</v>
      </c>
      <c r="B1455" s="385" t="s">
        <v>3987</v>
      </c>
      <c r="C1455" s="608" t="s">
        <v>158</v>
      </c>
      <c r="D1455" s="609" t="s">
        <v>7096</v>
      </c>
      <c r="E1455" s="603">
        <v>5000</v>
      </c>
      <c r="F1455" s="613" t="s">
        <v>7585</v>
      </c>
      <c r="G1455" s="554" t="s">
        <v>7586</v>
      </c>
      <c r="H1455" s="392" t="s">
        <v>4566</v>
      </c>
      <c r="I1455" s="392" t="s">
        <v>7099</v>
      </c>
      <c r="J1455" s="392" t="s">
        <v>7100</v>
      </c>
      <c r="K1455" s="544" t="s">
        <v>3277</v>
      </c>
      <c r="L1455" s="544" t="s">
        <v>3277</v>
      </c>
      <c r="M1455" s="390">
        <v>5416.67</v>
      </c>
      <c r="N1455" s="544" t="s">
        <v>7101</v>
      </c>
      <c r="O1455" s="544" t="s">
        <v>7101</v>
      </c>
      <c r="P1455" s="390">
        <v>0</v>
      </c>
      <c r="Q1455" s="544"/>
      <c r="R1455" s="544"/>
    </row>
    <row r="1456" spans="1:18" ht="24" x14ac:dyDescent="0.25">
      <c r="A1456" s="361" t="s">
        <v>7095</v>
      </c>
      <c r="B1456" s="385" t="s">
        <v>3987</v>
      </c>
      <c r="C1456" s="608" t="s">
        <v>158</v>
      </c>
      <c r="D1456" s="609" t="s">
        <v>7096</v>
      </c>
      <c r="E1456" s="603">
        <v>5000</v>
      </c>
      <c r="F1456" s="613" t="s">
        <v>7587</v>
      </c>
      <c r="G1456" s="554" t="s">
        <v>7588</v>
      </c>
      <c r="H1456" s="392" t="s">
        <v>7194</v>
      </c>
      <c r="I1456" s="392" t="s">
        <v>7099</v>
      </c>
      <c r="J1456" s="392" t="s">
        <v>7100</v>
      </c>
      <c r="K1456" s="544" t="s">
        <v>3277</v>
      </c>
      <c r="L1456" s="544" t="s">
        <v>3277</v>
      </c>
      <c r="M1456" s="390">
        <v>5416.67</v>
      </c>
      <c r="N1456" s="544" t="s">
        <v>7101</v>
      </c>
      <c r="O1456" s="544" t="s">
        <v>7101</v>
      </c>
      <c r="P1456" s="390">
        <v>0</v>
      </c>
      <c r="Q1456" s="544"/>
      <c r="R1456" s="544"/>
    </row>
    <row r="1457" spans="1:18" ht="24" x14ac:dyDescent="0.25">
      <c r="A1457" s="361" t="s">
        <v>7095</v>
      </c>
      <c r="B1457" s="385" t="s">
        <v>3987</v>
      </c>
      <c r="C1457" s="608" t="s">
        <v>158</v>
      </c>
      <c r="D1457" s="609" t="s">
        <v>7096</v>
      </c>
      <c r="E1457" s="603">
        <v>5000</v>
      </c>
      <c r="F1457" s="613" t="s">
        <v>7589</v>
      </c>
      <c r="G1457" s="554" t="s">
        <v>7590</v>
      </c>
      <c r="H1457" s="392" t="s">
        <v>4566</v>
      </c>
      <c r="I1457" s="392" t="s">
        <v>7099</v>
      </c>
      <c r="J1457" s="392" t="s">
        <v>7100</v>
      </c>
      <c r="K1457" s="544" t="s">
        <v>3277</v>
      </c>
      <c r="L1457" s="544" t="s">
        <v>3277</v>
      </c>
      <c r="M1457" s="390">
        <v>5416.67</v>
      </c>
      <c r="N1457" s="544" t="s">
        <v>7101</v>
      </c>
      <c r="O1457" s="544" t="s">
        <v>7101</v>
      </c>
      <c r="P1457" s="390">
        <v>0</v>
      </c>
      <c r="Q1457" s="544"/>
      <c r="R1457" s="544"/>
    </row>
    <row r="1458" spans="1:18" ht="24" x14ac:dyDescent="0.25">
      <c r="A1458" s="361" t="s">
        <v>7095</v>
      </c>
      <c r="B1458" s="385" t="s">
        <v>3987</v>
      </c>
      <c r="C1458" s="608" t="s">
        <v>158</v>
      </c>
      <c r="D1458" s="609" t="s">
        <v>7170</v>
      </c>
      <c r="E1458" s="603">
        <v>5000</v>
      </c>
      <c r="F1458" s="613" t="s">
        <v>7591</v>
      </c>
      <c r="G1458" s="554" t="s">
        <v>7592</v>
      </c>
      <c r="H1458" s="392" t="s">
        <v>4566</v>
      </c>
      <c r="I1458" s="392" t="s">
        <v>7099</v>
      </c>
      <c r="J1458" s="392" t="s">
        <v>7100</v>
      </c>
      <c r="K1458" s="544" t="s">
        <v>3283</v>
      </c>
      <c r="L1458" s="544" t="s">
        <v>3297</v>
      </c>
      <c r="M1458" s="390">
        <v>20211.669999999998</v>
      </c>
      <c r="N1458" s="544" t="s">
        <v>7101</v>
      </c>
      <c r="O1458" s="544" t="s">
        <v>7101</v>
      </c>
      <c r="P1458" s="390">
        <v>0</v>
      </c>
      <c r="Q1458" s="544"/>
      <c r="R1458" s="544"/>
    </row>
    <row r="1459" spans="1:18" ht="24" x14ac:dyDescent="0.25">
      <c r="A1459" s="361" t="s">
        <v>7095</v>
      </c>
      <c r="B1459" s="385" t="s">
        <v>3987</v>
      </c>
      <c r="C1459" s="608" t="s">
        <v>158</v>
      </c>
      <c r="D1459" s="609" t="s">
        <v>3988</v>
      </c>
      <c r="E1459" s="603">
        <v>2500</v>
      </c>
      <c r="F1459" s="613" t="s">
        <v>7593</v>
      </c>
      <c r="G1459" s="554" t="s">
        <v>7594</v>
      </c>
      <c r="H1459" s="293" t="s">
        <v>7211</v>
      </c>
      <c r="I1459" s="293" t="s">
        <v>7115</v>
      </c>
      <c r="J1459" s="293" t="s">
        <v>1664</v>
      </c>
      <c r="K1459" s="544" t="s">
        <v>3277</v>
      </c>
      <c r="L1459" s="544" t="s">
        <v>3564</v>
      </c>
      <c r="M1459" s="390">
        <v>30600</v>
      </c>
      <c r="N1459" s="544" t="s">
        <v>7101</v>
      </c>
      <c r="O1459" s="544" t="s">
        <v>7101</v>
      </c>
      <c r="P1459" s="390">
        <v>0</v>
      </c>
      <c r="Q1459" s="544"/>
      <c r="R1459" s="544"/>
    </row>
    <row r="1460" spans="1:18" ht="24" x14ac:dyDescent="0.25">
      <c r="A1460" s="361" t="s">
        <v>7095</v>
      </c>
      <c r="B1460" s="385" t="s">
        <v>3987</v>
      </c>
      <c r="C1460" s="608" t="s">
        <v>158</v>
      </c>
      <c r="D1460" s="609" t="s">
        <v>7096</v>
      </c>
      <c r="E1460" s="603">
        <v>5000</v>
      </c>
      <c r="F1460" s="613" t="s">
        <v>7595</v>
      </c>
      <c r="G1460" s="554" t="s">
        <v>7596</v>
      </c>
      <c r="H1460" s="392" t="s">
        <v>4566</v>
      </c>
      <c r="I1460" s="392" t="s">
        <v>7099</v>
      </c>
      <c r="J1460" s="392" t="s">
        <v>7100</v>
      </c>
      <c r="K1460" s="544" t="s">
        <v>3277</v>
      </c>
      <c r="L1460" s="544" t="s">
        <v>3277</v>
      </c>
      <c r="M1460" s="390">
        <v>5416.67</v>
      </c>
      <c r="N1460" s="544" t="s">
        <v>7101</v>
      </c>
      <c r="O1460" s="544" t="s">
        <v>7101</v>
      </c>
      <c r="P1460" s="390">
        <v>0</v>
      </c>
      <c r="Q1460" s="544"/>
      <c r="R1460" s="544"/>
    </row>
    <row r="1461" spans="1:18" x14ac:dyDescent="0.25">
      <c r="A1461" s="361" t="s">
        <v>7095</v>
      </c>
      <c r="B1461" s="385" t="s">
        <v>3987</v>
      </c>
      <c r="C1461" s="608" t="s">
        <v>158</v>
      </c>
      <c r="D1461" s="609" t="s">
        <v>7597</v>
      </c>
      <c r="E1461" s="603">
        <v>5500</v>
      </c>
      <c r="F1461" s="613" t="s">
        <v>7598</v>
      </c>
      <c r="G1461" s="554" t="s">
        <v>7599</v>
      </c>
      <c r="H1461" s="392" t="s">
        <v>5119</v>
      </c>
      <c r="I1461" s="392" t="s">
        <v>7099</v>
      </c>
      <c r="J1461" s="392" t="s">
        <v>7100</v>
      </c>
      <c r="K1461" s="544" t="s">
        <v>3277</v>
      </c>
      <c r="L1461" s="544" t="s">
        <v>3564</v>
      </c>
      <c r="M1461" s="390">
        <v>66600</v>
      </c>
      <c r="N1461" s="544" t="s">
        <v>7101</v>
      </c>
      <c r="O1461" s="544" t="s">
        <v>7101</v>
      </c>
      <c r="P1461" s="390">
        <v>0</v>
      </c>
      <c r="Q1461" s="544"/>
      <c r="R1461" s="544"/>
    </row>
    <row r="1462" spans="1:18" x14ac:dyDescent="0.25">
      <c r="A1462" s="361" t="s">
        <v>7095</v>
      </c>
      <c r="B1462" s="385" t="s">
        <v>3987</v>
      </c>
      <c r="C1462" s="608" t="s">
        <v>158</v>
      </c>
      <c r="D1462" s="609" t="s">
        <v>7170</v>
      </c>
      <c r="E1462" s="603">
        <v>5000</v>
      </c>
      <c r="F1462" s="613" t="s">
        <v>7600</v>
      </c>
      <c r="G1462" s="554" t="s">
        <v>7601</v>
      </c>
      <c r="H1462" s="392" t="s">
        <v>7153</v>
      </c>
      <c r="I1462" s="392" t="s">
        <v>7099</v>
      </c>
      <c r="J1462" s="392" t="s">
        <v>7100</v>
      </c>
      <c r="K1462" s="544" t="s">
        <v>3283</v>
      </c>
      <c r="L1462" s="544" t="s">
        <v>3297</v>
      </c>
      <c r="M1462" s="390">
        <v>21498.890000000003</v>
      </c>
      <c r="N1462" s="544" t="s">
        <v>7101</v>
      </c>
      <c r="O1462" s="544" t="s">
        <v>7101</v>
      </c>
      <c r="P1462" s="390">
        <v>0</v>
      </c>
      <c r="Q1462" s="544"/>
      <c r="R1462" s="544"/>
    </row>
    <row r="1463" spans="1:18" ht="24" x14ac:dyDescent="0.25">
      <c r="A1463" s="361" t="s">
        <v>7095</v>
      </c>
      <c r="B1463" s="385" t="s">
        <v>3987</v>
      </c>
      <c r="C1463" s="608" t="s">
        <v>158</v>
      </c>
      <c r="D1463" s="609" t="s">
        <v>4272</v>
      </c>
      <c r="E1463" s="603">
        <v>2500</v>
      </c>
      <c r="F1463" s="613" t="s">
        <v>7602</v>
      </c>
      <c r="G1463" s="554" t="s">
        <v>7603</v>
      </c>
      <c r="H1463" s="293" t="s">
        <v>7211</v>
      </c>
      <c r="I1463" s="293" t="s">
        <v>7115</v>
      </c>
      <c r="J1463" s="293" t="s">
        <v>1664</v>
      </c>
      <c r="K1463" s="544" t="s">
        <v>3283</v>
      </c>
      <c r="L1463" s="544" t="s">
        <v>3297</v>
      </c>
      <c r="M1463" s="390">
        <v>12805.56</v>
      </c>
      <c r="N1463" s="544" t="s">
        <v>7101</v>
      </c>
      <c r="O1463" s="544" t="s">
        <v>7101</v>
      </c>
      <c r="P1463" s="390">
        <v>0</v>
      </c>
      <c r="Q1463" s="544"/>
      <c r="R1463" s="544"/>
    </row>
    <row r="1464" spans="1:18" ht="24" x14ac:dyDescent="0.25">
      <c r="A1464" s="361" t="s">
        <v>7095</v>
      </c>
      <c r="B1464" s="385" t="s">
        <v>3987</v>
      </c>
      <c r="C1464" s="608" t="s">
        <v>158</v>
      </c>
      <c r="D1464" s="609" t="s">
        <v>7604</v>
      </c>
      <c r="E1464" s="603">
        <v>13000</v>
      </c>
      <c r="F1464" s="613" t="s">
        <v>7605</v>
      </c>
      <c r="G1464" s="554" t="s">
        <v>7606</v>
      </c>
      <c r="H1464" s="392" t="s">
        <v>4015</v>
      </c>
      <c r="I1464" s="392" t="s">
        <v>7099</v>
      </c>
      <c r="J1464" s="392" t="s">
        <v>7100</v>
      </c>
      <c r="K1464" s="544" t="s">
        <v>3277</v>
      </c>
      <c r="L1464" s="544" t="s">
        <v>3546</v>
      </c>
      <c r="M1464" s="390">
        <v>128866.67</v>
      </c>
      <c r="N1464" s="544" t="s">
        <v>7101</v>
      </c>
      <c r="O1464" s="544" t="s">
        <v>7101</v>
      </c>
      <c r="P1464" s="390">
        <v>0</v>
      </c>
      <c r="Q1464" s="544"/>
      <c r="R1464" s="544"/>
    </row>
    <row r="1465" spans="1:18" ht="24" x14ac:dyDescent="0.25">
      <c r="A1465" s="361" t="s">
        <v>7095</v>
      </c>
      <c r="B1465" s="385" t="s">
        <v>3987</v>
      </c>
      <c r="C1465" s="608" t="s">
        <v>158</v>
      </c>
      <c r="D1465" s="611" t="s">
        <v>5271</v>
      </c>
      <c r="E1465" s="603">
        <v>9000</v>
      </c>
      <c r="F1465" s="613" t="s">
        <v>7605</v>
      </c>
      <c r="G1465" s="554" t="s">
        <v>7606</v>
      </c>
      <c r="H1465" s="392" t="s">
        <v>4015</v>
      </c>
      <c r="I1465" s="392" t="s">
        <v>7099</v>
      </c>
      <c r="J1465" s="392" t="s">
        <v>7100</v>
      </c>
      <c r="K1465" s="544" t="s">
        <v>3277</v>
      </c>
      <c r="L1465" s="544" t="s">
        <v>3283</v>
      </c>
      <c r="M1465" s="390">
        <v>32700</v>
      </c>
      <c r="N1465" s="544" t="s">
        <v>7101</v>
      </c>
      <c r="O1465" s="544" t="s">
        <v>7101</v>
      </c>
      <c r="P1465" s="390">
        <v>0</v>
      </c>
      <c r="Q1465" s="544"/>
      <c r="R1465" s="544"/>
    </row>
    <row r="1466" spans="1:18" x14ac:dyDescent="0.25">
      <c r="A1466" s="361" t="s">
        <v>7095</v>
      </c>
      <c r="B1466" s="385" t="s">
        <v>3987</v>
      </c>
      <c r="C1466" s="608" t="s">
        <v>158</v>
      </c>
      <c r="D1466" s="609" t="s">
        <v>7096</v>
      </c>
      <c r="E1466" s="603">
        <v>5000</v>
      </c>
      <c r="F1466" s="616" t="s">
        <v>7607</v>
      </c>
      <c r="G1466" s="555" t="s">
        <v>7608</v>
      </c>
      <c r="H1466" s="392" t="s">
        <v>4566</v>
      </c>
      <c r="I1466" s="392" t="s">
        <v>7099</v>
      </c>
      <c r="J1466" s="392" t="s">
        <v>7100</v>
      </c>
      <c r="K1466" s="544" t="s">
        <v>3277</v>
      </c>
      <c r="L1466" s="544" t="s">
        <v>3277</v>
      </c>
      <c r="M1466" s="390">
        <v>5416.67</v>
      </c>
      <c r="N1466" s="544" t="s">
        <v>7101</v>
      </c>
      <c r="O1466" s="544" t="s">
        <v>7101</v>
      </c>
      <c r="P1466" s="390">
        <v>0</v>
      </c>
      <c r="Q1466" s="544"/>
      <c r="R1466" s="544"/>
    </row>
    <row r="1467" spans="1:18" ht="24" x14ac:dyDescent="0.25">
      <c r="A1467" s="361" t="s">
        <v>7095</v>
      </c>
      <c r="B1467" s="385" t="s">
        <v>3987</v>
      </c>
      <c r="C1467" s="608" t="s">
        <v>158</v>
      </c>
      <c r="D1467" s="609" t="s">
        <v>7102</v>
      </c>
      <c r="E1467" s="603">
        <v>5000</v>
      </c>
      <c r="F1467" s="613" t="s">
        <v>7609</v>
      </c>
      <c r="G1467" s="554" t="s">
        <v>7610</v>
      </c>
      <c r="H1467" s="392" t="s">
        <v>4802</v>
      </c>
      <c r="I1467" s="392" t="s">
        <v>7099</v>
      </c>
      <c r="J1467" s="392" t="s">
        <v>7100</v>
      </c>
      <c r="K1467" s="544" t="s">
        <v>3277</v>
      </c>
      <c r="L1467" s="544" t="s">
        <v>3297</v>
      </c>
      <c r="M1467" s="390">
        <v>21125</v>
      </c>
      <c r="N1467" s="544" t="s">
        <v>7101</v>
      </c>
      <c r="O1467" s="544" t="s">
        <v>7101</v>
      </c>
      <c r="P1467" s="390">
        <v>0</v>
      </c>
      <c r="Q1467" s="544"/>
      <c r="R1467" s="544"/>
    </row>
    <row r="1468" spans="1:18" x14ac:dyDescent="0.25">
      <c r="A1468" s="361" t="s">
        <v>7095</v>
      </c>
      <c r="B1468" s="385" t="s">
        <v>3987</v>
      </c>
      <c r="C1468" s="608" t="s">
        <v>158</v>
      </c>
      <c r="D1468" s="609" t="s">
        <v>7111</v>
      </c>
      <c r="E1468" s="603">
        <v>3500</v>
      </c>
      <c r="F1468" s="613" t="s">
        <v>7611</v>
      </c>
      <c r="G1468" s="554" t="s">
        <v>7612</v>
      </c>
      <c r="H1468" s="392" t="s">
        <v>4015</v>
      </c>
      <c r="I1468" s="392" t="s">
        <v>7099</v>
      </c>
      <c r="J1468" s="392" t="s">
        <v>7100</v>
      </c>
      <c r="K1468" s="544" t="s">
        <v>3277</v>
      </c>
      <c r="L1468" s="544" t="s">
        <v>3309</v>
      </c>
      <c r="M1468" s="390">
        <v>11156.109999999999</v>
      </c>
      <c r="N1468" s="544" t="s">
        <v>7101</v>
      </c>
      <c r="O1468" s="544" t="s">
        <v>7101</v>
      </c>
      <c r="P1468" s="390">
        <v>0</v>
      </c>
      <c r="Q1468" s="544"/>
      <c r="R1468" s="544"/>
    </row>
    <row r="1469" spans="1:18" x14ac:dyDescent="0.25">
      <c r="A1469" s="361" t="s">
        <v>7095</v>
      </c>
      <c r="B1469" s="385" t="s">
        <v>3987</v>
      </c>
      <c r="C1469" s="608" t="s">
        <v>158</v>
      </c>
      <c r="D1469" s="609" t="s">
        <v>7111</v>
      </c>
      <c r="E1469" s="603">
        <v>3500</v>
      </c>
      <c r="F1469" s="613" t="s">
        <v>7613</v>
      </c>
      <c r="G1469" s="554" t="s">
        <v>7614</v>
      </c>
      <c r="H1469" s="392" t="s">
        <v>7114</v>
      </c>
      <c r="I1469" s="392" t="s">
        <v>7099</v>
      </c>
      <c r="J1469" s="392" t="s">
        <v>7100</v>
      </c>
      <c r="K1469" s="544" t="s">
        <v>3277</v>
      </c>
      <c r="L1469" s="544" t="s">
        <v>3309</v>
      </c>
      <c r="M1469" s="390">
        <v>11156.109999999999</v>
      </c>
      <c r="N1469" s="544" t="s">
        <v>7101</v>
      </c>
      <c r="O1469" s="544" t="s">
        <v>7101</v>
      </c>
      <c r="P1469" s="390">
        <v>0</v>
      </c>
      <c r="Q1469" s="544"/>
      <c r="R1469" s="544"/>
    </row>
    <row r="1470" spans="1:18" ht="24" x14ac:dyDescent="0.25">
      <c r="A1470" s="361" t="s">
        <v>7095</v>
      </c>
      <c r="B1470" s="385" t="s">
        <v>3987</v>
      </c>
      <c r="C1470" s="608" t="s">
        <v>158</v>
      </c>
      <c r="D1470" s="609" t="s">
        <v>7170</v>
      </c>
      <c r="E1470" s="603">
        <v>5000</v>
      </c>
      <c r="F1470" s="613" t="s">
        <v>7615</v>
      </c>
      <c r="G1470" s="554" t="s">
        <v>7616</v>
      </c>
      <c r="H1470" s="392" t="s">
        <v>4566</v>
      </c>
      <c r="I1470" s="392" t="s">
        <v>7099</v>
      </c>
      <c r="J1470" s="392" t="s">
        <v>7100</v>
      </c>
      <c r="K1470" s="544" t="s">
        <v>3283</v>
      </c>
      <c r="L1470" s="544" t="s">
        <v>3309</v>
      </c>
      <c r="M1470" s="390">
        <v>18740.560000000001</v>
      </c>
      <c r="N1470" s="544" t="s">
        <v>7101</v>
      </c>
      <c r="O1470" s="544" t="s">
        <v>7101</v>
      </c>
      <c r="P1470" s="390">
        <v>0</v>
      </c>
      <c r="Q1470" s="544"/>
      <c r="R1470" s="544"/>
    </row>
    <row r="1471" spans="1:18" ht="24" x14ac:dyDescent="0.25">
      <c r="A1471" s="361" t="s">
        <v>7095</v>
      </c>
      <c r="B1471" s="385" t="s">
        <v>3987</v>
      </c>
      <c r="C1471" s="608" t="s">
        <v>158</v>
      </c>
      <c r="D1471" s="609" t="s">
        <v>7617</v>
      </c>
      <c r="E1471" s="603">
        <v>3000</v>
      </c>
      <c r="F1471" s="613" t="s">
        <v>7618</v>
      </c>
      <c r="G1471" s="554" t="s">
        <v>7619</v>
      </c>
      <c r="H1471" s="293" t="s">
        <v>7129</v>
      </c>
      <c r="I1471" s="293" t="s">
        <v>7115</v>
      </c>
      <c r="J1471" s="293" t="s">
        <v>1664</v>
      </c>
      <c r="K1471" s="544" t="s">
        <v>3277</v>
      </c>
      <c r="L1471" s="544" t="s">
        <v>3564</v>
      </c>
      <c r="M1471" s="390">
        <v>36600</v>
      </c>
      <c r="N1471" s="544" t="s">
        <v>7101</v>
      </c>
      <c r="O1471" s="544" t="s">
        <v>7101</v>
      </c>
      <c r="P1471" s="390">
        <v>0</v>
      </c>
      <c r="Q1471" s="544"/>
      <c r="R1471" s="544"/>
    </row>
    <row r="1472" spans="1:18" ht="24" x14ac:dyDescent="0.25">
      <c r="A1472" s="361" t="s">
        <v>7095</v>
      </c>
      <c r="B1472" s="385" t="s">
        <v>3987</v>
      </c>
      <c r="C1472" s="608" t="s">
        <v>158</v>
      </c>
      <c r="D1472" s="609" t="s">
        <v>3988</v>
      </c>
      <c r="E1472" s="603">
        <v>2500</v>
      </c>
      <c r="F1472" s="613" t="s">
        <v>7620</v>
      </c>
      <c r="G1472" s="554" t="s">
        <v>7621</v>
      </c>
      <c r="H1472" s="556" t="s">
        <v>5119</v>
      </c>
      <c r="I1472" s="557" t="s">
        <v>7622</v>
      </c>
      <c r="J1472" s="558" t="s">
        <v>7208</v>
      </c>
      <c r="K1472" s="544" t="s">
        <v>3277</v>
      </c>
      <c r="L1472" s="544" t="s">
        <v>3564</v>
      </c>
      <c r="M1472" s="390">
        <v>30350</v>
      </c>
      <c r="N1472" s="544" t="s">
        <v>7101</v>
      </c>
      <c r="O1472" s="544" t="s">
        <v>7101</v>
      </c>
      <c r="P1472" s="390">
        <v>0</v>
      </c>
      <c r="Q1472" s="544"/>
      <c r="R1472" s="544"/>
    </row>
    <row r="1473" spans="1:18" ht="36" x14ac:dyDescent="0.25">
      <c r="A1473" s="361" t="s">
        <v>7095</v>
      </c>
      <c r="B1473" s="385" t="s">
        <v>3987</v>
      </c>
      <c r="C1473" s="608" t="s">
        <v>158</v>
      </c>
      <c r="D1473" s="609" t="s">
        <v>6183</v>
      </c>
      <c r="E1473" s="603">
        <v>5500</v>
      </c>
      <c r="F1473" s="613" t="s">
        <v>7623</v>
      </c>
      <c r="G1473" s="554" t="s">
        <v>7624</v>
      </c>
      <c r="H1473" s="293" t="s">
        <v>7625</v>
      </c>
      <c r="I1473" s="392" t="s">
        <v>7099</v>
      </c>
      <c r="J1473" s="392" t="s">
        <v>7100</v>
      </c>
      <c r="K1473" s="544" t="s">
        <v>3277</v>
      </c>
      <c r="L1473" s="544" t="s">
        <v>3564</v>
      </c>
      <c r="M1473" s="390">
        <v>66600</v>
      </c>
      <c r="N1473" s="544" t="s">
        <v>7101</v>
      </c>
      <c r="O1473" s="544" t="s">
        <v>7101</v>
      </c>
      <c r="P1473" s="390">
        <v>0</v>
      </c>
      <c r="Q1473" s="544"/>
      <c r="R1473" s="544"/>
    </row>
    <row r="1474" spans="1:18" ht="24" x14ac:dyDescent="0.25">
      <c r="A1474" s="361" t="s">
        <v>7095</v>
      </c>
      <c r="B1474" s="385" t="s">
        <v>3987</v>
      </c>
      <c r="C1474" s="608" t="s">
        <v>158</v>
      </c>
      <c r="D1474" s="609" t="s">
        <v>3988</v>
      </c>
      <c r="E1474" s="603">
        <v>2500</v>
      </c>
      <c r="F1474" s="613" t="s">
        <v>7626</v>
      </c>
      <c r="G1474" s="554" t="s">
        <v>7627</v>
      </c>
      <c r="H1474" s="293" t="s">
        <v>7628</v>
      </c>
      <c r="I1474" s="392" t="s">
        <v>7099</v>
      </c>
      <c r="J1474" s="392" t="s">
        <v>7100</v>
      </c>
      <c r="K1474" s="544" t="s">
        <v>3277</v>
      </c>
      <c r="L1474" s="544" t="s">
        <v>3309</v>
      </c>
      <c r="M1474" s="390">
        <v>7180</v>
      </c>
      <c r="N1474" s="544" t="s">
        <v>7101</v>
      </c>
      <c r="O1474" s="544" t="s">
        <v>7101</v>
      </c>
      <c r="P1474" s="390">
        <v>0</v>
      </c>
      <c r="Q1474" s="544"/>
      <c r="R1474" s="544"/>
    </row>
    <row r="1475" spans="1:18" ht="36" x14ac:dyDescent="0.25">
      <c r="A1475" s="361" t="s">
        <v>7095</v>
      </c>
      <c r="B1475" s="385" t="s">
        <v>3987</v>
      </c>
      <c r="C1475" s="608" t="s">
        <v>158</v>
      </c>
      <c r="D1475" s="609" t="s">
        <v>4272</v>
      </c>
      <c r="E1475" s="603">
        <v>2500</v>
      </c>
      <c r="F1475" s="613" t="s">
        <v>7629</v>
      </c>
      <c r="G1475" s="554" t="s">
        <v>7630</v>
      </c>
      <c r="H1475" s="293" t="s">
        <v>7631</v>
      </c>
      <c r="I1475" s="293" t="s">
        <v>7115</v>
      </c>
      <c r="J1475" s="293" t="s">
        <v>1664</v>
      </c>
      <c r="K1475" s="544" t="s">
        <v>3283</v>
      </c>
      <c r="L1475" s="544" t="s">
        <v>3297</v>
      </c>
      <c r="M1475" s="390">
        <v>12524.73</v>
      </c>
      <c r="N1475" s="544" t="s">
        <v>7101</v>
      </c>
      <c r="O1475" s="544" t="s">
        <v>7101</v>
      </c>
      <c r="P1475" s="390">
        <v>0</v>
      </c>
      <c r="Q1475" s="544"/>
      <c r="R1475" s="544"/>
    </row>
    <row r="1476" spans="1:18" x14ac:dyDescent="0.25">
      <c r="A1476" s="361" t="s">
        <v>7095</v>
      </c>
      <c r="B1476" s="385" t="s">
        <v>3987</v>
      </c>
      <c r="C1476" s="608" t="s">
        <v>158</v>
      </c>
      <c r="D1476" s="609" t="s">
        <v>7111</v>
      </c>
      <c r="E1476" s="603">
        <v>3500</v>
      </c>
      <c r="F1476" s="613" t="s">
        <v>7632</v>
      </c>
      <c r="G1476" s="554" t="s">
        <v>7633</v>
      </c>
      <c r="H1476" s="392" t="s">
        <v>7178</v>
      </c>
      <c r="I1476" s="392" t="s">
        <v>7115</v>
      </c>
      <c r="J1476" s="392" t="s">
        <v>1664</v>
      </c>
      <c r="K1476" s="544" t="s">
        <v>3277</v>
      </c>
      <c r="L1476" s="544" t="s">
        <v>3309</v>
      </c>
      <c r="M1476" s="390">
        <v>11156.109999999999</v>
      </c>
      <c r="N1476" s="544" t="s">
        <v>7101</v>
      </c>
      <c r="O1476" s="544" t="s">
        <v>7101</v>
      </c>
      <c r="P1476" s="390">
        <v>0</v>
      </c>
      <c r="Q1476" s="544"/>
      <c r="R1476" s="544"/>
    </row>
    <row r="1477" spans="1:18" ht="24" x14ac:dyDescent="0.25">
      <c r="A1477" s="361" t="s">
        <v>7095</v>
      </c>
      <c r="B1477" s="385" t="s">
        <v>3987</v>
      </c>
      <c r="C1477" s="608" t="s">
        <v>158</v>
      </c>
      <c r="D1477" s="609" t="s">
        <v>7170</v>
      </c>
      <c r="E1477" s="603">
        <v>5000</v>
      </c>
      <c r="F1477" s="613" t="s">
        <v>7634</v>
      </c>
      <c r="G1477" s="554" t="s">
        <v>7635</v>
      </c>
      <c r="H1477" s="392" t="s">
        <v>4566</v>
      </c>
      <c r="I1477" s="392" t="s">
        <v>7099</v>
      </c>
      <c r="J1477" s="392" t="s">
        <v>7100</v>
      </c>
      <c r="K1477" s="544" t="s">
        <v>3283</v>
      </c>
      <c r="L1477" s="544" t="s">
        <v>3309</v>
      </c>
      <c r="M1477" s="390">
        <v>19476.11</v>
      </c>
      <c r="N1477" s="544" t="s">
        <v>7101</v>
      </c>
      <c r="O1477" s="544" t="s">
        <v>7101</v>
      </c>
      <c r="P1477" s="390">
        <v>0</v>
      </c>
      <c r="Q1477" s="544"/>
      <c r="R1477" s="544"/>
    </row>
    <row r="1478" spans="1:18" ht="24" x14ac:dyDescent="0.25">
      <c r="A1478" s="361" t="s">
        <v>7095</v>
      </c>
      <c r="B1478" s="385" t="s">
        <v>3987</v>
      </c>
      <c r="C1478" s="608" t="s">
        <v>158</v>
      </c>
      <c r="D1478" s="609" t="s">
        <v>7096</v>
      </c>
      <c r="E1478" s="603">
        <v>5000</v>
      </c>
      <c r="F1478" s="613" t="s">
        <v>7634</v>
      </c>
      <c r="G1478" s="554" t="s">
        <v>7635</v>
      </c>
      <c r="H1478" s="392" t="s">
        <v>4566</v>
      </c>
      <c r="I1478" s="392" t="s">
        <v>7099</v>
      </c>
      <c r="J1478" s="392" t="s">
        <v>7100</v>
      </c>
      <c r="K1478" s="544" t="s">
        <v>3277</v>
      </c>
      <c r="L1478" s="544" t="s">
        <v>3277</v>
      </c>
      <c r="M1478" s="390">
        <v>5416.67</v>
      </c>
      <c r="N1478" s="544" t="s">
        <v>7101</v>
      </c>
      <c r="O1478" s="544" t="s">
        <v>7101</v>
      </c>
      <c r="P1478" s="390">
        <v>0</v>
      </c>
      <c r="Q1478" s="544"/>
      <c r="R1478" s="544"/>
    </row>
    <row r="1479" spans="1:18" ht="24" x14ac:dyDescent="0.25">
      <c r="A1479" s="361" t="s">
        <v>7095</v>
      </c>
      <c r="B1479" s="385" t="s">
        <v>3987</v>
      </c>
      <c r="C1479" s="608" t="s">
        <v>158</v>
      </c>
      <c r="D1479" s="609" t="s">
        <v>7636</v>
      </c>
      <c r="E1479" s="603">
        <v>6000</v>
      </c>
      <c r="F1479" s="613" t="s">
        <v>7637</v>
      </c>
      <c r="G1479" s="554" t="s">
        <v>7638</v>
      </c>
      <c r="H1479" s="392" t="s">
        <v>5119</v>
      </c>
      <c r="I1479" s="392" t="s">
        <v>7099</v>
      </c>
      <c r="J1479" s="392" t="s">
        <v>7100</v>
      </c>
      <c r="K1479" s="544" t="s">
        <v>3283</v>
      </c>
      <c r="L1479" s="544" t="s">
        <v>3546</v>
      </c>
      <c r="M1479" s="390">
        <v>65000</v>
      </c>
      <c r="N1479" s="544" t="s">
        <v>7101</v>
      </c>
      <c r="O1479" s="544" t="s">
        <v>7101</v>
      </c>
      <c r="P1479" s="390">
        <v>0</v>
      </c>
      <c r="Q1479" s="544"/>
      <c r="R1479" s="544"/>
    </row>
    <row r="1480" spans="1:18" x14ac:dyDescent="0.25">
      <c r="A1480" s="361" t="s">
        <v>7095</v>
      </c>
      <c r="B1480" s="385" t="s">
        <v>3987</v>
      </c>
      <c r="C1480" s="608" t="s">
        <v>158</v>
      </c>
      <c r="D1480" s="609" t="s">
        <v>7170</v>
      </c>
      <c r="E1480" s="603">
        <v>5000</v>
      </c>
      <c r="F1480" s="613" t="s">
        <v>7639</v>
      </c>
      <c r="G1480" s="554" t="s">
        <v>7640</v>
      </c>
      <c r="H1480" s="392" t="s">
        <v>4194</v>
      </c>
      <c r="I1480" s="392" t="s">
        <v>7099</v>
      </c>
      <c r="J1480" s="392" t="s">
        <v>7100</v>
      </c>
      <c r="K1480" s="544" t="s">
        <v>3283</v>
      </c>
      <c r="L1480" s="544" t="s">
        <v>3297</v>
      </c>
      <c r="M1480" s="390">
        <v>20211.669999999998</v>
      </c>
      <c r="N1480" s="544" t="s">
        <v>7101</v>
      </c>
      <c r="O1480" s="544" t="s">
        <v>7101</v>
      </c>
      <c r="P1480" s="390">
        <v>0</v>
      </c>
      <c r="Q1480" s="544"/>
      <c r="R1480" s="544"/>
    </row>
    <row r="1481" spans="1:18" x14ac:dyDescent="0.25">
      <c r="A1481" s="361" t="s">
        <v>7095</v>
      </c>
      <c r="B1481" s="385" t="s">
        <v>3987</v>
      </c>
      <c r="C1481" s="608" t="s">
        <v>158</v>
      </c>
      <c r="D1481" s="609" t="s">
        <v>7096</v>
      </c>
      <c r="E1481" s="603">
        <v>5000</v>
      </c>
      <c r="F1481" s="613" t="s">
        <v>7639</v>
      </c>
      <c r="G1481" s="554" t="s">
        <v>7640</v>
      </c>
      <c r="H1481" s="392" t="s">
        <v>7194</v>
      </c>
      <c r="I1481" s="392" t="s">
        <v>7099</v>
      </c>
      <c r="J1481" s="392" t="s">
        <v>7100</v>
      </c>
      <c r="K1481" s="544" t="s">
        <v>3277</v>
      </c>
      <c r="L1481" s="544" t="s">
        <v>3277</v>
      </c>
      <c r="M1481" s="390">
        <v>5416.67</v>
      </c>
      <c r="N1481" s="544" t="s">
        <v>7101</v>
      </c>
      <c r="O1481" s="544" t="s">
        <v>7101</v>
      </c>
      <c r="P1481" s="390">
        <v>0</v>
      </c>
      <c r="Q1481" s="544"/>
      <c r="R1481" s="544"/>
    </row>
    <row r="1482" spans="1:18" ht="24" x14ac:dyDescent="0.25">
      <c r="A1482" s="361" t="s">
        <v>7095</v>
      </c>
      <c r="B1482" s="385" t="s">
        <v>3987</v>
      </c>
      <c r="C1482" s="608" t="s">
        <v>158</v>
      </c>
      <c r="D1482" s="609" t="s">
        <v>7170</v>
      </c>
      <c r="E1482" s="603">
        <v>5000</v>
      </c>
      <c r="F1482" s="613" t="s">
        <v>7641</v>
      </c>
      <c r="G1482" s="554" t="s">
        <v>7642</v>
      </c>
      <c r="H1482" s="392" t="s">
        <v>7194</v>
      </c>
      <c r="I1482" s="392" t="s">
        <v>7099</v>
      </c>
      <c r="J1482" s="392" t="s">
        <v>7100</v>
      </c>
      <c r="K1482" s="544" t="s">
        <v>3283</v>
      </c>
      <c r="L1482" s="544" t="s">
        <v>3297</v>
      </c>
      <c r="M1482" s="390">
        <v>20211.669999999998</v>
      </c>
      <c r="N1482" s="544" t="s">
        <v>7101</v>
      </c>
      <c r="O1482" s="544" t="s">
        <v>7101</v>
      </c>
      <c r="P1482" s="390">
        <v>0</v>
      </c>
      <c r="Q1482" s="544"/>
      <c r="R1482" s="544"/>
    </row>
    <row r="1483" spans="1:18" ht="24" x14ac:dyDescent="0.25">
      <c r="A1483" s="361" t="s">
        <v>7095</v>
      </c>
      <c r="B1483" s="385" t="s">
        <v>3987</v>
      </c>
      <c r="C1483" s="608" t="s">
        <v>158</v>
      </c>
      <c r="D1483" s="609" t="s">
        <v>7096</v>
      </c>
      <c r="E1483" s="603">
        <v>5000</v>
      </c>
      <c r="F1483" s="613" t="s">
        <v>7641</v>
      </c>
      <c r="G1483" s="554" t="s">
        <v>7642</v>
      </c>
      <c r="H1483" s="392" t="s">
        <v>7194</v>
      </c>
      <c r="I1483" s="392" t="s">
        <v>7099</v>
      </c>
      <c r="J1483" s="392" t="s">
        <v>7100</v>
      </c>
      <c r="K1483" s="544" t="s">
        <v>3277</v>
      </c>
      <c r="L1483" s="544" t="s">
        <v>3277</v>
      </c>
      <c r="M1483" s="390">
        <v>5416.67</v>
      </c>
      <c r="N1483" s="544" t="s">
        <v>7101</v>
      </c>
      <c r="O1483" s="544" t="s">
        <v>7101</v>
      </c>
      <c r="P1483" s="390">
        <v>0</v>
      </c>
      <c r="Q1483" s="544"/>
      <c r="R1483" s="544"/>
    </row>
    <row r="1484" spans="1:18" ht="24" x14ac:dyDescent="0.25">
      <c r="A1484" s="361" t="s">
        <v>7095</v>
      </c>
      <c r="B1484" s="385" t="s">
        <v>3987</v>
      </c>
      <c r="C1484" s="608" t="s">
        <v>158</v>
      </c>
      <c r="D1484" s="609" t="s">
        <v>7130</v>
      </c>
      <c r="E1484" s="603">
        <v>6000</v>
      </c>
      <c r="F1484" s="616" t="s">
        <v>7643</v>
      </c>
      <c r="G1484" s="555" t="s">
        <v>7644</v>
      </c>
      <c r="H1484" s="556" t="s">
        <v>7204</v>
      </c>
      <c r="I1484" s="557" t="s">
        <v>7099</v>
      </c>
      <c r="J1484" s="558" t="s">
        <v>7100</v>
      </c>
      <c r="K1484" s="544" t="s">
        <v>3277</v>
      </c>
      <c r="L1484" s="544" t="s">
        <v>3564</v>
      </c>
      <c r="M1484" s="390">
        <v>72600</v>
      </c>
      <c r="N1484" s="544" t="s">
        <v>7101</v>
      </c>
      <c r="O1484" s="544" t="s">
        <v>7101</v>
      </c>
      <c r="P1484" s="390">
        <v>0</v>
      </c>
      <c r="Q1484" s="544"/>
      <c r="R1484" s="544"/>
    </row>
    <row r="1485" spans="1:18" x14ac:dyDescent="0.25">
      <c r="A1485" s="361" t="s">
        <v>7095</v>
      </c>
      <c r="B1485" s="385" t="s">
        <v>3987</v>
      </c>
      <c r="C1485" s="608" t="s">
        <v>158</v>
      </c>
      <c r="D1485" s="609" t="s">
        <v>7111</v>
      </c>
      <c r="E1485" s="603">
        <v>3500</v>
      </c>
      <c r="F1485" s="613" t="s">
        <v>7645</v>
      </c>
      <c r="G1485" s="554" t="s">
        <v>7646</v>
      </c>
      <c r="H1485" s="392" t="s">
        <v>7175</v>
      </c>
      <c r="I1485" s="392" t="s">
        <v>7115</v>
      </c>
      <c r="J1485" s="392" t="s">
        <v>1664</v>
      </c>
      <c r="K1485" s="544" t="s">
        <v>3277</v>
      </c>
      <c r="L1485" s="544" t="s">
        <v>3309</v>
      </c>
      <c r="M1485" s="390">
        <v>11156.109999999999</v>
      </c>
      <c r="N1485" s="544" t="s">
        <v>7101</v>
      </c>
      <c r="O1485" s="544" t="s">
        <v>7101</v>
      </c>
      <c r="P1485" s="390">
        <v>0</v>
      </c>
      <c r="Q1485" s="544"/>
      <c r="R1485" s="544"/>
    </row>
    <row r="1486" spans="1:18" x14ac:dyDescent="0.25">
      <c r="A1486" s="361" t="s">
        <v>7095</v>
      </c>
      <c r="B1486" s="385" t="s">
        <v>3987</v>
      </c>
      <c r="C1486" s="608" t="s">
        <v>158</v>
      </c>
      <c r="D1486" s="609" t="s">
        <v>7096</v>
      </c>
      <c r="E1486" s="603">
        <v>5000</v>
      </c>
      <c r="F1486" s="613" t="s">
        <v>7647</v>
      </c>
      <c r="G1486" s="554" t="s">
        <v>7648</v>
      </c>
      <c r="H1486" s="392" t="s">
        <v>7364</v>
      </c>
      <c r="I1486" s="392" t="s">
        <v>7099</v>
      </c>
      <c r="J1486" s="392" t="s">
        <v>7100</v>
      </c>
      <c r="K1486" s="544" t="s">
        <v>3277</v>
      </c>
      <c r="L1486" s="544" t="s">
        <v>3277</v>
      </c>
      <c r="M1486" s="390">
        <v>5416.67</v>
      </c>
      <c r="N1486" s="544" t="s">
        <v>7101</v>
      </c>
      <c r="O1486" s="544" t="s">
        <v>7101</v>
      </c>
      <c r="P1486" s="390">
        <v>0</v>
      </c>
      <c r="Q1486" s="544"/>
      <c r="R1486" s="544"/>
    </row>
    <row r="1487" spans="1:18" x14ac:dyDescent="0.25">
      <c r="A1487" s="361" t="s">
        <v>7095</v>
      </c>
      <c r="B1487" s="385" t="s">
        <v>3987</v>
      </c>
      <c r="C1487" s="608" t="s">
        <v>158</v>
      </c>
      <c r="D1487" s="609" t="s">
        <v>7111</v>
      </c>
      <c r="E1487" s="603">
        <v>3500</v>
      </c>
      <c r="F1487" s="613" t="s">
        <v>7649</v>
      </c>
      <c r="G1487" s="554" t="s">
        <v>7650</v>
      </c>
      <c r="H1487" s="392" t="s">
        <v>4802</v>
      </c>
      <c r="I1487" s="392" t="s">
        <v>7099</v>
      </c>
      <c r="J1487" s="392" t="s">
        <v>7100</v>
      </c>
      <c r="K1487" s="544" t="s">
        <v>3277</v>
      </c>
      <c r="L1487" s="544" t="s">
        <v>3309</v>
      </c>
      <c r="M1487" s="390">
        <v>11156.109999999999</v>
      </c>
      <c r="N1487" s="544" t="s">
        <v>7101</v>
      </c>
      <c r="O1487" s="544" t="s">
        <v>7101</v>
      </c>
      <c r="P1487" s="390">
        <v>0</v>
      </c>
      <c r="Q1487" s="544"/>
      <c r="R1487" s="544"/>
    </row>
    <row r="1488" spans="1:18" x14ac:dyDescent="0.25">
      <c r="A1488" s="361" t="s">
        <v>7095</v>
      </c>
      <c r="B1488" s="385" t="s">
        <v>3987</v>
      </c>
      <c r="C1488" s="608" t="s">
        <v>158</v>
      </c>
      <c r="D1488" s="609" t="s">
        <v>7651</v>
      </c>
      <c r="E1488" s="603">
        <v>8500</v>
      </c>
      <c r="F1488" s="613" t="s">
        <v>7652</v>
      </c>
      <c r="G1488" s="554" t="s">
        <v>7653</v>
      </c>
      <c r="H1488" s="392" t="s">
        <v>4566</v>
      </c>
      <c r="I1488" s="392" t="s">
        <v>7099</v>
      </c>
      <c r="J1488" s="392" t="s">
        <v>7100</v>
      </c>
      <c r="K1488" s="544" t="s">
        <v>3277</v>
      </c>
      <c r="L1488" s="544" t="s">
        <v>3283</v>
      </c>
      <c r="M1488" s="390">
        <v>22546.660000000003</v>
      </c>
      <c r="N1488" s="544" t="s">
        <v>7101</v>
      </c>
      <c r="O1488" s="544" t="s">
        <v>7101</v>
      </c>
      <c r="P1488" s="390">
        <v>0</v>
      </c>
      <c r="Q1488" s="544"/>
      <c r="R1488" s="544"/>
    </row>
    <row r="1489" spans="1:18" x14ac:dyDescent="0.25">
      <c r="A1489" s="361" t="s">
        <v>7095</v>
      </c>
      <c r="B1489" s="385" t="s">
        <v>3987</v>
      </c>
      <c r="C1489" s="608" t="s">
        <v>158</v>
      </c>
      <c r="D1489" s="609" t="s">
        <v>7096</v>
      </c>
      <c r="E1489" s="603">
        <v>5000</v>
      </c>
      <c r="F1489" s="613" t="s">
        <v>7652</v>
      </c>
      <c r="G1489" s="554" t="s">
        <v>7653</v>
      </c>
      <c r="H1489" s="392" t="s">
        <v>4566</v>
      </c>
      <c r="I1489" s="392" t="s">
        <v>7099</v>
      </c>
      <c r="J1489" s="392" t="s">
        <v>7100</v>
      </c>
      <c r="K1489" s="544" t="s">
        <v>3277</v>
      </c>
      <c r="L1489" s="544" t="s">
        <v>3277</v>
      </c>
      <c r="M1489" s="390">
        <v>5416.67</v>
      </c>
      <c r="N1489" s="544" t="s">
        <v>7101</v>
      </c>
      <c r="O1489" s="544" t="s">
        <v>7101</v>
      </c>
      <c r="P1489" s="390">
        <v>0</v>
      </c>
      <c r="Q1489" s="544"/>
      <c r="R1489" s="544"/>
    </row>
    <row r="1490" spans="1:18" x14ac:dyDescent="0.25">
      <c r="A1490" s="361" t="s">
        <v>7095</v>
      </c>
      <c r="B1490" s="385" t="s">
        <v>3987</v>
      </c>
      <c r="C1490" s="608" t="s">
        <v>158</v>
      </c>
      <c r="D1490" s="609" t="s">
        <v>7170</v>
      </c>
      <c r="E1490" s="603">
        <v>5000</v>
      </c>
      <c r="F1490" s="613" t="s">
        <v>7652</v>
      </c>
      <c r="G1490" s="554" t="s">
        <v>7653</v>
      </c>
      <c r="H1490" s="392" t="s">
        <v>4566</v>
      </c>
      <c r="I1490" s="392" t="s">
        <v>7099</v>
      </c>
      <c r="J1490" s="392" t="s">
        <v>7100</v>
      </c>
      <c r="K1490" s="544" t="s">
        <v>3283</v>
      </c>
      <c r="L1490" s="544" t="s">
        <v>3297</v>
      </c>
      <c r="M1490" s="390">
        <v>21498.89</v>
      </c>
      <c r="N1490" s="544" t="s">
        <v>7101</v>
      </c>
      <c r="O1490" s="544" t="s">
        <v>7101</v>
      </c>
      <c r="P1490" s="390">
        <v>0</v>
      </c>
      <c r="Q1490" s="544"/>
      <c r="R1490" s="544"/>
    </row>
    <row r="1491" spans="1:18" x14ac:dyDescent="0.25">
      <c r="A1491" s="361" t="s">
        <v>7095</v>
      </c>
      <c r="B1491" s="385" t="s">
        <v>3987</v>
      </c>
      <c r="C1491" s="608" t="s">
        <v>158</v>
      </c>
      <c r="D1491" s="609" t="s">
        <v>7170</v>
      </c>
      <c r="E1491" s="603">
        <v>5000</v>
      </c>
      <c r="F1491" s="613" t="s">
        <v>7654</v>
      </c>
      <c r="G1491" s="554" t="s">
        <v>7655</v>
      </c>
      <c r="H1491" s="392" t="s">
        <v>4194</v>
      </c>
      <c r="I1491" s="392" t="s">
        <v>7099</v>
      </c>
      <c r="J1491" s="392" t="s">
        <v>7100</v>
      </c>
      <c r="K1491" s="544" t="s">
        <v>3283</v>
      </c>
      <c r="L1491" s="544" t="s">
        <v>3309</v>
      </c>
      <c r="M1491" s="390">
        <v>19476.11</v>
      </c>
      <c r="N1491" s="544" t="s">
        <v>7101</v>
      </c>
      <c r="O1491" s="544" t="s">
        <v>7101</v>
      </c>
      <c r="P1491" s="390">
        <v>0</v>
      </c>
      <c r="Q1491" s="544"/>
      <c r="R1491" s="544"/>
    </row>
    <row r="1492" spans="1:18" ht="36" x14ac:dyDescent="0.25">
      <c r="A1492" s="361" t="s">
        <v>7095</v>
      </c>
      <c r="B1492" s="385" t="s">
        <v>3987</v>
      </c>
      <c r="C1492" s="608" t="s">
        <v>158</v>
      </c>
      <c r="D1492" s="609" t="s">
        <v>7096</v>
      </c>
      <c r="E1492" s="603">
        <v>5000</v>
      </c>
      <c r="F1492" s="613" t="s">
        <v>7656</v>
      </c>
      <c r="G1492" s="554" t="s">
        <v>7657</v>
      </c>
      <c r="H1492" s="293" t="s">
        <v>7191</v>
      </c>
      <c r="I1492" s="392" t="s">
        <v>7099</v>
      </c>
      <c r="J1492" s="392" t="s">
        <v>7100</v>
      </c>
      <c r="K1492" s="544" t="s">
        <v>3277</v>
      </c>
      <c r="L1492" s="544" t="s">
        <v>3277</v>
      </c>
      <c r="M1492" s="390">
        <v>5416.67</v>
      </c>
      <c r="N1492" s="544" t="s">
        <v>7101</v>
      </c>
      <c r="O1492" s="544" t="s">
        <v>7101</v>
      </c>
      <c r="P1492" s="390">
        <v>0</v>
      </c>
      <c r="Q1492" s="544"/>
      <c r="R1492" s="544"/>
    </row>
    <row r="1493" spans="1:18" ht="24" x14ac:dyDescent="0.25">
      <c r="A1493" s="361" t="s">
        <v>7095</v>
      </c>
      <c r="B1493" s="385" t="s">
        <v>3987</v>
      </c>
      <c r="C1493" s="608" t="s">
        <v>158</v>
      </c>
      <c r="D1493" s="609" t="s">
        <v>7449</v>
      </c>
      <c r="E1493" s="603">
        <v>2700</v>
      </c>
      <c r="F1493" s="616" t="s">
        <v>7658</v>
      </c>
      <c r="G1493" s="555" t="s">
        <v>7659</v>
      </c>
      <c r="H1493" s="293" t="s">
        <v>7211</v>
      </c>
      <c r="I1493" s="293" t="s">
        <v>7207</v>
      </c>
      <c r="J1493" s="293" t="s">
        <v>7208</v>
      </c>
      <c r="K1493" s="544" t="s">
        <v>3277</v>
      </c>
      <c r="L1493" s="544" t="s">
        <v>3564</v>
      </c>
      <c r="M1493" s="390">
        <v>32097</v>
      </c>
      <c r="N1493" s="544" t="s">
        <v>7101</v>
      </c>
      <c r="O1493" s="544" t="s">
        <v>7101</v>
      </c>
      <c r="P1493" s="390">
        <v>0</v>
      </c>
      <c r="Q1493" s="544"/>
      <c r="R1493" s="544"/>
    </row>
    <row r="1494" spans="1:18" x14ac:dyDescent="0.25">
      <c r="A1494" s="361" t="s">
        <v>7095</v>
      </c>
      <c r="B1494" s="385" t="s">
        <v>3987</v>
      </c>
      <c r="C1494" s="608" t="s">
        <v>158</v>
      </c>
      <c r="D1494" s="609" t="s">
        <v>7170</v>
      </c>
      <c r="E1494" s="603">
        <v>5000</v>
      </c>
      <c r="F1494" s="613" t="s">
        <v>7660</v>
      </c>
      <c r="G1494" s="554" t="s">
        <v>7661</v>
      </c>
      <c r="H1494" s="392" t="s">
        <v>7194</v>
      </c>
      <c r="I1494" s="392" t="s">
        <v>7099</v>
      </c>
      <c r="J1494" s="392" t="s">
        <v>7100</v>
      </c>
      <c r="K1494" s="544" t="s">
        <v>3283</v>
      </c>
      <c r="L1494" s="544" t="s">
        <v>3297</v>
      </c>
      <c r="M1494" s="390">
        <v>21498.890000000003</v>
      </c>
      <c r="N1494" s="544" t="s">
        <v>7101</v>
      </c>
      <c r="O1494" s="544" t="s">
        <v>7101</v>
      </c>
      <c r="P1494" s="390">
        <v>0</v>
      </c>
      <c r="Q1494" s="544"/>
      <c r="R1494" s="544"/>
    </row>
    <row r="1495" spans="1:18" ht="24" x14ac:dyDescent="0.25">
      <c r="A1495" s="361" t="s">
        <v>7095</v>
      </c>
      <c r="B1495" s="385" t="s">
        <v>3987</v>
      </c>
      <c r="C1495" s="608" t="s">
        <v>158</v>
      </c>
      <c r="D1495" s="609" t="s">
        <v>7111</v>
      </c>
      <c r="E1495" s="603">
        <v>3500</v>
      </c>
      <c r="F1495" s="613" t="s">
        <v>7662</v>
      </c>
      <c r="G1495" s="554" t="s">
        <v>7663</v>
      </c>
      <c r="H1495" s="293" t="s">
        <v>7204</v>
      </c>
      <c r="I1495" s="392" t="s">
        <v>7099</v>
      </c>
      <c r="J1495" s="392" t="s">
        <v>7100</v>
      </c>
      <c r="K1495" s="544" t="s">
        <v>3277</v>
      </c>
      <c r="L1495" s="544" t="s">
        <v>3309</v>
      </c>
      <c r="M1495" s="390">
        <v>11156.109999999999</v>
      </c>
      <c r="N1495" s="544" t="s">
        <v>7101</v>
      </c>
      <c r="O1495" s="544" t="s">
        <v>7101</v>
      </c>
      <c r="P1495" s="390">
        <v>0</v>
      </c>
      <c r="Q1495" s="544"/>
      <c r="R1495" s="544"/>
    </row>
    <row r="1496" spans="1:18" ht="24" x14ac:dyDescent="0.25">
      <c r="A1496" s="361" t="s">
        <v>7095</v>
      </c>
      <c r="B1496" s="385" t="s">
        <v>3987</v>
      </c>
      <c r="C1496" s="608" t="s">
        <v>158</v>
      </c>
      <c r="D1496" s="609" t="s">
        <v>7096</v>
      </c>
      <c r="E1496" s="603">
        <v>5000</v>
      </c>
      <c r="F1496" s="613" t="s">
        <v>7664</v>
      </c>
      <c r="G1496" s="554" t="s">
        <v>7665</v>
      </c>
      <c r="H1496" s="392" t="s">
        <v>7194</v>
      </c>
      <c r="I1496" s="392" t="s">
        <v>7099</v>
      </c>
      <c r="J1496" s="392" t="s">
        <v>7100</v>
      </c>
      <c r="K1496" s="544" t="s">
        <v>3277</v>
      </c>
      <c r="L1496" s="544" t="s">
        <v>3277</v>
      </c>
      <c r="M1496" s="390">
        <v>5416.67</v>
      </c>
      <c r="N1496" s="544" t="s">
        <v>7101</v>
      </c>
      <c r="O1496" s="544" t="s">
        <v>7101</v>
      </c>
      <c r="P1496" s="390">
        <v>0</v>
      </c>
      <c r="Q1496" s="544"/>
      <c r="R1496" s="544"/>
    </row>
    <row r="1497" spans="1:18" ht="24" x14ac:dyDescent="0.25">
      <c r="A1497" s="361" t="s">
        <v>7095</v>
      </c>
      <c r="B1497" s="385" t="s">
        <v>3987</v>
      </c>
      <c r="C1497" s="608" t="s">
        <v>158</v>
      </c>
      <c r="D1497" s="609" t="s">
        <v>7096</v>
      </c>
      <c r="E1497" s="603">
        <v>5000</v>
      </c>
      <c r="F1497" s="613" t="s">
        <v>7666</v>
      </c>
      <c r="G1497" s="554" t="s">
        <v>7667</v>
      </c>
      <c r="H1497" s="392" t="s">
        <v>7194</v>
      </c>
      <c r="I1497" s="392" t="s">
        <v>7099</v>
      </c>
      <c r="J1497" s="392" t="s">
        <v>7100</v>
      </c>
      <c r="K1497" s="544" t="s">
        <v>3277</v>
      </c>
      <c r="L1497" s="544" t="s">
        <v>3277</v>
      </c>
      <c r="M1497" s="390">
        <v>5416.67</v>
      </c>
      <c r="N1497" s="544" t="s">
        <v>7101</v>
      </c>
      <c r="O1497" s="544" t="s">
        <v>7101</v>
      </c>
      <c r="P1497" s="390">
        <v>0</v>
      </c>
      <c r="Q1497" s="544"/>
      <c r="R1497" s="544"/>
    </row>
    <row r="1498" spans="1:18" ht="24" x14ac:dyDescent="0.25">
      <c r="A1498" s="361" t="s">
        <v>7095</v>
      </c>
      <c r="B1498" s="385" t="s">
        <v>3987</v>
      </c>
      <c r="C1498" s="608" t="s">
        <v>158</v>
      </c>
      <c r="D1498" s="611" t="s">
        <v>6455</v>
      </c>
      <c r="E1498" s="603">
        <v>4000</v>
      </c>
      <c r="F1498" s="613" t="s">
        <v>7668</v>
      </c>
      <c r="G1498" s="554" t="s">
        <v>7669</v>
      </c>
      <c r="H1498" s="293" t="s">
        <v>7670</v>
      </c>
      <c r="I1498" s="293" t="s">
        <v>7115</v>
      </c>
      <c r="J1498" s="293" t="s">
        <v>1664</v>
      </c>
      <c r="K1498" s="544" t="s">
        <v>3277</v>
      </c>
      <c r="L1498" s="544" t="s">
        <v>3564</v>
      </c>
      <c r="M1498" s="390">
        <v>48600</v>
      </c>
      <c r="N1498" s="544" t="s">
        <v>7101</v>
      </c>
      <c r="O1498" s="544" t="s">
        <v>7101</v>
      </c>
      <c r="P1498" s="390">
        <v>0</v>
      </c>
      <c r="Q1498" s="544"/>
      <c r="R1498" s="544"/>
    </row>
    <row r="1499" spans="1:18" x14ac:dyDescent="0.25">
      <c r="A1499" s="361" t="s">
        <v>7095</v>
      </c>
      <c r="B1499" s="385" t="s">
        <v>3987</v>
      </c>
      <c r="C1499" s="608" t="s">
        <v>158</v>
      </c>
      <c r="D1499" s="609" t="s">
        <v>7096</v>
      </c>
      <c r="E1499" s="603">
        <v>5000</v>
      </c>
      <c r="F1499" s="613" t="s">
        <v>7671</v>
      </c>
      <c r="G1499" s="554" t="s">
        <v>7672</v>
      </c>
      <c r="H1499" s="392" t="s">
        <v>4566</v>
      </c>
      <c r="I1499" s="392" t="s">
        <v>7099</v>
      </c>
      <c r="J1499" s="392" t="s">
        <v>7100</v>
      </c>
      <c r="K1499" s="544" t="s">
        <v>3277</v>
      </c>
      <c r="L1499" s="544" t="s">
        <v>3277</v>
      </c>
      <c r="M1499" s="390">
        <v>5416.67</v>
      </c>
      <c r="N1499" s="544" t="s">
        <v>7101</v>
      </c>
      <c r="O1499" s="544" t="s">
        <v>7101</v>
      </c>
      <c r="P1499" s="390">
        <v>0</v>
      </c>
      <c r="Q1499" s="544"/>
      <c r="R1499" s="544"/>
    </row>
    <row r="1500" spans="1:18" x14ac:dyDescent="0.25">
      <c r="A1500" s="361" t="s">
        <v>7095</v>
      </c>
      <c r="B1500" s="385" t="s">
        <v>3987</v>
      </c>
      <c r="C1500" s="608" t="s">
        <v>158</v>
      </c>
      <c r="D1500" s="609" t="s">
        <v>7102</v>
      </c>
      <c r="E1500" s="603">
        <v>5000</v>
      </c>
      <c r="F1500" s="613" t="s">
        <v>7671</v>
      </c>
      <c r="G1500" s="554" t="s">
        <v>7672</v>
      </c>
      <c r="H1500" s="392" t="s">
        <v>4566</v>
      </c>
      <c r="I1500" s="392" t="s">
        <v>7099</v>
      </c>
      <c r="J1500" s="392" t="s">
        <v>7100</v>
      </c>
      <c r="K1500" s="544" t="s">
        <v>3277</v>
      </c>
      <c r="L1500" s="544" t="s">
        <v>3297</v>
      </c>
      <c r="M1500" s="390">
        <v>21305.56</v>
      </c>
      <c r="N1500" s="544" t="s">
        <v>7101</v>
      </c>
      <c r="O1500" s="544" t="s">
        <v>7101</v>
      </c>
      <c r="P1500" s="390">
        <v>0</v>
      </c>
      <c r="Q1500" s="544"/>
      <c r="R1500" s="544"/>
    </row>
    <row r="1501" spans="1:18" x14ac:dyDescent="0.25">
      <c r="A1501" s="361" t="s">
        <v>7095</v>
      </c>
      <c r="B1501" s="385" t="s">
        <v>3987</v>
      </c>
      <c r="C1501" s="608" t="s">
        <v>158</v>
      </c>
      <c r="D1501" s="609" t="s">
        <v>7256</v>
      </c>
      <c r="E1501" s="603">
        <v>2500</v>
      </c>
      <c r="F1501" s="613" t="s">
        <v>7673</v>
      </c>
      <c r="G1501" s="554" t="s">
        <v>7674</v>
      </c>
      <c r="H1501" s="392" t="s">
        <v>7364</v>
      </c>
      <c r="I1501" s="392" t="s">
        <v>7115</v>
      </c>
      <c r="J1501" s="392" t="s">
        <v>1664</v>
      </c>
      <c r="K1501" s="544" t="s">
        <v>3277</v>
      </c>
      <c r="L1501" s="544" t="s">
        <v>3564</v>
      </c>
      <c r="M1501" s="390">
        <v>30600</v>
      </c>
      <c r="N1501" s="544" t="s">
        <v>7101</v>
      </c>
      <c r="O1501" s="544" t="s">
        <v>7101</v>
      </c>
      <c r="P1501" s="390">
        <v>0</v>
      </c>
      <c r="Q1501" s="544"/>
      <c r="R1501" s="544"/>
    </row>
    <row r="1502" spans="1:18" ht="36" x14ac:dyDescent="0.25">
      <c r="A1502" s="361" t="s">
        <v>7095</v>
      </c>
      <c r="B1502" s="385" t="s">
        <v>3987</v>
      </c>
      <c r="C1502" s="608" t="s">
        <v>158</v>
      </c>
      <c r="D1502" s="609" t="s">
        <v>7096</v>
      </c>
      <c r="E1502" s="603">
        <v>5000</v>
      </c>
      <c r="F1502" s="613" t="s">
        <v>7675</v>
      </c>
      <c r="G1502" s="554" t="s">
        <v>7676</v>
      </c>
      <c r="H1502" s="293" t="s">
        <v>7567</v>
      </c>
      <c r="I1502" s="392" t="s">
        <v>7099</v>
      </c>
      <c r="J1502" s="392" t="s">
        <v>7100</v>
      </c>
      <c r="K1502" s="544" t="s">
        <v>3277</v>
      </c>
      <c r="L1502" s="544" t="s">
        <v>3277</v>
      </c>
      <c r="M1502" s="390">
        <v>5416.67</v>
      </c>
      <c r="N1502" s="544" t="s">
        <v>7101</v>
      </c>
      <c r="O1502" s="544" t="s">
        <v>7101</v>
      </c>
      <c r="P1502" s="390">
        <v>0</v>
      </c>
      <c r="Q1502" s="544"/>
      <c r="R1502" s="544"/>
    </row>
    <row r="1503" spans="1:18" ht="36" x14ac:dyDescent="0.25">
      <c r="A1503" s="361" t="s">
        <v>7095</v>
      </c>
      <c r="B1503" s="385" t="s">
        <v>3987</v>
      </c>
      <c r="C1503" s="608" t="s">
        <v>158</v>
      </c>
      <c r="D1503" s="609" t="s">
        <v>7170</v>
      </c>
      <c r="E1503" s="603">
        <v>5000</v>
      </c>
      <c r="F1503" s="613" t="s">
        <v>7675</v>
      </c>
      <c r="G1503" s="554" t="s">
        <v>7676</v>
      </c>
      <c r="H1503" s="293" t="s">
        <v>7567</v>
      </c>
      <c r="I1503" s="392" t="s">
        <v>7099</v>
      </c>
      <c r="J1503" s="392" t="s">
        <v>7100</v>
      </c>
      <c r="K1503" s="544" t="s">
        <v>3283</v>
      </c>
      <c r="L1503" s="544" t="s">
        <v>3297</v>
      </c>
      <c r="M1503" s="390">
        <v>20211.669999999998</v>
      </c>
      <c r="N1503" s="544" t="s">
        <v>7101</v>
      </c>
      <c r="O1503" s="544" t="s">
        <v>7101</v>
      </c>
      <c r="P1503" s="390">
        <v>0</v>
      </c>
      <c r="Q1503" s="544"/>
      <c r="R1503" s="544"/>
    </row>
    <row r="1504" spans="1:18" ht="36" x14ac:dyDescent="0.25">
      <c r="A1504" s="361" t="s">
        <v>7095</v>
      </c>
      <c r="B1504" s="385" t="s">
        <v>3987</v>
      </c>
      <c r="C1504" s="608" t="s">
        <v>158</v>
      </c>
      <c r="D1504" s="609" t="s">
        <v>7096</v>
      </c>
      <c r="E1504" s="603">
        <v>5000</v>
      </c>
      <c r="F1504" s="613" t="s">
        <v>7677</v>
      </c>
      <c r="G1504" s="554" t="s">
        <v>7678</v>
      </c>
      <c r="H1504" s="293" t="s">
        <v>7191</v>
      </c>
      <c r="I1504" s="392" t="s">
        <v>7099</v>
      </c>
      <c r="J1504" s="392" t="s">
        <v>7100</v>
      </c>
      <c r="K1504" s="544">
        <v>1</v>
      </c>
      <c r="L1504" s="544">
        <v>1</v>
      </c>
      <c r="M1504" s="390">
        <v>5416.67</v>
      </c>
      <c r="N1504" s="544" t="s">
        <v>7101</v>
      </c>
      <c r="O1504" s="544" t="s">
        <v>7101</v>
      </c>
      <c r="P1504" s="390">
        <v>0</v>
      </c>
      <c r="Q1504" s="544"/>
      <c r="R1504" s="544"/>
    </row>
    <row r="1505" spans="1:18" ht="24" x14ac:dyDescent="0.25">
      <c r="A1505" s="361" t="s">
        <v>7095</v>
      </c>
      <c r="B1505" s="385" t="s">
        <v>3987</v>
      </c>
      <c r="C1505" s="608" t="s">
        <v>158</v>
      </c>
      <c r="D1505" s="609" t="s">
        <v>7170</v>
      </c>
      <c r="E1505" s="603">
        <v>5000</v>
      </c>
      <c r="F1505" s="613" t="s">
        <v>7679</v>
      </c>
      <c r="G1505" s="554" t="s">
        <v>7680</v>
      </c>
      <c r="H1505" s="392" t="s">
        <v>4566</v>
      </c>
      <c r="I1505" s="392" t="s">
        <v>7099</v>
      </c>
      <c r="J1505" s="392" t="s">
        <v>7100</v>
      </c>
      <c r="K1505" s="544" t="s">
        <v>3283</v>
      </c>
      <c r="L1505" s="544" t="s">
        <v>3309</v>
      </c>
      <c r="M1505" s="390">
        <v>19476.109999999997</v>
      </c>
      <c r="N1505" s="544" t="s">
        <v>7101</v>
      </c>
      <c r="O1505" s="544" t="s">
        <v>7101</v>
      </c>
      <c r="P1505" s="390">
        <v>0</v>
      </c>
      <c r="Q1505" s="544"/>
      <c r="R1505" s="544"/>
    </row>
    <row r="1506" spans="1:18" x14ac:dyDescent="0.25">
      <c r="A1506" s="361" t="s">
        <v>7095</v>
      </c>
      <c r="B1506" s="385" t="s">
        <v>3987</v>
      </c>
      <c r="C1506" s="608" t="s">
        <v>158</v>
      </c>
      <c r="D1506" s="609" t="s">
        <v>7111</v>
      </c>
      <c r="E1506" s="603">
        <v>3500</v>
      </c>
      <c r="F1506" s="613" t="s">
        <v>7681</v>
      </c>
      <c r="G1506" s="554" t="s">
        <v>7682</v>
      </c>
      <c r="H1506" s="392" t="s">
        <v>7262</v>
      </c>
      <c r="I1506" s="392" t="s">
        <v>7099</v>
      </c>
      <c r="J1506" s="392" t="s">
        <v>7100</v>
      </c>
      <c r="K1506" s="544" t="s">
        <v>3277</v>
      </c>
      <c r="L1506" s="544" t="s">
        <v>3309</v>
      </c>
      <c r="M1506" s="390">
        <v>11156.109999999999</v>
      </c>
      <c r="N1506" s="544" t="s">
        <v>7101</v>
      </c>
      <c r="O1506" s="544" t="s">
        <v>7101</v>
      </c>
      <c r="P1506" s="390">
        <v>0</v>
      </c>
      <c r="Q1506" s="544"/>
      <c r="R1506" s="544"/>
    </row>
    <row r="1507" spans="1:18" ht="24" x14ac:dyDescent="0.25">
      <c r="A1507" s="361" t="s">
        <v>7095</v>
      </c>
      <c r="B1507" s="385" t="s">
        <v>3987</v>
      </c>
      <c r="C1507" s="608" t="s">
        <v>158</v>
      </c>
      <c r="D1507" s="609" t="s">
        <v>7522</v>
      </c>
      <c r="E1507" s="603">
        <v>5500</v>
      </c>
      <c r="F1507" s="613" t="s">
        <v>7683</v>
      </c>
      <c r="G1507" s="554" t="s">
        <v>7684</v>
      </c>
      <c r="H1507" s="392" t="s">
        <v>7364</v>
      </c>
      <c r="I1507" s="392" t="s">
        <v>7099</v>
      </c>
      <c r="J1507" s="392" t="s">
        <v>7100</v>
      </c>
      <c r="K1507" s="544" t="s">
        <v>3277</v>
      </c>
      <c r="L1507" s="544" t="s">
        <v>3564</v>
      </c>
      <c r="M1507" s="390">
        <v>66600</v>
      </c>
      <c r="N1507" s="544" t="s">
        <v>7101</v>
      </c>
      <c r="O1507" s="544" t="s">
        <v>7101</v>
      </c>
      <c r="P1507" s="390">
        <v>0</v>
      </c>
      <c r="Q1507" s="544"/>
      <c r="R1507" s="544"/>
    </row>
    <row r="1508" spans="1:18" ht="24" x14ac:dyDescent="0.25">
      <c r="A1508" s="361" t="s">
        <v>7095</v>
      </c>
      <c r="B1508" s="385" t="s">
        <v>3987</v>
      </c>
      <c r="C1508" s="608" t="s">
        <v>158</v>
      </c>
      <c r="D1508" s="609" t="s">
        <v>3988</v>
      </c>
      <c r="E1508" s="603">
        <v>2500</v>
      </c>
      <c r="F1508" s="613" t="s">
        <v>7685</v>
      </c>
      <c r="G1508" s="554" t="s">
        <v>7686</v>
      </c>
      <c r="H1508" s="293" t="s">
        <v>7211</v>
      </c>
      <c r="I1508" s="293" t="s">
        <v>7207</v>
      </c>
      <c r="J1508" s="293" t="s">
        <v>7208</v>
      </c>
      <c r="K1508" s="544" t="s">
        <v>3277</v>
      </c>
      <c r="L1508" s="544" t="s">
        <v>3564</v>
      </c>
      <c r="M1508" s="390">
        <v>30600</v>
      </c>
      <c r="N1508" s="544" t="s">
        <v>7101</v>
      </c>
      <c r="O1508" s="544" t="s">
        <v>7101</v>
      </c>
      <c r="P1508" s="390">
        <v>0</v>
      </c>
      <c r="Q1508" s="544"/>
      <c r="R1508" s="544"/>
    </row>
    <row r="1509" spans="1:18" ht="24" x14ac:dyDescent="0.25">
      <c r="A1509" s="361" t="s">
        <v>7095</v>
      </c>
      <c r="B1509" s="385" t="s">
        <v>3987</v>
      </c>
      <c r="C1509" s="608" t="s">
        <v>158</v>
      </c>
      <c r="D1509" s="609" t="s">
        <v>7170</v>
      </c>
      <c r="E1509" s="603">
        <v>5000</v>
      </c>
      <c r="F1509" s="613" t="s">
        <v>7687</v>
      </c>
      <c r="G1509" s="554" t="s">
        <v>7688</v>
      </c>
      <c r="H1509" s="392" t="s">
        <v>7406</v>
      </c>
      <c r="I1509" s="392" t="s">
        <v>7099</v>
      </c>
      <c r="J1509" s="392" t="s">
        <v>7100</v>
      </c>
      <c r="K1509" s="544" t="s">
        <v>3283</v>
      </c>
      <c r="L1509" s="544" t="s">
        <v>3297</v>
      </c>
      <c r="M1509" s="390">
        <v>21498.890000000003</v>
      </c>
      <c r="N1509" s="544" t="s">
        <v>7101</v>
      </c>
      <c r="O1509" s="544" t="s">
        <v>7101</v>
      </c>
      <c r="P1509" s="390">
        <v>0</v>
      </c>
      <c r="Q1509" s="544"/>
      <c r="R1509" s="544"/>
    </row>
    <row r="1510" spans="1:18" ht="24" x14ac:dyDescent="0.25">
      <c r="A1510" s="361" t="s">
        <v>7095</v>
      </c>
      <c r="B1510" s="385" t="s">
        <v>3987</v>
      </c>
      <c r="C1510" s="608" t="s">
        <v>158</v>
      </c>
      <c r="D1510" s="609" t="s">
        <v>7111</v>
      </c>
      <c r="E1510" s="603">
        <v>3500</v>
      </c>
      <c r="F1510" s="613" t="s">
        <v>7689</v>
      </c>
      <c r="G1510" s="554" t="s">
        <v>7690</v>
      </c>
      <c r="H1510" s="392" t="s">
        <v>7114</v>
      </c>
      <c r="I1510" s="392" t="s">
        <v>7099</v>
      </c>
      <c r="J1510" s="392" t="s">
        <v>7100</v>
      </c>
      <c r="K1510" s="544" t="s">
        <v>3277</v>
      </c>
      <c r="L1510" s="544" t="s">
        <v>3309</v>
      </c>
      <c r="M1510" s="390">
        <v>11156.109999999999</v>
      </c>
      <c r="N1510" s="544" t="s">
        <v>7101</v>
      </c>
      <c r="O1510" s="544" t="s">
        <v>7101</v>
      </c>
      <c r="P1510" s="390">
        <v>0</v>
      </c>
      <c r="Q1510" s="544"/>
      <c r="R1510" s="544"/>
    </row>
    <row r="1511" spans="1:18" ht="24" x14ac:dyDescent="0.25">
      <c r="A1511" s="361" t="s">
        <v>7095</v>
      </c>
      <c r="B1511" s="385" t="s">
        <v>3987</v>
      </c>
      <c r="C1511" s="608" t="s">
        <v>158</v>
      </c>
      <c r="D1511" s="611" t="s">
        <v>4015</v>
      </c>
      <c r="E1511" s="603">
        <v>9000</v>
      </c>
      <c r="F1511" s="613" t="s">
        <v>7691</v>
      </c>
      <c r="G1511" s="554" t="s">
        <v>7692</v>
      </c>
      <c r="H1511" s="392" t="s">
        <v>4015</v>
      </c>
      <c r="I1511" s="392" t="s">
        <v>7099</v>
      </c>
      <c r="J1511" s="392" t="s">
        <v>7100</v>
      </c>
      <c r="K1511" s="544" t="s">
        <v>3277</v>
      </c>
      <c r="L1511" s="544" t="s">
        <v>3564</v>
      </c>
      <c r="M1511" s="390">
        <v>108600</v>
      </c>
      <c r="N1511" s="544" t="s">
        <v>7101</v>
      </c>
      <c r="O1511" s="544" t="s">
        <v>7101</v>
      </c>
      <c r="P1511" s="390">
        <v>0</v>
      </c>
      <c r="Q1511" s="544"/>
      <c r="R1511" s="544"/>
    </row>
    <row r="1512" spans="1:18" ht="24" x14ac:dyDescent="0.25">
      <c r="A1512" s="361" t="s">
        <v>7095</v>
      </c>
      <c r="B1512" s="385" t="s">
        <v>3987</v>
      </c>
      <c r="C1512" s="608" t="s">
        <v>158</v>
      </c>
      <c r="D1512" s="609" t="s">
        <v>7111</v>
      </c>
      <c r="E1512" s="603">
        <v>3500</v>
      </c>
      <c r="F1512" s="613" t="s">
        <v>7693</v>
      </c>
      <c r="G1512" s="554" t="s">
        <v>7694</v>
      </c>
      <c r="H1512" s="392" t="s">
        <v>4438</v>
      </c>
      <c r="I1512" s="392" t="s">
        <v>7099</v>
      </c>
      <c r="J1512" s="392" t="s">
        <v>7100</v>
      </c>
      <c r="K1512" s="544" t="s">
        <v>3277</v>
      </c>
      <c r="L1512" s="544" t="s">
        <v>3309</v>
      </c>
      <c r="M1512" s="390">
        <v>11156.109999999999</v>
      </c>
      <c r="N1512" s="544" t="s">
        <v>7101</v>
      </c>
      <c r="O1512" s="544" t="s">
        <v>7101</v>
      </c>
      <c r="P1512" s="390">
        <v>0</v>
      </c>
      <c r="Q1512" s="544"/>
      <c r="R1512" s="544"/>
    </row>
    <row r="1513" spans="1:18" x14ac:dyDescent="0.25">
      <c r="A1513" s="361" t="s">
        <v>7095</v>
      </c>
      <c r="B1513" s="385" t="s">
        <v>3987</v>
      </c>
      <c r="C1513" s="608" t="s">
        <v>158</v>
      </c>
      <c r="D1513" s="609" t="s">
        <v>7111</v>
      </c>
      <c r="E1513" s="603">
        <v>3500</v>
      </c>
      <c r="F1513" s="613" t="s">
        <v>7695</v>
      </c>
      <c r="G1513" s="554" t="s">
        <v>7696</v>
      </c>
      <c r="H1513" s="392" t="s">
        <v>7406</v>
      </c>
      <c r="I1513" s="392" t="s">
        <v>7099</v>
      </c>
      <c r="J1513" s="392" t="s">
        <v>7100</v>
      </c>
      <c r="K1513" s="544" t="s">
        <v>3277</v>
      </c>
      <c r="L1513" s="544" t="s">
        <v>3309</v>
      </c>
      <c r="M1513" s="390">
        <v>11156.109999999999</v>
      </c>
      <c r="N1513" s="544" t="s">
        <v>7101</v>
      </c>
      <c r="O1513" s="544" t="s">
        <v>7101</v>
      </c>
      <c r="P1513" s="390">
        <v>0</v>
      </c>
      <c r="Q1513" s="544"/>
      <c r="R1513" s="544"/>
    </row>
    <row r="1514" spans="1:18" x14ac:dyDescent="0.25">
      <c r="A1514" s="361" t="s">
        <v>7095</v>
      </c>
      <c r="B1514" s="385" t="s">
        <v>3987</v>
      </c>
      <c r="C1514" s="608" t="s">
        <v>158</v>
      </c>
      <c r="D1514" s="609" t="s">
        <v>7111</v>
      </c>
      <c r="E1514" s="603">
        <v>3500</v>
      </c>
      <c r="F1514" s="613" t="s">
        <v>7697</v>
      </c>
      <c r="G1514" s="554" t="s">
        <v>7698</v>
      </c>
      <c r="H1514" s="392" t="s">
        <v>7161</v>
      </c>
      <c r="I1514" s="392" t="s">
        <v>7115</v>
      </c>
      <c r="J1514" s="392" t="s">
        <v>1664</v>
      </c>
      <c r="K1514" s="544" t="s">
        <v>3277</v>
      </c>
      <c r="L1514" s="544" t="s">
        <v>3309</v>
      </c>
      <c r="M1514" s="390">
        <v>11156.109999999999</v>
      </c>
      <c r="N1514" s="544" t="s">
        <v>7101</v>
      </c>
      <c r="O1514" s="544" t="s">
        <v>7101</v>
      </c>
      <c r="P1514" s="390">
        <v>0</v>
      </c>
      <c r="Q1514" s="544"/>
      <c r="R1514" s="544"/>
    </row>
    <row r="1515" spans="1:18" ht="24" x14ac:dyDescent="0.25">
      <c r="A1515" s="361" t="s">
        <v>7095</v>
      </c>
      <c r="B1515" s="385" t="s">
        <v>3987</v>
      </c>
      <c r="C1515" s="608" t="s">
        <v>158</v>
      </c>
      <c r="D1515" s="609" t="s">
        <v>7111</v>
      </c>
      <c r="E1515" s="603">
        <v>3500</v>
      </c>
      <c r="F1515" s="613" t="s">
        <v>7699</v>
      </c>
      <c r="G1515" s="554" t="s">
        <v>7700</v>
      </c>
      <c r="H1515" s="392" t="s">
        <v>7114</v>
      </c>
      <c r="I1515" s="392" t="s">
        <v>7099</v>
      </c>
      <c r="J1515" s="392" t="s">
        <v>7100</v>
      </c>
      <c r="K1515" s="544" t="s">
        <v>3277</v>
      </c>
      <c r="L1515" s="544" t="s">
        <v>3309</v>
      </c>
      <c r="M1515" s="390">
        <v>11156.109999999999</v>
      </c>
      <c r="N1515" s="544" t="s">
        <v>7101</v>
      </c>
      <c r="O1515" s="544" t="s">
        <v>7101</v>
      </c>
      <c r="P1515" s="390">
        <v>0</v>
      </c>
      <c r="Q1515" s="544"/>
      <c r="R1515" s="544"/>
    </row>
    <row r="1516" spans="1:18" ht="36" x14ac:dyDescent="0.25">
      <c r="A1516" s="361" t="s">
        <v>7095</v>
      </c>
      <c r="B1516" s="385" t="s">
        <v>3987</v>
      </c>
      <c r="C1516" s="608" t="s">
        <v>158</v>
      </c>
      <c r="D1516" s="609" t="s">
        <v>7111</v>
      </c>
      <c r="E1516" s="603">
        <v>3500</v>
      </c>
      <c r="F1516" s="613" t="s">
        <v>7701</v>
      </c>
      <c r="G1516" s="554" t="s">
        <v>7702</v>
      </c>
      <c r="H1516" s="293" t="s">
        <v>7703</v>
      </c>
      <c r="I1516" s="392" t="s">
        <v>7099</v>
      </c>
      <c r="J1516" s="392" t="s">
        <v>7100</v>
      </c>
      <c r="K1516" s="544" t="s">
        <v>3277</v>
      </c>
      <c r="L1516" s="544" t="s">
        <v>3309</v>
      </c>
      <c r="M1516" s="390">
        <v>11156.109999999999</v>
      </c>
      <c r="N1516" s="544" t="s">
        <v>7101</v>
      </c>
      <c r="O1516" s="544" t="s">
        <v>7101</v>
      </c>
      <c r="P1516" s="390">
        <v>0</v>
      </c>
      <c r="Q1516" s="544"/>
      <c r="R1516" s="544"/>
    </row>
    <row r="1517" spans="1:18" ht="24" x14ac:dyDescent="0.25">
      <c r="A1517" s="361" t="s">
        <v>7095</v>
      </c>
      <c r="B1517" s="385" t="s">
        <v>3987</v>
      </c>
      <c r="C1517" s="608" t="s">
        <v>158</v>
      </c>
      <c r="D1517" s="609" t="s">
        <v>7256</v>
      </c>
      <c r="E1517" s="603">
        <v>2500</v>
      </c>
      <c r="F1517" s="613" t="s">
        <v>7704</v>
      </c>
      <c r="G1517" s="554" t="s">
        <v>7705</v>
      </c>
      <c r="H1517" s="293" t="s">
        <v>7211</v>
      </c>
      <c r="I1517" s="293" t="s">
        <v>7099</v>
      </c>
      <c r="J1517" s="293" t="s">
        <v>7100</v>
      </c>
      <c r="K1517" s="544" t="s">
        <v>3277</v>
      </c>
      <c r="L1517" s="544" t="s">
        <v>3564</v>
      </c>
      <c r="M1517" s="390">
        <v>30600</v>
      </c>
      <c r="N1517" s="544" t="s">
        <v>7101</v>
      </c>
      <c r="O1517" s="544" t="s">
        <v>7101</v>
      </c>
      <c r="P1517" s="390">
        <v>0</v>
      </c>
      <c r="Q1517" s="544"/>
      <c r="R1517" s="544"/>
    </row>
    <row r="1518" spans="1:18" x14ac:dyDescent="0.25">
      <c r="A1518" s="361" t="s">
        <v>7095</v>
      </c>
      <c r="B1518" s="385" t="s">
        <v>3987</v>
      </c>
      <c r="C1518" s="608" t="s">
        <v>158</v>
      </c>
      <c r="D1518" s="609" t="s">
        <v>7158</v>
      </c>
      <c r="E1518" s="603">
        <v>3500</v>
      </c>
      <c r="F1518" s="613" t="s">
        <v>7706</v>
      </c>
      <c r="G1518" s="554" t="s">
        <v>7707</v>
      </c>
      <c r="H1518" s="392" t="s">
        <v>7178</v>
      </c>
      <c r="I1518" s="392" t="s">
        <v>7099</v>
      </c>
      <c r="J1518" s="392" t="s">
        <v>7100</v>
      </c>
      <c r="K1518" s="544" t="s">
        <v>3277</v>
      </c>
      <c r="L1518" s="544" t="s">
        <v>3564</v>
      </c>
      <c r="M1518" s="390">
        <v>42600</v>
      </c>
      <c r="N1518" s="544" t="s">
        <v>7101</v>
      </c>
      <c r="O1518" s="544" t="s">
        <v>7101</v>
      </c>
      <c r="P1518" s="390">
        <v>0</v>
      </c>
      <c r="Q1518" s="544"/>
      <c r="R1518" s="544"/>
    </row>
    <row r="1519" spans="1:18" ht="48" x14ac:dyDescent="0.25">
      <c r="A1519" s="361" t="s">
        <v>7095</v>
      </c>
      <c r="B1519" s="385" t="s">
        <v>3987</v>
      </c>
      <c r="C1519" s="608" t="s">
        <v>158</v>
      </c>
      <c r="D1519" s="609" t="s">
        <v>7158</v>
      </c>
      <c r="E1519" s="603">
        <v>3500</v>
      </c>
      <c r="F1519" s="613" t="s">
        <v>7708</v>
      </c>
      <c r="G1519" s="554" t="s">
        <v>7709</v>
      </c>
      <c r="H1519" s="293" t="s">
        <v>7710</v>
      </c>
      <c r="I1519" s="293" t="s">
        <v>7099</v>
      </c>
      <c r="J1519" s="293" t="s">
        <v>7100</v>
      </c>
      <c r="K1519" s="544" t="s">
        <v>3277</v>
      </c>
      <c r="L1519" s="544" t="s">
        <v>3564</v>
      </c>
      <c r="M1519" s="390">
        <v>42600</v>
      </c>
      <c r="N1519" s="544" t="s">
        <v>7101</v>
      </c>
      <c r="O1519" s="544" t="s">
        <v>7101</v>
      </c>
      <c r="P1519" s="390">
        <v>0</v>
      </c>
      <c r="Q1519" s="544"/>
      <c r="R1519" s="544"/>
    </row>
    <row r="1520" spans="1:18" ht="24" x14ac:dyDescent="0.25">
      <c r="A1520" s="361" t="s">
        <v>7095</v>
      </c>
      <c r="B1520" s="385" t="s">
        <v>3987</v>
      </c>
      <c r="C1520" s="608" t="s">
        <v>158</v>
      </c>
      <c r="D1520" s="609" t="s">
        <v>7711</v>
      </c>
      <c r="E1520" s="603">
        <v>5500</v>
      </c>
      <c r="F1520" s="613" t="s">
        <v>7712</v>
      </c>
      <c r="G1520" s="554" t="s">
        <v>7713</v>
      </c>
      <c r="H1520" s="566" t="s">
        <v>7175</v>
      </c>
      <c r="I1520" s="566" t="s">
        <v>7099</v>
      </c>
      <c r="J1520" s="566" t="s">
        <v>7100</v>
      </c>
      <c r="K1520" s="544" t="s">
        <v>3277</v>
      </c>
      <c r="L1520" s="544" t="s">
        <v>3564</v>
      </c>
      <c r="M1520" s="390">
        <v>66600</v>
      </c>
      <c r="N1520" s="544" t="s">
        <v>7101</v>
      </c>
      <c r="O1520" s="544" t="s">
        <v>7101</v>
      </c>
      <c r="P1520" s="390">
        <v>0</v>
      </c>
      <c r="Q1520" s="544"/>
      <c r="R1520" s="544"/>
    </row>
    <row r="1521" spans="1:18" ht="24" x14ac:dyDescent="0.25">
      <c r="A1521" s="361" t="s">
        <v>7095</v>
      </c>
      <c r="B1521" s="385" t="s">
        <v>3987</v>
      </c>
      <c r="C1521" s="608" t="s">
        <v>158</v>
      </c>
      <c r="D1521" s="609" t="s">
        <v>7111</v>
      </c>
      <c r="E1521" s="603">
        <v>3500</v>
      </c>
      <c r="F1521" s="613" t="s">
        <v>7714</v>
      </c>
      <c r="G1521" s="554" t="s">
        <v>7715</v>
      </c>
      <c r="H1521" s="392" t="s">
        <v>7178</v>
      </c>
      <c r="I1521" s="392" t="s">
        <v>7099</v>
      </c>
      <c r="J1521" s="392" t="s">
        <v>7100</v>
      </c>
      <c r="K1521" s="544" t="s">
        <v>3277</v>
      </c>
      <c r="L1521" s="544" t="s">
        <v>3309</v>
      </c>
      <c r="M1521" s="390">
        <v>11156.109999999999</v>
      </c>
      <c r="N1521" s="544" t="s">
        <v>7101</v>
      </c>
      <c r="O1521" s="544" t="s">
        <v>7101</v>
      </c>
      <c r="P1521" s="390">
        <v>0</v>
      </c>
      <c r="Q1521" s="544"/>
      <c r="R1521" s="544"/>
    </row>
    <row r="1522" spans="1:18" ht="24" x14ac:dyDescent="0.25">
      <c r="A1522" s="361" t="s">
        <v>7095</v>
      </c>
      <c r="B1522" s="385" t="s">
        <v>3987</v>
      </c>
      <c r="C1522" s="608" t="s">
        <v>158</v>
      </c>
      <c r="D1522" s="609" t="s">
        <v>7468</v>
      </c>
      <c r="E1522" s="603">
        <v>3100</v>
      </c>
      <c r="F1522" s="613" t="s">
        <v>7716</v>
      </c>
      <c r="G1522" s="554" t="s">
        <v>7717</v>
      </c>
      <c r="H1522" s="567" t="s">
        <v>4566</v>
      </c>
      <c r="I1522" s="568" t="s">
        <v>7099</v>
      </c>
      <c r="J1522" s="569" t="s">
        <v>7100</v>
      </c>
      <c r="K1522" s="544" t="s">
        <v>3277</v>
      </c>
      <c r="L1522" s="544" t="s">
        <v>3564</v>
      </c>
      <c r="M1522" s="390">
        <v>37800</v>
      </c>
      <c r="N1522" s="544" t="s">
        <v>7101</v>
      </c>
      <c r="O1522" s="544" t="s">
        <v>7101</v>
      </c>
      <c r="P1522" s="390">
        <v>0</v>
      </c>
      <c r="Q1522" s="544"/>
      <c r="R1522" s="544"/>
    </row>
    <row r="1523" spans="1:18" ht="24" x14ac:dyDescent="0.25">
      <c r="A1523" s="361" t="s">
        <v>7095</v>
      </c>
      <c r="B1523" s="385" t="s">
        <v>3987</v>
      </c>
      <c r="C1523" s="608" t="s">
        <v>158</v>
      </c>
      <c r="D1523" s="609" t="s">
        <v>7170</v>
      </c>
      <c r="E1523" s="603">
        <v>5000</v>
      </c>
      <c r="F1523" s="613" t="s">
        <v>7718</v>
      </c>
      <c r="G1523" s="554" t="s">
        <v>7719</v>
      </c>
      <c r="H1523" s="392" t="s">
        <v>4566</v>
      </c>
      <c r="I1523" s="392" t="s">
        <v>7099</v>
      </c>
      <c r="J1523" s="392" t="s">
        <v>7100</v>
      </c>
      <c r="K1523" s="544" t="s">
        <v>3283</v>
      </c>
      <c r="L1523" s="544" t="s">
        <v>3297</v>
      </c>
      <c r="M1523" s="390">
        <v>21498.89</v>
      </c>
      <c r="N1523" s="544" t="s">
        <v>7101</v>
      </c>
      <c r="O1523" s="544" t="s">
        <v>7101</v>
      </c>
      <c r="P1523" s="390">
        <v>0</v>
      </c>
      <c r="Q1523" s="544"/>
      <c r="R1523" s="544"/>
    </row>
    <row r="1524" spans="1:18" ht="24" x14ac:dyDescent="0.25">
      <c r="A1524" s="361" t="s">
        <v>7095</v>
      </c>
      <c r="B1524" s="385" t="s">
        <v>3987</v>
      </c>
      <c r="C1524" s="608" t="s">
        <v>158</v>
      </c>
      <c r="D1524" s="609" t="s">
        <v>7096</v>
      </c>
      <c r="E1524" s="603">
        <v>5000</v>
      </c>
      <c r="F1524" s="613" t="s">
        <v>7718</v>
      </c>
      <c r="G1524" s="554" t="s">
        <v>7719</v>
      </c>
      <c r="H1524" s="392" t="s">
        <v>4566</v>
      </c>
      <c r="I1524" s="392" t="s">
        <v>7099</v>
      </c>
      <c r="J1524" s="392" t="s">
        <v>7100</v>
      </c>
      <c r="K1524" s="544" t="s">
        <v>3277</v>
      </c>
      <c r="L1524" s="544" t="s">
        <v>3277</v>
      </c>
      <c r="M1524" s="390">
        <v>5416.67</v>
      </c>
      <c r="N1524" s="544" t="s">
        <v>7101</v>
      </c>
      <c r="O1524" s="544" t="s">
        <v>7101</v>
      </c>
      <c r="P1524" s="390">
        <v>0</v>
      </c>
      <c r="Q1524" s="544"/>
      <c r="R1524" s="544"/>
    </row>
    <row r="1525" spans="1:18" x14ac:dyDescent="0.25">
      <c r="A1525" s="361" t="s">
        <v>7095</v>
      </c>
      <c r="B1525" s="385" t="s">
        <v>3987</v>
      </c>
      <c r="C1525" s="608" t="s">
        <v>158</v>
      </c>
      <c r="D1525" s="609" t="s">
        <v>7256</v>
      </c>
      <c r="E1525" s="603">
        <v>2500</v>
      </c>
      <c r="F1525" s="613" t="s">
        <v>7720</v>
      </c>
      <c r="G1525" s="554" t="s">
        <v>7721</v>
      </c>
      <c r="H1525" s="392" t="s">
        <v>7200</v>
      </c>
      <c r="I1525" s="392" t="s">
        <v>7099</v>
      </c>
      <c r="J1525" s="392" t="s">
        <v>7100</v>
      </c>
      <c r="K1525" s="544" t="s">
        <v>3277</v>
      </c>
      <c r="L1525" s="544" t="s">
        <v>3564</v>
      </c>
      <c r="M1525" s="390">
        <v>30600</v>
      </c>
      <c r="N1525" s="544" t="s">
        <v>7101</v>
      </c>
      <c r="O1525" s="544" t="s">
        <v>7101</v>
      </c>
      <c r="P1525" s="390">
        <v>0</v>
      </c>
      <c r="Q1525" s="544"/>
      <c r="R1525" s="544"/>
    </row>
    <row r="1526" spans="1:18" x14ac:dyDescent="0.25">
      <c r="A1526" s="361" t="s">
        <v>7095</v>
      </c>
      <c r="B1526" s="385" t="s">
        <v>3987</v>
      </c>
      <c r="C1526" s="608" t="s">
        <v>158</v>
      </c>
      <c r="D1526" s="609" t="s">
        <v>7111</v>
      </c>
      <c r="E1526" s="603">
        <v>3500</v>
      </c>
      <c r="F1526" s="613" t="s">
        <v>7722</v>
      </c>
      <c r="G1526" s="554" t="s">
        <v>7723</v>
      </c>
      <c r="H1526" s="392" t="s">
        <v>7114</v>
      </c>
      <c r="I1526" s="392" t="s">
        <v>7099</v>
      </c>
      <c r="J1526" s="392" t="s">
        <v>7100</v>
      </c>
      <c r="K1526" s="544" t="s">
        <v>3277</v>
      </c>
      <c r="L1526" s="544" t="s">
        <v>3309</v>
      </c>
      <c r="M1526" s="390">
        <v>11156.109999999999</v>
      </c>
      <c r="N1526" s="544" t="s">
        <v>7101</v>
      </c>
      <c r="O1526" s="544" t="s">
        <v>7101</v>
      </c>
      <c r="P1526" s="390">
        <v>0</v>
      </c>
      <c r="Q1526" s="544"/>
      <c r="R1526" s="544"/>
    </row>
    <row r="1527" spans="1:18" ht="24" x14ac:dyDescent="0.25">
      <c r="A1527" s="361" t="s">
        <v>7095</v>
      </c>
      <c r="B1527" s="385" t="s">
        <v>3987</v>
      </c>
      <c r="C1527" s="608" t="s">
        <v>158</v>
      </c>
      <c r="D1527" s="609" t="s">
        <v>7170</v>
      </c>
      <c r="E1527" s="603">
        <v>5000</v>
      </c>
      <c r="F1527" s="613" t="s">
        <v>7724</v>
      </c>
      <c r="G1527" s="554" t="s">
        <v>7725</v>
      </c>
      <c r="H1527" s="392" t="s">
        <v>4566</v>
      </c>
      <c r="I1527" s="392" t="s">
        <v>7099</v>
      </c>
      <c r="J1527" s="392" t="s">
        <v>7100</v>
      </c>
      <c r="K1527" s="544" t="s">
        <v>3277</v>
      </c>
      <c r="L1527" s="544" t="s">
        <v>3277</v>
      </c>
      <c r="M1527" s="390">
        <v>7041.67</v>
      </c>
      <c r="N1527" s="544" t="s">
        <v>7101</v>
      </c>
      <c r="O1527" s="544" t="s">
        <v>7101</v>
      </c>
      <c r="P1527" s="390">
        <v>0</v>
      </c>
      <c r="Q1527" s="544"/>
      <c r="R1527" s="544"/>
    </row>
    <row r="1528" spans="1:18" ht="24" x14ac:dyDescent="0.25">
      <c r="A1528" s="361" t="s">
        <v>7095</v>
      </c>
      <c r="B1528" s="385" t="s">
        <v>3987</v>
      </c>
      <c r="C1528" s="608" t="s">
        <v>158</v>
      </c>
      <c r="D1528" s="609" t="s">
        <v>7158</v>
      </c>
      <c r="E1528" s="603">
        <v>3500</v>
      </c>
      <c r="F1528" s="613" t="s">
        <v>7726</v>
      </c>
      <c r="G1528" s="554" t="s">
        <v>7727</v>
      </c>
      <c r="H1528" s="293" t="s">
        <v>7728</v>
      </c>
      <c r="I1528" s="293" t="s">
        <v>7115</v>
      </c>
      <c r="J1528" s="293" t="s">
        <v>1664</v>
      </c>
      <c r="K1528" s="544" t="s">
        <v>3277</v>
      </c>
      <c r="L1528" s="544" t="s">
        <v>3564</v>
      </c>
      <c r="M1528" s="390">
        <v>42600</v>
      </c>
      <c r="N1528" s="544" t="s">
        <v>7101</v>
      </c>
      <c r="O1528" s="544" t="s">
        <v>7101</v>
      </c>
      <c r="P1528" s="390">
        <v>0</v>
      </c>
      <c r="Q1528" s="544"/>
      <c r="R1528" s="544"/>
    </row>
    <row r="1529" spans="1:18" ht="24" x14ac:dyDescent="0.25">
      <c r="A1529" s="361" t="s">
        <v>7095</v>
      </c>
      <c r="B1529" s="385" t="s">
        <v>3987</v>
      </c>
      <c r="C1529" s="608" t="s">
        <v>158</v>
      </c>
      <c r="D1529" s="609" t="s">
        <v>7111</v>
      </c>
      <c r="E1529" s="603">
        <v>3500</v>
      </c>
      <c r="F1529" s="613" t="s">
        <v>7729</v>
      </c>
      <c r="G1529" s="554" t="s">
        <v>7730</v>
      </c>
      <c r="H1529" s="293" t="s">
        <v>7731</v>
      </c>
      <c r="I1529" s="392" t="s">
        <v>7099</v>
      </c>
      <c r="J1529" s="392" t="s">
        <v>7100</v>
      </c>
      <c r="K1529" s="544" t="s">
        <v>3277</v>
      </c>
      <c r="L1529" s="544" t="s">
        <v>3309</v>
      </c>
      <c r="M1529" s="390">
        <v>11156.109999999999</v>
      </c>
      <c r="N1529" s="544" t="s">
        <v>7101</v>
      </c>
      <c r="O1529" s="544" t="s">
        <v>7101</v>
      </c>
      <c r="P1529" s="390">
        <v>0</v>
      </c>
      <c r="Q1529" s="544"/>
      <c r="R1529" s="544"/>
    </row>
    <row r="1530" spans="1:18" ht="24" x14ac:dyDescent="0.25">
      <c r="A1530" s="361" t="s">
        <v>7095</v>
      </c>
      <c r="B1530" s="385" t="s">
        <v>3987</v>
      </c>
      <c r="C1530" s="608" t="s">
        <v>158</v>
      </c>
      <c r="D1530" s="609" t="s">
        <v>7170</v>
      </c>
      <c r="E1530" s="603">
        <v>5000</v>
      </c>
      <c r="F1530" s="613" t="s">
        <v>7732</v>
      </c>
      <c r="G1530" s="554" t="s">
        <v>7733</v>
      </c>
      <c r="H1530" s="392" t="s">
        <v>4566</v>
      </c>
      <c r="I1530" s="392" t="s">
        <v>7099</v>
      </c>
      <c r="J1530" s="392" t="s">
        <v>7100</v>
      </c>
      <c r="K1530" s="544" t="s">
        <v>3283</v>
      </c>
      <c r="L1530" s="544" t="s">
        <v>3297</v>
      </c>
      <c r="M1530" s="390">
        <v>20211.669999999998</v>
      </c>
      <c r="N1530" s="544" t="s">
        <v>7101</v>
      </c>
      <c r="O1530" s="544" t="s">
        <v>7101</v>
      </c>
      <c r="P1530" s="390">
        <v>0</v>
      </c>
      <c r="Q1530" s="544"/>
      <c r="R1530" s="544"/>
    </row>
    <row r="1531" spans="1:18" ht="24" x14ac:dyDescent="0.25">
      <c r="A1531" s="361" t="s">
        <v>7095</v>
      </c>
      <c r="B1531" s="385" t="s">
        <v>3987</v>
      </c>
      <c r="C1531" s="608" t="s">
        <v>158</v>
      </c>
      <c r="D1531" s="609" t="s">
        <v>7096</v>
      </c>
      <c r="E1531" s="603">
        <v>5000</v>
      </c>
      <c r="F1531" s="613" t="s">
        <v>7732</v>
      </c>
      <c r="G1531" s="554" t="s">
        <v>7733</v>
      </c>
      <c r="H1531" s="392" t="s">
        <v>4566</v>
      </c>
      <c r="I1531" s="392" t="s">
        <v>7099</v>
      </c>
      <c r="J1531" s="392" t="s">
        <v>7100</v>
      </c>
      <c r="K1531" s="544" t="s">
        <v>3277</v>
      </c>
      <c r="L1531" s="544" t="s">
        <v>3277</v>
      </c>
      <c r="M1531" s="390">
        <v>5416.67</v>
      </c>
      <c r="N1531" s="544" t="s">
        <v>7101</v>
      </c>
      <c r="O1531" s="544" t="s">
        <v>7101</v>
      </c>
      <c r="P1531" s="390">
        <v>0</v>
      </c>
      <c r="Q1531" s="544"/>
      <c r="R1531" s="544"/>
    </row>
    <row r="1532" spans="1:18" x14ac:dyDescent="0.25">
      <c r="A1532" s="361" t="s">
        <v>7095</v>
      </c>
      <c r="B1532" s="385" t="s">
        <v>3987</v>
      </c>
      <c r="C1532" s="608" t="s">
        <v>158</v>
      </c>
      <c r="D1532" s="609" t="s">
        <v>7111</v>
      </c>
      <c r="E1532" s="603">
        <v>3500</v>
      </c>
      <c r="F1532" s="613" t="s">
        <v>7734</v>
      </c>
      <c r="G1532" s="554" t="s">
        <v>7735</v>
      </c>
      <c r="H1532" s="392" t="s">
        <v>7114</v>
      </c>
      <c r="I1532" s="392" t="s">
        <v>7099</v>
      </c>
      <c r="J1532" s="392" t="s">
        <v>7100</v>
      </c>
      <c r="K1532" s="544" t="s">
        <v>3277</v>
      </c>
      <c r="L1532" s="544" t="s">
        <v>3309</v>
      </c>
      <c r="M1532" s="390">
        <v>11156.109999999999</v>
      </c>
      <c r="N1532" s="544" t="s">
        <v>7101</v>
      </c>
      <c r="O1532" s="544" t="s">
        <v>7101</v>
      </c>
      <c r="P1532" s="390">
        <v>0</v>
      </c>
      <c r="Q1532" s="544"/>
      <c r="R1532" s="544"/>
    </row>
    <row r="1533" spans="1:18" ht="24" x14ac:dyDescent="0.25">
      <c r="A1533" s="361" t="s">
        <v>7095</v>
      </c>
      <c r="B1533" s="26" t="s">
        <v>3987</v>
      </c>
      <c r="C1533" s="361" t="s">
        <v>158</v>
      </c>
      <c r="D1533" s="389" t="s">
        <v>7111</v>
      </c>
      <c r="E1533" s="383">
        <v>3500</v>
      </c>
      <c r="F1533" s="613" t="s">
        <v>7736</v>
      </c>
      <c r="G1533" s="554" t="s">
        <v>7737</v>
      </c>
      <c r="H1533" s="293" t="s">
        <v>7738</v>
      </c>
      <c r="I1533" s="392" t="s">
        <v>7099</v>
      </c>
      <c r="J1533" s="392" t="s">
        <v>7100</v>
      </c>
      <c r="K1533" s="544" t="s">
        <v>3277</v>
      </c>
      <c r="L1533" s="544" t="s">
        <v>3309</v>
      </c>
      <c r="M1533" s="390">
        <v>11156.109999999999</v>
      </c>
      <c r="N1533" s="544" t="s">
        <v>7101</v>
      </c>
      <c r="O1533" s="544" t="s">
        <v>7101</v>
      </c>
      <c r="P1533" s="390">
        <v>0</v>
      </c>
      <c r="Q1533" s="544"/>
      <c r="R1533" s="544"/>
    </row>
    <row r="1534" spans="1:18" ht="24" x14ac:dyDescent="0.25">
      <c r="A1534" s="361" t="s">
        <v>7095</v>
      </c>
      <c r="B1534" s="26" t="s">
        <v>3987</v>
      </c>
      <c r="C1534" s="361" t="s">
        <v>158</v>
      </c>
      <c r="D1534" s="389" t="s">
        <v>7170</v>
      </c>
      <c r="E1534" s="383">
        <v>5000</v>
      </c>
      <c r="F1534" s="613" t="s">
        <v>7739</v>
      </c>
      <c r="G1534" s="554" t="s">
        <v>7740</v>
      </c>
      <c r="H1534" s="392" t="s">
        <v>4566</v>
      </c>
      <c r="I1534" s="392" t="s">
        <v>7099</v>
      </c>
      <c r="J1534" s="392" t="s">
        <v>7100</v>
      </c>
      <c r="K1534" s="544" t="s">
        <v>3283</v>
      </c>
      <c r="L1534" s="544" t="s">
        <v>3309</v>
      </c>
      <c r="M1534" s="390">
        <v>14059.44</v>
      </c>
      <c r="N1534" s="544" t="s">
        <v>7101</v>
      </c>
      <c r="O1534" s="544" t="s">
        <v>7101</v>
      </c>
      <c r="P1534" s="390">
        <v>0</v>
      </c>
      <c r="Q1534" s="544"/>
      <c r="R1534" s="544"/>
    </row>
    <row r="1535" spans="1:18" x14ac:dyDescent="0.25">
      <c r="A1535" s="361" t="s">
        <v>7095</v>
      </c>
      <c r="B1535" s="26" t="s">
        <v>3987</v>
      </c>
      <c r="C1535" s="361" t="s">
        <v>158</v>
      </c>
      <c r="D1535" s="389" t="s">
        <v>7111</v>
      </c>
      <c r="E1535" s="383">
        <v>3500</v>
      </c>
      <c r="F1535" s="613" t="s">
        <v>7741</v>
      </c>
      <c r="G1535" s="554" t="s">
        <v>7742</v>
      </c>
      <c r="H1535" s="392" t="s">
        <v>7743</v>
      </c>
      <c r="I1535" s="392" t="s">
        <v>7099</v>
      </c>
      <c r="J1535" s="392" t="s">
        <v>7100</v>
      </c>
      <c r="K1535" s="544" t="s">
        <v>3277</v>
      </c>
      <c r="L1535" s="544" t="s">
        <v>3309</v>
      </c>
      <c r="M1535" s="390">
        <v>11156.109999999999</v>
      </c>
      <c r="N1535" s="544" t="s">
        <v>7101</v>
      </c>
      <c r="O1535" s="544" t="s">
        <v>7101</v>
      </c>
      <c r="P1535" s="390">
        <v>0</v>
      </c>
      <c r="Q1535" s="544"/>
      <c r="R1535" s="544"/>
    </row>
    <row r="1536" spans="1:18" ht="24" x14ac:dyDescent="0.25">
      <c r="A1536" s="361" t="s">
        <v>7095</v>
      </c>
      <c r="B1536" s="26" t="s">
        <v>3987</v>
      </c>
      <c r="C1536" s="361" t="s">
        <v>158</v>
      </c>
      <c r="D1536" s="389" t="s">
        <v>7256</v>
      </c>
      <c r="E1536" s="383">
        <v>2500</v>
      </c>
      <c r="F1536" s="613" t="s">
        <v>7744</v>
      </c>
      <c r="G1536" s="554" t="s">
        <v>7745</v>
      </c>
      <c r="H1536" s="293" t="s">
        <v>7211</v>
      </c>
      <c r="I1536" s="293" t="s">
        <v>7099</v>
      </c>
      <c r="J1536" s="293" t="s">
        <v>7100</v>
      </c>
      <c r="K1536" s="544" t="s">
        <v>3277</v>
      </c>
      <c r="L1536" s="544" t="s">
        <v>3277</v>
      </c>
      <c r="M1536" s="390">
        <v>2000</v>
      </c>
      <c r="N1536" s="544" t="s">
        <v>7101</v>
      </c>
      <c r="O1536" s="544" t="s">
        <v>7101</v>
      </c>
      <c r="P1536" s="390">
        <v>0</v>
      </c>
      <c r="Q1536" s="544"/>
      <c r="R1536" s="544"/>
    </row>
    <row r="1537" spans="1:18" x14ac:dyDescent="0.25">
      <c r="A1537" s="361" t="s">
        <v>7095</v>
      </c>
      <c r="B1537" s="26" t="s">
        <v>3987</v>
      </c>
      <c r="C1537" s="361" t="s">
        <v>158</v>
      </c>
      <c r="D1537" s="389" t="s">
        <v>7170</v>
      </c>
      <c r="E1537" s="383">
        <v>5000</v>
      </c>
      <c r="F1537" s="613" t="s">
        <v>7746</v>
      </c>
      <c r="G1537" s="554" t="s">
        <v>7747</v>
      </c>
      <c r="H1537" s="392" t="s">
        <v>4566</v>
      </c>
      <c r="I1537" s="392" t="s">
        <v>7099</v>
      </c>
      <c r="J1537" s="392" t="s">
        <v>7100</v>
      </c>
      <c r="K1537" s="544" t="s">
        <v>3283</v>
      </c>
      <c r="L1537" s="544" t="s">
        <v>3297</v>
      </c>
      <c r="M1537" s="390">
        <v>20211.669999999998</v>
      </c>
      <c r="N1537" s="544" t="s">
        <v>7101</v>
      </c>
      <c r="O1537" s="544" t="s">
        <v>7101</v>
      </c>
      <c r="P1537" s="390">
        <v>0</v>
      </c>
      <c r="Q1537" s="544"/>
      <c r="R1537" s="544"/>
    </row>
    <row r="1538" spans="1:18" x14ac:dyDescent="0.25">
      <c r="A1538" s="361" t="s">
        <v>7095</v>
      </c>
      <c r="B1538" s="26" t="s">
        <v>3987</v>
      </c>
      <c r="C1538" s="361" t="s">
        <v>158</v>
      </c>
      <c r="D1538" s="389" t="s">
        <v>7096</v>
      </c>
      <c r="E1538" s="383">
        <v>5000</v>
      </c>
      <c r="F1538" s="613" t="s">
        <v>7746</v>
      </c>
      <c r="G1538" s="554" t="s">
        <v>7747</v>
      </c>
      <c r="H1538" s="392" t="s">
        <v>4566</v>
      </c>
      <c r="I1538" s="392" t="s">
        <v>7099</v>
      </c>
      <c r="J1538" s="392" t="s">
        <v>7100</v>
      </c>
      <c r="K1538" s="544" t="s">
        <v>3277</v>
      </c>
      <c r="L1538" s="544" t="s">
        <v>3277</v>
      </c>
      <c r="M1538" s="390">
        <v>5416.67</v>
      </c>
      <c r="N1538" s="544" t="s">
        <v>7101</v>
      </c>
      <c r="O1538" s="544" t="s">
        <v>7101</v>
      </c>
      <c r="P1538" s="390">
        <v>0</v>
      </c>
      <c r="Q1538" s="544"/>
      <c r="R1538" s="544"/>
    </row>
    <row r="1539" spans="1:18" ht="24" x14ac:dyDescent="0.25">
      <c r="A1539" s="361" t="s">
        <v>7095</v>
      </c>
      <c r="B1539" s="26" t="s">
        <v>3987</v>
      </c>
      <c r="C1539" s="361" t="s">
        <v>158</v>
      </c>
      <c r="D1539" s="389" t="s">
        <v>7170</v>
      </c>
      <c r="E1539" s="383">
        <v>5000</v>
      </c>
      <c r="F1539" s="613" t="s">
        <v>7748</v>
      </c>
      <c r="G1539" s="554" t="s">
        <v>7749</v>
      </c>
      <c r="H1539" s="392" t="s">
        <v>4566</v>
      </c>
      <c r="I1539" s="392" t="s">
        <v>7099</v>
      </c>
      <c r="J1539" s="392" t="s">
        <v>7100</v>
      </c>
      <c r="K1539" s="544" t="s">
        <v>3277</v>
      </c>
      <c r="L1539" s="544" t="s">
        <v>3309</v>
      </c>
      <c r="M1539" s="390">
        <v>18924.439999999999</v>
      </c>
      <c r="N1539" s="544" t="s">
        <v>7101</v>
      </c>
      <c r="O1539" s="544" t="s">
        <v>7101</v>
      </c>
      <c r="P1539" s="390">
        <v>0</v>
      </c>
      <c r="Q1539" s="544"/>
      <c r="R1539" s="544"/>
    </row>
    <row r="1540" spans="1:18" x14ac:dyDescent="0.25">
      <c r="A1540" s="361" t="s">
        <v>7095</v>
      </c>
      <c r="B1540" s="26" t="s">
        <v>3987</v>
      </c>
      <c r="C1540" s="361" t="s">
        <v>158</v>
      </c>
      <c r="D1540" s="389" t="s">
        <v>7170</v>
      </c>
      <c r="E1540" s="383">
        <v>5000</v>
      </c>
      <c r="F1540" s="613" t="s">
        <v>7750</v>
      </c>
      <c r="G1540" s="554" t="s">
        <v>7751</v>
      </c>
      <c r="H1540" s="392" t="s">
        <v>4566</v>
      </c>
      <c r="I1540" s="392" t="s">
        <v>7099</v>
      </c>
      <c r="J1540" s="392" t="s">
        <v>7100</v>
      </c>
      <c r="K1540" s="544" t="s">
        <v>3283</v>
      </c>
      <c r="L1540" s="544" t="s">
        <v>3297</v>
      </c>
      <c r="M1540" s="390">
        <v>21498.890000000003</v>
      </c>
      <c r="N1540" s="544" t="s">
        <v>7101</v>
      </c>
      <c r="O1540" s="544" t="s">
        <v>7101</v>
      </c>
      <c r="P1540" s="390">
        <v>0</v>
      </c>
      <c r="Q1540" s="544"/>
      <c r="R1540" s="544"/>
    </row>
    <row r="1541" spans="1:18" x14ac:dyDescent="0.25">
      <c r="A1541" s="361" t="s">
        <v>7095</v>
      </c>
      <c r="B1541" s="26" t="s">
        <v>3987</v>
      </c>
      <c r="C1541" s="361" t="s">
        <v>158</v>
      </c>
      <c r="D1541" s="389" t="s">
        <v>7111</v>
      </c>
      <c r="E1541" s="383">
        <v>3500</v>
      </c>
      <c r="F1541" s="613" t="s">
        <v>7752</v>
      </c>
      <c r="G1541" s="554" t="s">
        <v>7753</v>
      </c>
      <c r="H1541" s="392" t="s">
        <v>7114</v>
      </c>
      <c r="I1541" s="392" t="s">
        <v>7099</v>
      </c>
      <c r="J1541" s="392" t="s">
        <v>7100</v>
      </c>
      <c r="K1541" s="544" t="s">
        <v>3277</v>
      </c>
      <c r="L1541" s="544" t="s">
        <v>3309</v>
      </c>
      <c r="M1541" s="390">
        <v>11156.109999999999</v>
      </c>
      <c r="N1541" s="544" t="s">
        <v>7101</v>
      </c>
      <c r="O1541" s="544" t="s">
        <v>7101</v>
      </c>
      <c r="P1541" s="390">
        <v>0</v>
      </c>
      <c r="Q1541" s="544"/>
      <c r="R1541" s="544"/>
    </row>
    <row r="1542" spans="1:18" x14ac:dyDescent="0.25">
      <c r="A1542" s="361" t="s">
        <v>7095</v>
      </c>
      <c r="B1542" s="26" t="s">
        <v>3987</v>
      </c>
      <c r="C1542" s="361" t="s">
        <v>158</v>
      </c>
      <c r="D1542" s="389" t="s">
        <v>7170</v>
      </c>
      <c r="E1542" s="383">
        <v>5000</v>
      </c>
      <c r="F1542" s="613" t="s">
        <v>7754</v>
      </c>
      <c r="G1542" s="554" t="s">
        <v>7755</v>
      </c>
      <c r="H1542" s="392" t="s">
        <v>4566</v>
      </c>
      <c r="I1542" s="392" t="s">
        <v>7099</v>
      </c>
      <c r="J1542" s="392" t="s">
        <v>7100</v>
      </c>
      <c r="K1542" s="544" t="s">
        <v>3283</v>
      </c>
      <c r="L1542" s="544" t="s">
        <v>3297</v>
      </c>
      <c r="M1542" s="390">
        <v>14065.55</v>
      </c>
      <c r="N1542" s="544" t="s">
        <v>7101</v>
      </c>
      <c r="O1542" s="544" t="s">
        <v>7101</v>
      </c>
      <c r="P1542" s="390">
        <v>0</v>
      </c>
      <c r="Q1542" s="544"/>
      <c r="R1542" s="544"/>
    </row>
    <row r="1543" spans="1:18" x14ac:dyDescent="0.25">
      <c r="A1543" s="361" t="s">
        <v>7095</v>
      </c>
      <c r="B1543" s="26" t="s">
        <v>3987</v>
      </c>
      <c r="C1543" s="361" t="s">
        <v>158</v>
      </c>
      <c r="D1543" s="389" t="s">
        <v>7096</v>
      </c>
      <c r="E1543" s="383">
        <v>5000</v>
      </c>
      <c r="F1543" s="613" t="s">
        <v>7754</v>
      </c>
      <c r="G1543" s="554" t="s">
        <v>7755</v>
      </c>
      <c r="H1543" s="392" t="s">
        <v>4566</v>
      </c>
      <c r="I1543" s="392" t="s">
        <v>7099</v>
      </c>
      <c r="J1543" s="392" t="s">
        <v>7100</v>
      </c>
      <c r="K1543" s="544" t="s">
        <v>3277</v>
      </c>
      <c r="L1543" s="544" t="s">
        <v>3277</v>
      </c>
      <c r="M1543" s="390">
        <v>5416.67</v>
      </c>
      <c r="N1543" s="544" t="s">
        <v>7101</v>
      </c>
      <c r="O1543" s="544" t="s">
        <v>7101</v>
      </c>
      <c r="P1543" s="390">
        <v>0</v>
      </c>
      <c r="Q1543" s="544"/>
      <c r="R1543" s="544"/>
    </row>
    <row r="1544" spans="1:18" x14ac:dyDescent="0.25">
      <c r="A1544" s="361" t="s">
        <v>7095</v>
      </c>
      <c r="B1544" s="26" t="s">
        <v>3987</v>
      </c>
      <c r="C1544" s="361" t="s">
        <v>158</v>
      </c>
      <c r="D1544" s="389" t="s">
        <v>7096</v>
      </c>
      <c r="E1544" s="383">
        <v>5000</v>
      </c>
      <c r="F1544" s="613" t="s">
        <v>7756</v>
      </c>
      <c r="G1544" s="554" t="s">
        <v>7757</v>
      </c>
      <c r="H1544" s="392" t="s">
        <v>4566</v>
      </c>
      <c r="I1544" s="392" t="s">
        <v>7099</v>
      </c>
      <c r="J1544" s="392" t="s">
        <v>7100</v>
      </c>
      <c r="K1544" s="544">
        <v>1</v>
      </c>
      <c r="L1544" s="544">
        <v>1</v>
      </c>
      <c r="M1544" s="390">
        <v>5416.67</v>
      </c>
      <c r="N1544" s="544" t="s">
        <v>7101</v>
      </c>
      <c r="O1544" s="544" t="s">
        <v>7101</v>
      </c>
      <c r="P1544" s="390">
        <v>0</v>
      </c>
      <c r="Q1544" s="544"/>
      <c r="R1544" s="544"/>
    </row>
    <row r="1545" spans="1:18" x14ac:dyDescent="0.25">
      <c r="A1545" s="361" t="s">
        <v>7095</v>
      </c>
      <c r="B1545" s="26" t="s">
        <v>3987</v>
      </c>
      <c r="C1545" s="361" t="s">
        <v>158</v>
      </c>
      <c r="D1545" s="389" t="s">
        <v>7111</v>
      </c>
      <c r="E1545" s="383">
        <v>3500</v>
      </c>
      <c r="F1545" s="613" t="s">
        <v>7758</v>
      </c>
      <c r="G1545" s="554" t="s">
        <v>7759</v>
      </c>
      <c r="H1545" s="392" t="s">
        <v>7760</v>
      </c>
      <c r="I1545" s="392" t="s">
        <v>7115</v>
      </c>
      <c r="J1545" s="392" t="s">
        <v>1664</v>
      </c>
      <c r="K1545" s="544" t="s">
        <v>3277</v>
      </c>
      <c r="L1545" s="544" t="s">
        <v>3309</v>
      </c>
      <c r="M1545" s="390">
        <v>11156.109999999999</v>
      </c>
      <c r="N1545" s="544" t="s">
        <v>7101</v>
      </c>
      <c r="O1545" s="544" t="s">
        <v>7101</v>
      </c>
      <c r="P1545" s="390">
        <v>0</v>
      </c>
      <c r="Q1545" s="544"/>
      <c r="R1545" s="544"/>
    </row>
    <row r="1546" spans="1:18" ht="24" x14ac:dyDescent="0.25">
      <c r="A1546" s="361" t="s">
        <v>7095</v>
      </c>
      <c r="B1546" s="26" t="s">
        <v>3987</v>
      </c>
      <c r="C1546" s="361" t="s">
        <v>158</v>
      </c>
      <c r="D1546" s="389" t="s">
        <v>7102</v>
      </c>
      <c r="E1546" s="383">
        <v>5000</v>
      </c>
      <c r="F1546" s="613" t="s">
        <v>7761</v>
      </c>
      <c r="G1546" s="554" t="s">
        <v>7762</v>
      </c>
      <c r="H1546" s="392" t="s">
        <v>4566</v>
      </c>
      <c r="I1546" s="392" t="s">
        <v>7099</v>
      </c>
      <c r="J1546" s="392" t="s">
        <v>7100</v>
      </c>
      <c r="K1546" s="544" t="s">
        <v>3277</v>
      </c>
      <c r="L1546" s="544" t="s">
        <v>3277</v>
      </c>
      <c r="M1546" s="390">
        <v>4833.33</v>
      </c>
      <c r="N1546" s="544" t="s">
        <v>7101</v>
      </c>
      <c r="O1546" s="544" t="s">
        <v>7101</v>
      </c>
      <c r="P1546" s="390">
        <v>0</v>
      </c>
      <c r="Q1546" s="544"/>
      <c r="R1546" s="544"/>
    </row>
    <row r="1547" spans="1:18" ht="24" x14ac:dyDescent="0.25">
      <c r="A1547" s="361" t="s">
        <v>7095</v>
      </c>
      <c r="B1547" s="26" t="s">
        <v>3987</v>
      </c>
      <c r="C1547" s="361" t="s">
        <v>158</v>
      </c>
      <c r="D1547" s="389" t="s">
        <v>7170</v>
      </c>
      <c r="E1547" s="383">
        <v>5000</v>
      </c>
      <c r="F1547" s="613" t="s">
        <v>7763</v>
      </c>
      <c r="G1547" s="554" t="s">
        <v>7764</v>
      </c>
      <c r="H1547" s="392" t="s">
        <v>7166</v>
      </c>
      <c r="I1547" s="392" t="s">
        <v>7099</v>
      </c>
      <c r="J1547" s="392" t="s">
        <v>7100</v>
      </c>
      <c r="K1547" s="544" t="s">
        <v>3283</v>
      </c>
      <c r="L1547" s="544" t="s">
        <v>3297</v>
      </c>
      <c r="M1547" s="390">
        <v>20211.669999999998</v>
      </c>
      <c r="N1547" s="544" t="s">
        <v>7101</v>
      </c>
      <c r="O1547" s="544" t="s">
        <v>7101</v>
      </c>
      <c r="P1547" s="390">
        <v>0</v>
      </c>
      <c r="Q1547" s="544"/>
      <c r="R1547" s="544"/>
    </row>
    <row r="1548" spans="1:18" ht="24" x14ac:dyDescent="0.25">
      <c r="A1548" s="361" t="s">
        <v>7095</v>
      </c>
      <c r="B1548" s="26" t="s">
        <v>3987</v>
      </c>
      <c r="C1548" s="361" t="s">
        <v>158</v>
      </c>
      <c r="D1548" s="389" t="s">
        <v>7170</v>
      </c>
      <c r="E1548" s="383">
        <v>5000</v>
      </c>
      <c r="F1548" s="613" t="s">
        <v>7765</v>
      </c>
      <c r="G1548" s="554" t="s">
        <v>7766</v>
      </c>
      <c r="H1548" s="293" t="s">
        <v>7767</v>
      </c>
      <c r="I1548" s="293" t="s">
        <v>7201</v>
      </c>
      <c r="J1548" s="392" t="s">
        <v>1664</v>
      </c>
      <c r="K1548" s="544" t="s">
        <v>3283</v>
      </c>
      <c r="L1548" s="544" t="s">
        <v>3297</v>
      </c>
      <c r="M1548" s="390">
        <v>20211.669999999998</v>
      </c>
      <c r="N1548" s="544" t="s">
        <v>7101</v>
      </c>
      <c r="O1548" s="544" t="s">
        <v>7101</v>
      </c>
      <c r="P1548" s="390">
        <v>0</v>
      </c>
      <c r="Q1548" s="544"/>
      <c r="R1548" s="544"/>
    </row>
    <row r="1549" spans="1:18" ht="24" x14ac:dyDescent="0.25">
      <c r="A1549" s="361" t="s">
        <v>7095</v>
      </c>
      <c r="B1549" s="26" t="s">
        <v>3987</v>
      </c>
      <c r="C1549" s="361" t="s">
        <v>158</v>
      </c>
      <c r="D1549" s="389" t="s">
        <v>7096</v>
      </c>
      <c r="E1549" s="383">
        <v>5000</v>
      </c>
      <c r="F1549" s="613" t="s">
        <v>7765</v>
      </c>
      <c r="G1549" s="554" t="s">
        <v>7766</v>
      </c>
      <c r="H1549" s="293" t="s">
        <v>7767</v>
      </c>
      <c r="I1549" s="293" t="s">
        <v>7201</v>
      </c>
      <c r="J1549" s="392" t="s">
        <v>1664</v>
      </c>
      <c r="K1549" s="544" t="s">
        <v>3277</v>
      </c>
      <c r="L1549" s="544" t="s">
        <v>3277</v>
      </c>
      <c r="M1549" s="390">
        <v>5416.67</v>
      </c>
      <c r="N1549" s="544" t="s">
        <v>7101</v>
      </c>
      <c r="O1549" s="544" t="s">
        <v>7101</v>
      </c>
      <c r="P1549" s="390">
        <v>0</v>
      </c>
      <c r="Q1549" s="544"/>
      <c r="R1549" s="544"/>
    </row>
    <row r="1550" spans="1:18" x14ac:dyDescent="0.25">
      <c r="A1550" s="361" t="s">
        <v>7095</v>
      </c>
      <c r="B1550" s="26" t="s">
        <v>3987</v>
      </c>
      <c r="C1550" s="361" t="s">
        <v>158</v>
      </c>
      <c r="D1550" s="389" t="s">
        <v>7170</v>
      </c>
      <c r="E1550" s="383">
        <v>5000</v>
      </c>
      <c r="F1550" s="616" t="s">
        <v>7768</v>
      </c>
      <c r="G1550" s="555" t="s">
        <v>7769</v>
      </c>
      <c r="H1550" s="392" t="s">
        <v>4566</v>
      </c>
      <c r="I1550" s="392" t="s">
        <v>7099</v>
      </c>
      <c r="J1550" s="392" t="s">
        <v>7100</v>
      </c>
      <c r="K1550" s="544" t="s">
        <v>3283</v>
      </c>
      <c r="L1550" s="544" t="s">
        <v>3297</v>
      </c>
      <c r="M1550" s="390">
        <v>21498.890000000003</v>
      </c>
      <c r="N1550" s="544" t="s">
        <v>7101</v>
      </c>
      <c r="O1550" s="544" t="s">
        <v>7101</v>
      </c>
      <c r="P1550" s="390">
        <v>0</v>
      </c>
      <c r="Q1550" s="544"/>
      <c r="R1550" s="544"/>
    </row>
    <row r="1551" spans="1:18" x14ac:dyDescent="0.25">
      <c r="A1551" s="361" t="s">
        <v>7095</v>
      </c>
      <c r="B1551" s="26" t="s">
        <v>3987</v>
      </c>
      <c r="C1551" s="361" t="s">
        <v>158</v>
      </c>
      <c r="D1551" s="389" t="s">
        <v>7096</v>
      </c>
      <c r="E1551" s="383">
        <v>5000</v>
      </c>
      <c r="F1551" s="613" t="s">
        <v>7770</v>
      </c>
      <c r="G1551" s="554" t="s">
        <v>7771</v>
      </c>
      <c r="H1551" s="392" t="s">
        <v>4566</v>
      </c>
      <c r="I1551" s="392" t="s">
        <v>7099</v>
      </c>
      <c r="J1551" s="392" t="s">
        <v>7100</v>
      </c>
      <c r="K1551" s="544" t="s">
        <v>3277</v>
      </c>
      <c r="L1551" s="544" t="s">
        <v>3277</v>
      </c>
      <c r="M1551" s="390">
        <v>5416.67</v>
      </c>
      <c r="N1551" s="544" t="s">
        <v>7101</v>
      </c>
      <c r="O1551" s="544" t="s">
        <v>7101</v>
      </c>
      <c r="P1551" s="390">
        <v>0</v>
      </c>
      <c r="Q1551" s="544"/>
      <c r="R1551" s="544"/>
    </row>
    <row r="1552" spans="1:18" x14ac:dyDescent="0.25">
      <c r="A1552" s="361" t="s">
        <v>7095</v>
      </c>
      <c r="B1552" s="26" t="s">
        <v>3987</v>
      </c>
      <c r="C1552" s="361" t="s">
        <v>158</v>
      </c>
      <c r="D1552" s="389" t="s">
        <v>7185</v>
      </c>
      <c r="E1552" s="383">
        <v>4000</v>
      </c>
      <c r="F1552" s="613" t="s">
        <v>7772</v>
      </c>
      <c r="G1552" s="554" t="s">
        <v>7773</v>
      </c>
      <c r="H1552" s="392" t="s">
        <v>4438</v>
      </c>
      <c r="I1552" s="392" t="s">
        <v>7115</v>
      </c>
      <c r="J1552" s="392" t="s">
        <v>1664</v>
      </c>
      <c r="K1552" s="544" t="s">
        <v>3277</v>
      </c>
      <c r="L1552" s="544" t="s">
        <v>3564</v>
      </c>
      <c r="M1552" s="390">
        <v>48600</v>
      </c>
      <c r="N1552" s="544" t="s">
        <v>7101</v>
      </c>
      <c r="O1552" s="544" t="s">
        <v>7101</v>
      </c>
      <c r="P1552" s="390">
        <v>0</v>
      </c>
      <c r="Q1552" s="544"/>
      <c r="R1552" s="544"/>
    </row>
    <row r="1553" spans="1:18" x14ac:dyDescent="0.25">
      <c r="A1553" s="361" t="s">
        <v>7095</v>
      </c>
      <c r="B1553" s="26" t="s">
        <v>3987</v>
      </c>
      <c r="C1553" s="361" t="s">
        <v>158</v>
      </c>
      <c r="D1553" s="391" t="s">
        <v>4000</v>
      </c>
      <c r="E1553" s="383">
        <v>2000</v>
      </c>
      <c r="F1553" s="613" t="s">
        <v>7774</v>
      </c>
      <c r="G1553" s="554" t="s">
        <v>7775</v>
      </c>
      <c r="H1553" s="392" t="s">
        <v>7109</v>
      </c>
      <c r="I1553" s="293" t="s">
        <v>7207</v>
      </c>
      <c r="J1553" s="392" t="s">
        <v>7208</v>
      </c>
      <c r="K1553" s="544" t="s">
        <v>3283</v>
      </c>
      <c r="L1553" s="544" t="s">
        <v>3297</v>
      </c>
      <c r="M1553" s="390">
        <v>8664.44</v>
      </c>
      <c r="N1553" s="544" t="s">
        <v>7101</v>
      </c>
      <c r="O1553" s="544" t="s">
        <v>7101</v>
      </c>
      <c r="P1553" s="390">
        <v>0</v>
      </c>
      <c r="Q1553" s="544"/>
      <c r="R1553" s="544"/>
    </row>
    <row r="1554" spans="1:18" ht="24" x14ac:dyDescent="0.25">
      <c r="A1554" s="361" t="s">
        <v>7095</v>
      </c>
      <c r="B1554" s="26" t="s">
        <v>3987</v>
      </c>
      <c r="C1554" s="361" t="s">
        <v>158</v>
      </c>
      <c r="D1554" s="389" t="s">
        <v>7111</v>
      </c>
      <c r="E1554" s="383">
        <v>3500</v>
      </c>
      <c r="F1554" s="613" t="s">
        <v>7776</v>
      </c>
      <c r="G1554" s="554" t="s">
        <v>7777</v>
      </c>
      <c r="H1554" s="392" t="s">
        <v>7178</v>
      </c>
      <c r="I1554" s="392" t="s">
        <v>7099</v>
      </c>
      <c r="J1554" s="392" t="s">
        <v>7100</v>
      </c>
      <c r="K1554" s="544" t="s">
        <v>3277</v>
      </c>
      <c r="L1554" s="544" t="s">
        <v>3309</v>
      </c>
      <c r="M1554" s="390">
        <v>11156.109999999999</v>
      </c>
      <c r="N1554" s="544" t="s">
        <v>7101</v>
      </c>
      <c r="O1554" s="544" t="s">
        <v>7101</v>
      </c>
      <c r="P1554" s="390">
        <v>0</v>
      </c>
      <c r="Q1554" s="544"/>
      <c r="R1554" s="544"/>
    </row>
    <row r="1555" spans="1:18" x14ac:dyDescent="0.25">
      <c r="A1555" s="361" t="s">
        <v>7095</v>
      </c>
      <c r="B1555" s="26" t="s">
        <v>3987</v>
      </c>
      <c r="C1555" s="361" t="s">
        <v>158</v>
      </c>
      <c r="D1555" s="389" t="s">
        <v>7096</v>
      </c>
      <c r="E1555" s="383">
        <v>5000</v>
      </c>
      <c r="F1555" s="613" t="s">
        <v>7778</v>
      </c>
      <c r="G1555" s="554" t="s">
        <v>7779</v>
      </c>
      <c r="H1555" s="392" t="s">
        <v>4566</v>
      </c>
      <c r="I1555" s="392" t="s">
        <v>7099</v>
      </c>
      <c r="J1555" s="392" t="s">
        <v>7100</v>
      </c>
      <c r="K1555" s="544" t="s">
        <v>3277</v>
      </c>
      <c r="L1555" s="544" t="s">
        <v>3277</v>
      </c>
      <c r="M1555" s="390">
        <v>5416.67</v>
      </c>
      <c r="N1555" s="544" t="s">
        <v>7101</v>
      </c>
      <c r="O1555" s="544" t="s">
        <v>7101</v>
      </c>
      <c r="P1555" s="390">
        <v>0</v>
      </c>
      <c r="Q1555" s="544"/>
      <c r="R1555" s="544"/>
    </row>
    <row r="1556" spans="1:18" x14ac:dyDescent="0.25">
      <c r="A1556" s="361" t="s">
        <v>7095</v>
      </c>
      <c r="B1556" s="26" t="s">
        <v>3987</v>
      </c>
      <c r="C1556" s="361" t="s">
        <v>158</v>
      </c>
      <c r="D1556" s="389" t="s">
        <v>7096</v>
      </c>
      <c r="E1556" s="383">
        <v>5000</v>
      </c>
      <c r="F1556" s="613" t="s">
        <v>7780</v>
      </c>
      <c r="G1556" s="554" t="s">
        <v>7781</v>
      </c>
      <c r="H1556" s="392" t="s">
        <v>4566</v>
      </c>
      <c r="I1556" s="392" t="s">
        <v>7099</v>
      </c>
      <c r="J1556" s="392" t="s">
        <v>7100</v>
      </c>
      <c r="K1556" s="544" t="s">
        <v>3277</v>
      </c>
      <c r="L1556" s="544" t="s">
        <v>3277</v>
      </c>
      <c r="M1556" s="390">
        <v>5416.67</v>
      </c>
      <c r="N1556" s="544" t="s">
        <v>7101</v>
      </c>
      <c r="O1556" s="544" t="s">
        <v>7101</v>
      </c>
      <c r="P1556" s="390">
        <v>0</v>
      </c>
      <c r="Q1556" s="544"/>
      <c r="R1556" s="544"/>
    </row>
    <row r="1557" spans="1:18" x14ac:dyDescent="0.25">
      <c r="A1557" s="361" t="s">
        <v>7095</v>
      </c>
      <c r="B1557" s="26" t="s">
        <v>3987</v>
      </c>
      <c r="C1557" s="361" t="s">
        <v>158</v>
      </c>
      <c r="D1557" s="389" t="s">
        <v>7170</v>
      </c>
      <c r="E1557" s="383">
        <v>5000</v>
      </c>
      <c r="F1557" s="613" t="s">
        <v>7782</v>
      </c>
      <c r="G1557" s="554" t="s">
        <v>7783</v>
      </c>
      <c r="H1557" s="392" t="s">
        <v>4566</v>
      </c>
      <c r="I1557" s="392" t="s">
        <v>7099</v>
      </c>
      <c r="J1557" s="392" t="s">
        <v>7100</v>
      </c>
      <c r="K1557" s="544" t="s">
        <v>3283</v>
      </c>
      <c r="L1557" s="544" t="s">
        <v>3297</v>
      </c>
      <c r="M1557" s="390">
        <v>20211.669999999998</v>
      </c>
      <c r="N1557" s="544" t="s">
        <v>7101</v>
      </c>
      <c r="O1557" s="544" t="s">
        <v>7101</v>
      </c>
      <c r="P1557" s="390">
        <v>0</v>
      </c>
      <c r="Q1557" s="544"/>
      <c r="R1557" s="544"/>
    </row>
    <row r="1558" spans="1:18" x14ac:dyDescent="0.25">
      <c r="A1558" s="361" t="s">
        <v>7095</v>
      </c>
      <c r="B1558" s="26" t="s">
        <v>3987</v>
      </c>
      <c r="C1558" s="361" t="s">
        <v>158</v>
      </c>
      <c r="D1558" s="389" t="s">
        <v>7096</v>
      </c>
      <c r="E1558" s="383">
        <v>5000</v>
      </c>
      <c r="F1558" s="613" t="s">
        <v>7782</v>
      </c>
      <c r="G1558" s="554" t="s">
        <v>7783</v>
      </c>
      <c r="H1558" s="392" t="s">
        <v>4566</v>
      </c>
      <c r="I1558" s="392" t="s">
        <v>7099</v>
      </c>
      <c r="J1558" s="392" t="s">
        <v>7100</v>
      </c>
      <c r="K1558" s="544" t="s">
        <v>3277</v>
      </c>
      <c r="L1558" s="544" t="s">
        <v>3277</v>
      </c>
      <c r="M1558" s="390">
        <v>5416.67</v>
      </c>
      <c r="N1558" s="544" t="s">
        <v>7101</v>
      </c>
      <c r="O1558" s="544" t="s">
        <v>7101</v>
      </c>
      <c r="P1558" s="390">
        <v>0</v>
      </c>
      <c r="Q1558" s="544"/>
      <c r="R1558" s="544"/>
    </row>
    <row r="1559" spans="1:18" x14ac:dyDescent="0.25">
      <c r="A1559" s="361" t="s">
        <v>7095</v>
      </c>
      <c r="B1559" s="26" t="s">
        <v>3987</v>
      </c>
      <c r="C1559" s="361" t="s">
        <v>158</v>
      </c>
      <c r="D1559" s="389" t="s">
        <v>7522</v>
      </c>
      <c r="E1559" s="383">
        <v>5500</v>
      </c>
      <c r="F1559" s="613" t="s">
        <v>7784</v>
      </c>
      <c r="G1559" s="554" t="s">
        <v>7785</v>
      </c>
      <c r="H1559" s="567" t="s">
        <v>4566</v>
      </c>
      <c r="I1559" s="568" t="s">
        <v>7099</v>
      </c>
      <c r="J1559" s="569" t="s">
        <v>7100</v>
      </c>
      <c r="K1559" s="544" t="s">
        <v>3277</v>
      </c>
      <c r="L1559" s="544" t="s">
        <v>3564</v>
      </c>
      <c r="M1559" s="390">
        <v>66600</v>
      </c>
      <c r="N1559" s="544" t="s">
        <v>7101</v>
      </c>
      <c r="O1559" s="544" t="s">
        <v>7101</v>
      </c>
      <c r="P1559" s="390">
        <v>0</v>
      </c>
      <c r="Q1559" s="544"/>
      <c r="R1559" s="544"/>
    </row>
    <row r="1560" spans="1:18" x14ac:dyDescent="0.25">
      <c r="A1560" s="361" t="s">
        <v>7095</v>
      </c>
      <c r="B1560" s="26" t="s">
        <v>3987</v>
      </c>
      <c r="C1560" s="361" t="s">
        <v>158</v>
      </c>
      <c r="D1560" s="389" t="s">
        <v>7170</v>
      </c>
      <c r="E1560" s="383">
        <v>5000</v>
      </c>
      <c r="F1560" s="613" t="s">
        <v>7786</v>
      </c>
      <c r="G1560" s="554" t="s">
        <v>7787</v>
      </c>
      <c r="H1560" s="392" t="s">
        <v>4566</v>
      </c>
      <c r="I1560" s="392" t="s">
        <v>7099</v>
      </c>
      <c r="J1560" s="392" t="s">
        <v>7100</v>
      </c>
      <c r="K1560" s="544" t="s">
        <v>3283</v>
      </c>
      <c r="L1560" s="544" t="s">
        <v>3297</v>
      </c>
      <c r="M1560" s="390">
        <v>21498.89</v>
      </c>
      <c r="N1560" s="544" t="s">
        <v>7101</v>
      </c>
      <c r="O1560" s="544" t="s">
        <v>7101</v>
      </c>
      <c r="P1560" s="390">
        <v>0</v>
      </c>
      <c r="Q1560" s="544"/>
      <c r="R1560" s="544"/>
    </row>
    <row r="1561" spans="1:18" x14ac:dyDescent="0.25">
      <c r="A1561" s="361" t="s">
        <v>7095</v>
      </c>
      <c r="B1561" s="26" t="s">
        <v>3987</v>
      </c>
      <c r="C1561" s="361" t="s">
        <v>158</v>
      </c>
      <c r="D1561" s="389" t="s">
        <v>7096</v>
      </c>
      <c r="E1561" s="383">
        <v>5000</v>
      </c>
      <c r="F1561" s="613" t="s">
        <v>7786</v>
      </c>
      <c r="G1561" s="554" t="s">
        <v>7787</v>
      </c>
      <c r="H1561" s="392" t="s">
        <v>4566</v>
      </c>
      <c r="I1561" s="392" t="s">
        <v>7099</v>
      </c>
      <c r="J1561" s="392" t="s">
        <v>7100</v>
      </c>
      <c r="K1561" s="544" t="s">
        <v>3277</v>
      </c>
      <c r="L1561" s="544" t="s">
        <v>3277</v>
      </c>
      <c r="M1561" s="390">
        <v>5416.67</v>
      </c>
      <c r="N1561" s="544" t="s">
        <v>7101</v>
      </c>
      <c r="O1561" s="544" t="s">
        <v>7101</v>
      </c>
      <c r="P1561" s="390">
        <v>0</v>
      </c>
      <c r="Q1561" s="544"/>
      <c r="R1561" s="544"/>
    </row>
    <row r="1562" spans="1:18" x14ac:dyDescent="0.25">
      <c r="A1562" s="361" t="s">
        <v>7095</v>
      </c>
      <c r="B1562" s="26" t="s">
        <v>3987</v>
      </c>
      <c r="C1562" s="361" t="s">
        <v>158</v>
      </c>
      <c r="D1562" s="389" t="s">
        <v>7096</v>
      </c>
      <c r="E1562" s="383">
        <v>5000</v>
      </c>
      <c r="F1562" s="613" t="s">
        <v>7788</v>
      </c>
      <c r="G1562" s="554" t="s">
        <v>7789</v>
      </c>
      <c r="H1562" s="392" t="s">
        <v>7194</v>
      </c>
      <c r="I1562" s="392" t="s">
        <v>7099</v>
      </c>
      <c r="J1562" s="392" t="s">
        <v>7100</v>
      </c>
      <c r="K1562" s="544" t="s">
        <v>3277</v>
      </c>
      <c r="L1562" s="544" t="s">
        <v>3277</v>
      </c>
      <c r="M1562" s="390">
        <v>5416.67</v>
      </c>
      <c r="N1562" s="544" t="s">
        <v>7101</v>
      </c>
      <c r="O1562" s="544" t="s">
        <v>7101</v>
      </c>
      <c r="P1562" s="390">
        <v>0</v>
      </c>
      <c r="Q1562" s="544"/>
      <c r="R1562" s="544"/>
    </row>
    <row r="1563" spans="1:18" x14ac:dyDescent="0.25">
      <c r="A1563" s="361" t="s">
        <v>7095</v>
      </c>
      <c r="B1563" s="26" t="s">
        <v>3987</v>
      </c>
      <c r="C1563" s="361" t="s">
        <v>158</v>
      </c>
      <c r="D1563" s="389" t="s">
        <v>7170</v>
      </c>
      <c r="E1563" s="383">
        <v>5000</v>
      </c>
      <c r="F1563" s="613" t="s">
        <v>7788</v>
      </c>
      <c r="G1563" s="554" t="s">
        <v>7789</v>
      </c>
      <c r="H1563" s="392" t="s">
        <v>7194</v>
      </c>
      <c r="I1563" s="392" t="s">
        <v>7099</v>
      </c>
      <c r="J1563" s="392" t="s">
        <v>7100</v>
      </c>
      <c r="K1563" s="544" t="s">
        <v>3283</v>
      </c>
      <c r="L1563" s="544" t="s">
        <v>3297</v>
      </c>
      <c r="M1563" s="390">
        <v>20211.669999999998</v>
      </c>
      <c r="N1563" s="544" t="s">
        <v>7101</v>
      </c>
      <c r="O1563" s="544" t="s">
        <v>7101</v>
      </c>
      <c r="P1563" s="390">
        <v>0</v>
      </c>
      <c r="Q1563" s="544"/>
      <c r="R1563" s="544"/>
    </row>
    <row r="1564" spans="1:18" x14ac:dyDescent="0.25">
      <c r="A1564" s="361" t="s">
        <v>7095</v>
      </c>
      <c r="B1564" s="26" t="s">
        <v>3987</v>
      </c>
      <c r="C1564" s="361" t="s">
        <v>158</v>
      </c>
      <c r="D1564" s="389" t="s">
        <v>7102</v>
      </c>
      <c r="E1564" s="383">
        <v>5000</v>
      </c>
      <c r="F1564" s="613" t="s">
        <v>7790</v>
      </c>
      <c r="G1564" s="554" t="s">
        <v>7791</v>
      </c>
      <c r="H1564" s="392" t="s">
        <v>4566</v>
      </c>
      <c r="I1564" s="392" t="s">
        <v>7099</v>
      </c>
      <c r="J1564" s="392" t="s">
        <v>7100</v>
      </c>
      <c r="K1564" s="544" t="s">
        <v>3277</v>
      </c>
      <c r="L1564" s="544" t="s">
        <v>3297</v>
      </c>
      <c r="M1564" s="390">
        <v>25665.560000000005</v>
      </c>
      <c r="N1564" s="544" t="s">
        <v>7101</v>
      </c>
      <c r="O1564" s="544" t="s">
        <v>7101</v>
      </c>
      <c r="P1564" s="390">
        <v>0</v>
      </c>
      <c r="Q1564" s="544"/>
      <c r="R1564" s="544"/>
    </row>
    <row r="1565" spans="1:18" ht="24" x14ac:dyDescent="0.25">
      <c r="A1565" s="361" t="s">
        <v>7095</v>
      </c>
      <c r="B1565" s="26" t="s">
        <v>3987</v>
      </c>
      <c r="C1565" s="361" t="s">
        <v>158</v>
      </c>
      <c r="D1565" s="389" t="s">
        <v>7792</v>
      </c>
      <c r="E1565" s="383">
        <v>930</v>
      </c>
      <c r="F1565" s="613" t="s">
        <v>7793</v>
      </c>
      <c r="G1565" s="554" t="s">
        <v>7794</v>
      </c>
      <c r="H1565" s="293" t="s">
        <v>7795</v>
      </c>
      <c r="I1565" s="293" t="s">
        <v>7110</v>
      </c>
      <c r="J1565" s="293" t="s">
        <v>1664</v>
      </c>
      <c r="K1565" s="544" t="s">
        <v>3277</v>
      </c>
      <c r="L1565" s="544" t="s">
        <v>3564</v>
      </c>
      <c r="M1565" s="390">
        <v>11970</v>
      </c>
      <c r="N1565" s="544" t="s">
        <v>7101</v>
      </c>
      <c r="O1565" s="544" t="s">
        <v>7101</v>
      </c>
      <c r="P1565" s="390">
        <v>0</v>
      </c>
      <c r="Q1565" s="544"/>
      <c r="R1565" s="544"/>
    </row>
    <row r="1566" spans="1:18" ht="24" x14ac:dyDescent="0.25">
      <c r="A1566" s="361" t="s">
        <v>7095</v>
      </c>
      <c r="B1566" s="26" t="s">
        <v>3987</v>
      </c>
      <c r="C1566" s="361" t="s">
        <v>158</v>
      </c>
      <c r="D1566" s="391" t="s">
        <v>4000</v>
      </c>
      <c r="E1566" s="383">
        <v>2000</v>
      </c>
      <c r="F1566" s="613" t="s">
        <v>7796</v>
      </c>
      <c r="G1566" s="554" t="s">
        <v>7797</v>
      </c>
      <c r="H1566" s="293" t="s">
        <v>7109</v>
      </c>
      <c r="I1566" s="293" t="s">
        <v>7798</v>
      </c>
      <c r="J1566" s="293" t="s">
        <v>1664</v>
      </c>
      <c r="K1566" s="544" t="s">
        <v>3283</v>
      </c>
      <c r="L1566" s="544" t="s">
        <v>3297</v>
      </c>
      <c r="M1566" s="390">
        <v>8664.44</v>
      </c>
      <c r="N1566" s="544" t="s">
        <v>7101</v>
      </c>
      <c r="O1566" s="544" t="s">
        <v>7101</v>
      </c>
      <c r="P1566" s="390">
        <v>0</v>
      </c>
      <c r="Q1566" s="544"/>
      <c r="R1566" s="544"/>
    </row>
    <row r="1567" spans="1:18" ht="24" x14ac:dyDescent="0.25">
      <c r="A1567" s="361" t="s">
        <v>7095</v>
      </c>
      <c r="B1567" s="26" t="s">
        <v>3987</v>
      </c>
      <c r="C1567" s="361" t="s">
        <v>158</v>
      </c>
      <c r="D1567" s="389" t="s">
        <v>7170</v>
      </c>
      <c r="E1567" s="383">
        <v>5000</v>
      </c>
      <c r="F1567" s="613" t="s">
        <v>7799</v>
      </c>
      <c r="G1567" s="554" t="s">
        <v>7800</v>
      </c>
      <c r="H1567" s="392" t="s">
        <v>4566</v>
      </c>
      <c r="I1567" s="392" t="s">
        <v>7099</v>
      </c>
      <c r="J1567" s="392" t="s">
        <v>7100</v>
      </c>
      <c r="K1567" s="544" t="s">
        <v>3283</v>
      </c>
      <c r="L1567" s="544" t="s">
        <v>3297</v>
      </c>
      <c r="M1567" s="390">
        <v>20211.669999999998</v>
      </c>
      <c r="N1567" s="544" t="s">
        <v>7101</v>
      </c>
      <c r="O1567" s="544" t="s">
        <v>7101</v>
      </c>
      <c r="P1567" s="390">
        <v>0</v>
      </c>
      <c r="Q1567" s="544"/>
      <c r="R1567" s="544"/>
    </row>
    <row r="1568" spans="1:18" x14ac:dyDescent="0.25">
      <c r="A1568" s="361" t="s">
        <v>7095</v>
      </c>
      <c r="B1568" s="26" t="s">
        <v>3987</v>
      </c>
      <c r="C1568" s="361" t="s">
        <v>158</v>
      </c>
      <c r="D1568" s="389" t="s">
        <v>3988</v>
      </c>
      <c r="E1568" s="383">
        <v>2500</v>
      </c>
      <c r="F1568" s="613" t="s">
        <v>7801</v>
      </c>
      <c r="G1568" s="554" t="s">
        <v>7802</v>
      </c>
      <c r="H1568" s="293" t="s">
        <v>4015</v>
      </c>
      <c r="I1568" s="293" t="s">
        <v>7115</v>
      </c>
      <c r="J1568" s="293" t="s">
        <v>1664</v>
      </c>
      <c r="K1568" s="544" t="s">
        <v>3283</v>
      </c>
      <c r="L1568" s="544" t="s">
        <v>3297</v>
      </c>
      <c r="M1568" s="390">
        <v>10719.17</v>
      </c>
      <c r="N1568" s="544" t="s">
        <v>7101</v>
      </c>
      <c r="O1568" s="544" t="s">
        <v>7101</v>
      </c>
      <c r="P1568" s="390">
        <v>0</v>
      </c>
      <c r="Q1568" s="544"/>
      <c r="R1568" s="544"/>
    </row>
    <row r="1569" spans="1:18" ht="24" x14ac:dyDescent="0.25">
      <c r="A1569" s="361" t="s">
        <v>7095</v>
      </c>
      <c r="B1569" s="26" t="s">
        <v>3987</v>
      </c>
      <c r="C1569" s="361" t="s">
        <v>158</v>
      </c>
      <c r="D1569" s="389" t="s">
        <v>7170</v>
      </c>
      <c r="E1569" s="383">
        <v>5000</v>
      </c>
      <c r="F1569" s="613" t="s">
        <v>7803</v>
      </c>
      <c r="G1569" s="554" t="s">
        <v>7804</v>
      </c>
      <c r="H1569" s="392" t="s">
        <v>4566</v>
      </c>
      <c r="I1569" s="392" t="s">
        <v>7099</v>
      </c>
      <c r="J1569" s="392" t="s">
        <v>7100</v>
      </c>
      <c r="K1569" s="544" t="s">
        <v>3283</v>
      </c>
      <c r="L1569" s="544" t="s">
        <v>3297</v>
      </c>
      <c r="M1569" s="390">
        <v>333.33</v>
      </c>
      <c r="N1569" s="544" t="s">
        <v>7101</v>
      </c>
      <c r="O1569" s="544" t="s">
        <v>7101</v>
      </c>
      <c r="P1569" s="390">
        <v>0</v>
      </c>
      <c r="Q1569" s="544"/>
      <c r="R1569" s="544"/>
    </row>
    <row r="1570" spans="1:18" ht="24" x14ac:dyDescent="0.25">
      <c r="A1570" s="361" t="s">
        <v>7095</v>
      </c>
      <c r="B1570" s="26" t="s">
        <v>3987</v>
      </c>
      <c r="C1570" s="361" t="s">
        <v>158</v>
      </c>
      <c r="D1570" s="391" t="s">
        <v>4000</v>
      </c>
      <c r="E1570" s="383">
        <v>2200</v>
      </c>
      <c r="F1570" s="616" t="s">
        <v>7805</v>
      </c>
      <c r="G1570" s="555" t="s">
        <v>7806</v>
      </c>
      <c r="H1570" s="293" t="s">
        <v>7109</v>
      </c>
      <c r="I1570" s="293" t="s">
        <v>7110</v>
      </c>
      <c r="J1570" s="293" t="s">
        <v>1664</v>
      </c>
      <c r="K1570" s="544" t="s">
        <v>3277</v>
      </c>
      <c r="L1570" s="544" t="s">
        <v>3564</v>
      </c>
      <c r="M1570" s="390">
        <v>27000</v>
      </c>
      <c r="N1570" s="544" t="s">
        <v>7101</v>
      </c>
      <c r="O1570" s="544" t="s">
        <v>7101</v>
      </c>
      <c r="P1570" s="390">
        <v>0</v>
      </c>
      <c r="Q1570" s="544"/>
      <c r="R1570" s="544"/>
    </row>
    <row r="1571" spans="1:18" ht="24" x14ac:dyDescent="0.25">
      <c r="A1571" s="361" t="s">
        <v>7095</v>
      </c>
      <c r="B1571" s="26" t="s">
        <v>3987</v>
      </c>
      <c r="C1571" s="361" t="s">
        <v>158</v>
      </c>
      <c r="D1571" s="389" t="s">
        <v>7096</v>
      </c>
      <c r="E1571" s="383">
        <v>5000</v>
      </c>
      <c r="F1571" s="613" t="s">
        <v>7807</v>
      </c>
      <c r="G1571" s="554" t="s">
        <v>7808</v>
      </c>
      <c r="H1571" s="392" t="s">
        <v>7194</v>
      </c>
      <c r="I1571" s="392" t="s">
        <v>7099</v>
      </c>
      <c r="J1571" s="392" t="s">
        <v>7100</v>
      </c>
      <c r="K1571" s="544" t="s">
        <v>3277</v>
      </c>
      <c r="L1571" s="544" t="s">
        <v>3277</v>
      </c>
      <c r="M1571" s="390">
        <v>2000</v>
      </c>
      <c r="N1571" s="544" t="s">
        <v>7101</v>
      </c>
      <c r="O1571" s="544" t="s">
        <v>7101</v>
      </c>
      <c r="P1571" s="390">
        <v>0</v>
      </c>
      <c r="Q1571" s="544"/>
      <c r="R1571" s="544"/>
    </row>
    <row r="1572" spans="1:18" ht="24" x14ac:dyDescent="0.25">
      <c r="A1572" s="361" t="s">
        <v>7095</v>
      </c>
      <c r="B1572" s="26" t="s">
        <v>3987</v>
      </c>
      <c r="C1572" s="361" t="s">
        <v>158</v>
      </c>
      <c r="D1572" s="389" t="s">
        <v>7256</v>
      </c>
      <c r="E1572" s="383">
        <v>2500</v>
      </c>
      <c r="F1572" s="613" t="s">
        <v>7809</v>
      </c>
      <c r="G1572" s="554" t="s">
        <v>7810</v>
      </c>
      <c r="H1572" s="293" t="s">
        <v>5119</v>
      </c>
      <c r="I1572" s="293" t="s">
        <v>7201</v>
      </c>
      <c r="J1572" s="293" t="s">
        <v>1664</v>
      </c>
      <c r="K1572" s="544" t="s">
        <v>3283</v>
      </c>
      <c r="L1572" s="544" t="s">
        <v>3546</v>
      </c>
      <c r="M1572" s="390">
        <v>26183.33</v>
      </c>
      <c r="N1572" s="544" t="s">
        <v>7101</v>
      </c>
      <c r="O1572" s="544" t="s">
        <v>7101</v>
      </c>
      <c r="P1572" s="390">
        <v>0</v>
      </c>
      <c r="Q1572" s="544"/>
      <c r="R1572" s="544"/>
    </row>
    <row r="1573" spans="1:18" ht="24" x14ac:dyDescent="0.25">
      <c r="A1573" s="361" t="s">
        <v>7095</v>
      </c>
      <c r="B1573" s="26" t="s">
        <v>3987</v>
      </c>
      <c r="C1573" s="361" t="s">
        <v>158</v>
      </c>
      <c r="D1573" s="389" t="s">
        <v>7522</v>
      </c>
      <c r="E1573" s="383">
        <v>5500</v>
      </c>
      <c r="F1573" s="613" t="s">
        <v>7811</v>
      </c>
      <c r="G1573" s="554" t="s">
        <v>7812</v>
      </c>
      <c r="H1573" s="293" t="s">
        <v>7204</v>
      </c>
      <c r="I1573" s="293" t="s">
        <v>7099</v>
      </c>
      <c r="J1573" s="293" t="s">
        <v>7100</v>
      </c>
      <c r="K1573" s="544" t="s">
        <v>7101</v>
      </c>
      <c r="L1573" s="544" t="s">
        <v>3345</v>
      </c>
      <c r="M1573" s="390">
        <v>71738.89</v>
      </c>
      <c r="N1573" s="544" t="s">
        <v>7101</v>
      </c>
      <c r="O1573" s="544" t="s">
        <v>7101</v>
      </c>
      <c r="P1573" s="390">
        <v>0</v>
      </c>
      <c r="Q1573" s="544"/>
      <c r="R1573" s="544"/>
    </row>
    <row r="1574" spans="1:18" x14ac:dyDescent="0.25">
      <c r="A1574" s="361" t="s">
        <v>7095</v>
      </c>
      <c r="B1574" s="26" t="s">
        <v>3987</v>
      </c>
      <c r="C1574" s="361" t="s">
        <v>158</v>
      </c>
      <c r="D1574" s="389" t="s">
        <v>7237</v>
      </c>
      <c r="E1574" s="383">
        <v>5000</v>
      </c>
      <c r="F1574" s="613" t="s">
        <v>7813</v>
      </c>
      <c r="G1574" s="554" t="s">
        <v>7814</v>
      </c>
      <c r="H1574" s="392" t="s">
        <v>7364</v>
      </c>
      <c r="I1574" s="392" t="s">
        <v>7099</v>
      </c>
      <c r="J1574" s="392" t="s">
        <v>7100</v>
      </c>
      <c r="K1574" s="544" t="s">
        <v>3277</v>
      </c>
      <c r="L1574" s="544" t="s">
        <v>3564</v>
      </c>
      <c r="M1574" s="390">
        <v>60600</v>
      </c>
      <c r="N1574" s="544" t="s">
        <v>7101</v>
      </c>
      <c r="O1574" s="544" t="s">
        <v>7101</v>
      </c>
      <c r="P1574" s="390">
        <v>0</v>
      </c>
      <c r="Q1574" s="544"/>
      <c r="R1574" s="544"/>
    </row>
    <row r="1575" spans="1:18" x14ac:dyDescent="0.25">
      <c r="A1575" s="361" t="s">
        <v>7095</v>
      </c>
      <c r="B1575" s="26" t="s">
        <v>3987</v>
      </c>
      <c r="C1575" s="361" t="s">
        <v>158</v>
      </c>
      <c r="D1575" s="389" t="s">
        <v>7170</v>
      </c>
      <c r="E1575" s="383">
        <v>5000</v>
      </c>
      <c r="F1575" s="613" t="s">
        <v>7815</v>
      </c>
      <c r="G1575" s="554" t="s">
        <v>7816</v>
      </c>
      <c r="H1575" s="392" t="s">
        <v>4566</v>
      </c>
      <c r="I1575" s="392" t="s">
        <v>7099</v>
      </c>
      <c r="J1575" s="392" t="s">
        <v>7100</v>
      </c>
      <c r="K1575" s="544" t="s">
        <v>3277</v>
      </c>
      <c r="L1575" s="544" t="s">
        <v>3309</v>
      </c>
      <c r="M1575" s="390">
        <v>18924.439999999999</v>
      </c>
      <c r="N1575" s="544" t="s">
        <v>7101</v>
      </c>
      <c r="O1575" s="544" t="s">
        <v>7101</v>
      </c>
      <c r="P1575" s="390">
        <v>0</v>
      </c>
      <c r="Q1575" s="544"/>
      <c r="R1575" s="544"/>
    </row>
    <row r="1576" spans="1:18" x14ac:dyDescent="0.25">
      <c r="A1576" s="361" t="s">
        <v>7095</v>
      </c>
      <c r="B1576" s="26" t="s">
        <v>3987</v>
      </c>
      <c r="C1576" s="361" t="s">
        <v>158</v>
      </c>
      <c r="D1576" s="389" t="s">
        <v>7096</v>
      </c>
      <c r="E1576" s="383">
        <v>5000</v>
      </c>
      <c r="F1576" s="613" t="s">
        <v>7815</v>
      </c>
      <c r="G1576" s="554" t="s">
        <v>7816</v>
      </c>
      <c r="H1576" s="392" t="s">
        <v>4566</v>
      </c>
      <c r="I1576" s="392" t="s">
        <v>7099</v>
      </c>
      <c r="J1576" s="392" t="s">
        <v>7100</v>
      </c>
      <c r="K1576" s="544" t="s">
        <v>3277</v>
      </c>
      <c r="L1576" s="544" t="s">
        <v>3277</v>
      </c>
      <c r="M1576" s="390">
        <v>5416.67</v>
      </c>
      <c r="N1576" s="544" t="s">
        <v>7101</v>
      </c>
      <c r="O1576" s="544" t="s">
        <v>7101</v>
      </c>
      <c r="P1576" s="390">
        <v>0</v>
      </c>
      <c r="Q1576" s="544"/>
      <c r="R1576" s="544"/>
    </row>
    <row r="1577" spans="1:18" x14ac:dyDescent="0.25">
      <c r="A1577" s="361" t="s">
        <v>7095</v>
      </c>
      <c r="B1577" s="26" t="s">
        <v>3987</v>
      </c>
      <c r="C1577" s="361" t="s">
        <v>158</v>
      </c>
      <c r="D1577" s="389" t="s">
        <v>7096</v>
      </c>
      <c r="E1577" s="383">
        <v>5000</v>
      </c>
      <c r="F1577" s="613" t="s">
        <v>7817</v>
      </c>
      <c r="G1577" s="554" t="s">
        <v>7818</v>
      </c>
      <c r="H1577" s="392" t="s">
        <v>7194</v>
      </c>
      <c r="I1577" s="392" t="s">
        <v>7099</v>
      </c>
      <c r="J1577" s="392" t="s">
        <v>7100</v>
      </c>
      <c r="K1577" s="544" t="s">
        <v>3277</v>
      </c>
      <c r="L1577" s="544" t="s">
        <v>3277</v>
      </c>
      <c r="M1577" s="390">
        <v>5416.67</v>
      </c>
      <c r="N1577" s="544" t="s">
        <v>7101</v>
      </c>
      <c r="O1577" s="544" t="s">
        <v>7101</v>
      </c>
      <c r="P1577" s="390">
        <v>0</v>
      </c>
      <c r="Q1577" s="544"/>
      <c r="R1577" s="544"/>
    </row>
    <row r="1578" spans="1:18" x14ac:dyDescent="0.25">
      <c r="A1578" s="361" t="s">
        <v>7095</v>
      </c>
      <c r="B1578" s="26" t="s">
        <v>3987</v>
      </c>
      <c r="C1578" s="361" t="s">
        <v>158</v>
      </c>
      <c r="D1578" s="389" t="s">
        <v>7170</v>
      </c>
      <c r="E1578" s="383">
        <v>5000</v>
      </c>
      <c r="F1578" s="613" t="s">
        <v>7817</v>
      </c>
      <c r="G1578" s="554" t="s">
        <v>7818</v>
      </c>
      <c r="H1578" s="392" t="s">
        <v>7194</v>
      </c>
      <c r="I1578" s="392" t="s">
        <v>7099</v>
      </c>
      <c r="J1578" s="392" t="s">
        <v>7100</v>
      </c>
      <c r="K1578" s="544" t="s">
        <v>3283</v>
      </c>
      <c r="L1578" s="544" t="s">
        <v>3297</v>
      </c>
      <c r="M1578" s="390">
        <v>20211.669999999998</v>
      </c>
      <c r="N1578" s="544" t="s">
        <v>7101</v>
      </c>
      <c r="O1578" s="544" t="s">
        <v>7101</v>
      </c>
      <c r="P1578" s="390">
        <v>0</v>
      </c>
      <c r="Q1578" s="544"/>
      <c r="R1578" s="544"/>
    </row>
    <row r="1579" spans="1:18" ht="24" x14ac:dyDescent="0.25">
      <c r="A1579" s="361" t="s">
        <v>7095</v>
      </c>
      <c r="B1579" s="26" t="s">
        <v>3987</v>
      </c>
      <c r="C1579" s="361" t="s">
        <v>158</v>
      </c>
      <c r="D1579" s="389" t="s">
        <v>7111</v>
      </c>
      <c r="E1579" s="383">
        <v>3500</v>
      </c>
      <c r="F1579" s="613" t="s">
        <v>7819</v>
      </c>
      <c r="G1579" s="554" t="s">
        <v>7820</v>
      </c>
      <c r="H1579" s="293" t="s">
        <v>7211</v>
      </c>
      <c r="I1579" s="392" t="s">
        <v>7099</v>
      </c>
      <c r="J1579" s="392" t="s">
        <v>7100</v>
      </c>
      <c r="K1579" s="544" t="s">
        <v>3277</v>
      </c>
      <c r="L1579" s="544" t="s">
        <v>3309</v>
      </c>
      <c r="M1579" s="390">
        <v>11156.109999999999</v>
      </c>
      <c r="N1579" s="544" t="s">
        <v>7101</v>
      </c>
      <c r="O1579" s="544" t="s">
        <v>7101</v>
      </c>
      <c r="P1579" s="390">
        <v>0</v>
      </c>
      <c r="Q1579" s="544"/>
      <c r="R1579" s="544"/>
    </row>
    <row r="1580" spans="1:18" ht="24" x14ac:dyDescent="0.25">
      <c r="A1580" s="361" t="s">
        <v>7095</v>
      </c>
      <c r="B1580" s="26" t="s">
        <v>3987</v>
      </c>
      <c r="C1580" s="361" t="s">
        <v>158</v>
      </c>
      <c r="D1580" s="389" t="s">
        <v>7170</v>
      </c>
      <c r="E1580" s="383">
        <v>5000</v>
      </c>
      <c r="F1580" s="613" t="s">
        <v>7821</v>
      </c>
      <c r="G1580" s="554" t="s">
        <v>7822</v>
      </c>
      <c r="H1580" s="392" t="s">
        <v>4566</v>
      </c>
      <c r="I1580" s="392" t="s">
        <v>7099</v>
      </c>
      <c r="J1580" s="392" t="s">
        <v>7100</v>
      </c>
      <c r="K1580" s="544" t="s">
        <v>3283</v>
      </c>
      <c r="L1580" s="544" t="s">
        <v>3297</v>
      </c>
      <c r="M1580" s="390">
        <v>21498.890000000003</v>
      </c>
      <c r="N1580" s="544" t="s">
        <v>7101</v>
      </c>
      <c r="O1580" s="544" t="s">
        <v>7101</v>
      </c>
      <c r="P1580" s="390">
        <v>0</v>
      </c>
      <c r="Q1580" s="544"/>
      <c r="R1580" s="544"/>
    </row>
    <row r="1581" spans="1:18" x14ac:dyDescent="0.25">
      <c r="A1581" s="361" t="s">
        <v>7095</v>
      </c>
      <c r="B1581" s="26" t="s">
        <v>3987</v>
      </c>
      <c r="C1581" s="361" t="s">
        <v>158</v>
      </c>
      <c r="D1581" s="389" t="s">
        <v>7102</v>
      </c>
      <c r="E1581" s="383">
        <v>5000</v>
      </c>
      <c r="F1581" s="613" t="s">
        <v>7823</v>
      </c>
      <c r="G1581" s="554" t="s">
        <v>7824</v>
      </c>
      <c r="H1581" s="392" t="s">
        <v>4566</v>
      </c>
      <c r="I1581" s="392" t="s">
        <v>7099</v>
      </c>
      <c r="J1581" s="392" t="s">
        <v>7100</v>
      </c>
      <c r="K1581" s="544" t="s">
        <v>3277</v>
      </c>
      <c r="L1581" s="544" t="s">
        <v>3297</v>
      </c>
      <c r="M1581" s="390">
        <v>21125</v>
      </c>
      <c r="N1581" s="544" t="s">
        <v>7101</v>
      </c>
      <c r="O1581" s="544" t="s">
        <v>7101</v>
      </c>
      <c r="P1581" s="390">
        <v>0</v>
      </c>
      <c r="Q1581" s="544"/>
      <c r="R1581" s="544"/>
    </row>
    <row r="1582" spans="1:18" ht="36" x14ac:dyDescent="0.25">
      <c r="A1582" s="361" t="s">
        <v>7095</v>
      </c>
      <c r="B1582" s="26" t="s">
        <v>3987</v>
      </c>
      <c r="C1582" s="361" t="s">
        <v>158</v>
      </c>
      <c r="D1582" s="389" t="s">
        <v>7825</v>
      </c>
      <c r="E1582" s="383">
        <v>5000</v>
      </c>
      <c r="F1582" s="613" t="s">
        <v>7826</v>
      </c>
      <c r="G1582" s="554" t="s">
        <v>7827</v>
      </c>
      <c r="H1582" s="293" t="s">
        <v>7631</v>
      </c>
      <c r="I1582" s="293" t="s">
        <v>7099</v>
      </c>
      <c r="J1582" s="293" t="s">
        <v>7100</v>
      </c>
      <c r="K1582" s="544" t="s">
        <v>3277</v>
      </c>
      <c r="L1582" s="544" t="s">
        <v>3277</v>
      </c>
      <c r="M1582" s="390">
        <v>17333.330000000002</v>
      </c>
      <c r="N1582" s="544" t="s">
        <v>7101</v>
      </c>
      <c r="O1582" s="544" t="s">
        <v>7101</v>
      </c>
      <c r="P1582" s="390">
        <v>0</v>
      </c>
      <c r="Q1582" s="544"/>
      <c r="R1582" s="544"/>
    </row>
    <row r="1583" spans="1:18" ht="36" x14ac:dyDescent="0.25">
      <c r="A1583" s="361" t="s">
        <v>7095</v>
      </c>
      <c r="B1583" s="26" t="s">
        <v>3987</v>
      </c>
      <c r="C1583" s="361" t="s">
        <v>158</v>
      </c>
      <c r="D1583" s="389" t="s">
        <v>7825</v>
      </c>
      <c r="E1583" s="383">
        <v>5000</v>
      </c>
      <c r="F1583" s="613" t="s">
        <v>7826</v>
      </c>
      <c r="G1583" s="554" t="s">
        <v>7827</v>
      </c>
      <c r="H1583" s="293" t="s">
        <v>7631</v>
      </c>
      <c r="I1583" s="293" t="s">
        <v>7099</v>
      </c>
      <c r="J1583" s="293" t="s">
        <v>7100</v>
      </c>
      <c r="K1583" s="544" t="s">
        <v>3283</v>
      </c>
      <c r="L1583" s="544" t="s">
        <v>3546</v>
      </c>
      <c r="M1583" s="390">
        <v>54655.56</v>
      </c>
      <c r="N1583" s="544" t="s">
        <v>7101</v>
      </c>
      <c r="O1583" s="544" t="s">
        <v>7101</v>
      </c>
      <c r="P1583" s="390">
        <v>0</v>
      </c>
      <c r="Q1583" s="544"/>
      <c r="R1583" s="544"/>
    </row>
    <row r="1584" spans="1:18" x14ac:dyDescent="0.25">
      <c r="A1584" s="361" t="s">
        <v>7095</v>
      </c>
      <c r="B1584" s="26" t="s">
        <v>3987</v>
      </c>
      <c r="C1584" s="361" t="s">
        <v>158</v>
      </c>
      <c r="D1584" s="389" t="s">
        <v>7096</v>
      </c>
      <c r="E1584" s="383">
        <v>5000</v>
      </c>
      <c r="F1584" s="613" t="s">
        <v>7828</v>
      </c>
      <c r="G1584" s="554" t="s">
        <v>7829</v>
      </c>
      <c r="H1584" s="392" t="s">
        <v>7194</v>
      </c>
      <c r="I1584" s="392" t="s">
        <v>7115</v>
      </c>
      <c r="J1584" s="392" t="s">
        <v>1664</v>
      </c>
      <c r="K1584" s="544" t="s">
        <v>3277</v>
      </c>
      <c r="L1584" s="544" t="s">
        <v>3277</v>
      </c>
      <c r="M1584" s="390">
        <v>5416.67</v>
      </c>
      <c r="N1584" s="544" t="s">
        <v>7101</v>
      </c>
      <c r="O1584" s="544" t="s">
        <v>7101</v>
      </c>
      <c r="P1584" s="390">
        <v>0</v>
      </c>
      <c r="Q1584" s="544"/>
      <c r="R1584" s="544"/>
    </row>
    <row r="1585" spans="1:18" x14ac:dyDescent="0.25">
      <c r="A1585" s="361" t="s">
        <v>7095</v>
      </c>
      <c r="B1585" s="26" t="s">
        <v>3987</v>
      </c>
      <c r="C1585" s="361" t="s">
        <v>158</v>
      </c>
      <c r="D1585" s="389" t="s">
        <v>7170</v>
      </c>
      <c r="E1585" s="383">
        <v>5000</v>
      </c>
      <c r="F1585" s="613" t="s">
        <v>7828</v>
      </c>
      <c r="G1585" s="554" t="s">
        <v>7829</v>
      </c>
      <c r="H1585" s="293" t="s">
        <v>7194</v>
      </c>
      <c r="I1585" s="392" t="s">
        <v>7115</v>
      </c>
      <c r="J1585" s="392" t="s">
        <v>1664</v>
      </c>
      <c r="K1585" s="544" t="s">
        <v>3283</v>
      </c>
      <c r="L1585" s="544" t="s">
        <v>3297</v>
      </c>
      <c r="M1585" s="390">
        <v>21498.89</v>
      </c>
      <c r="N1585" s="544" t="s">
        <v>7101</v>
      </c>
      <c r="O1585" s="544" t="s">
        <v>7101</v>
      </c>
      <c r="P1585" s="390">
        <v>0</v>
      </c>
      <c r="Q1585" s="544"/>
      <c r="R1585" s="544"/>
    </row>
    <row r="1586" spans="1:18" x14ac:dyDescent="0.25">
      <c r="A1586" s="361" t="s">
        <v>7095</v>
      </c>
      <c r="B1586" s="26" t="s">
        <v>3987</v>
      </c>
      <c r="C1586" s="361" t="s">
        <v>158</v>
      </c>
      <c r="D1586" s="389" t="s">
        <v>7111</v>
      </c>
      <c r="E1586" s="383">
        <v>3500</v>
      </c>
      <c r="F1586" s="613" t="s">
        <v>7830</v>
      </c>
      <c r="G1586" s="554" t="s">
        <v>7831</v>
      </c>
      <c r="H1586" s="392" t="s">
        <v>7175</v>
      </c>
      <c r="I1586" s="392" t="s">
        <v>7099</v>
      </c>
      <c r="J1586" s="392" t="s">
        <v>7100</v>
      </c>
      <c r="K1586" s="544" t="s">
        <v>3277</v>
      </c>
      <c r="L1586" s="544" t="s">
        <v>3309</v>
      </c>
      <c r="M1586" s="390">
        <v>11156.109999999999</v>
      </c>
      <c r="N1586" s="544" t="s">
        <v>7101</v>
      </c>
      <c r="O1586" s="544" t="s">
        <v>7101</v>
      </c>
      <c r="P1586" s="390">
        <v>0</v>
      </c>
      <c r="Q1586" s="544"/>
      <c r="R1586" s="544"/>
    </row>
    <row r="1587" spans="1:18" ht="24" x14ac:dyDescent="0.25">
      <c r="A1587" s="361" t="s">
        <v>7095</v>
      </c>
      <c r="B1587" s="26" t="s">
        <v>3987</v>
      </c>
      <c r="C1587" s="361" t="s">
        <v>158</v>
      </c>
      <c r="D1587" s="389" t="s">
        <v>4272</v>
      </c>
      <c r="E1587" s="383">
        <v>2500</v>
      </c>
      <c r="F1587" s="613" t="s">
        <v>7832</v>
      </c>
      <c r="G1587" s="554" t="s">
        <v>7833</v>
      </c>
      <c r="H1587" s="293" t="s">
        <v>7204</v>
      </c>
      <c r="I1587" s="293" t="s">
        <v>7099</v>
      </c>
      <c r="J1587" s="293" t="s">
        <v>7100</v>
      </c>
      <c r="K1587" s="544" t="s">
        <v>3309</v>
      </c>
      <c r="L1587" s="544" t="s">
        <v>3437</v>
      </c>
      <c r="M1587" s="390">
        <v>13554.44</v>
      </c>
      <c r="N1587" s="544" t="s">
        <v>7101</v>
      </c>
      <c r="O1587" s="544" t="s">
        <v>7101</v>
      </c>
      <c r="P1587" s="390">
        <v>0</v>
      </c>
      <c r="Q1587" s="544"/>
      <c r="R1587" s="544"/>
    </row>
    <row r="1588" spans="1:18" ht="36" x14ac:dyDescent="0.25">
      <c r="A1588" s="361" t="s">
        <v>7095</v>
      </c>
      <c r="B1588" s="26" t="s">
        <v>3987</v>
      </c>
      <c r="C1588" s="361" t="s">
        <v>158</v>
      </c>
      <c r="D1588" s="389" t="s">
        <v>7170</v>
      </c>
      <c r="E1588" s="383">
        <v>5000</v>
      </c>
      <c r="F1588" s="613" t="s">
        <v>7834</v>
      </c>
      <c r="G1588" s="554" t="s">
        <v>7835</v>
      </c>
      <c r="H1588" s="293" t="s">
        <v>7191</v>
      </c>
      <c r="I1588" s="392" t="s">
        <v>7099</v>
      </c>
      <c r="J1588" s="392" t="s">
        <v>7100</v>
      </c>
      <c r="K1588" s="544" t="s">
        <v>3283</v>
      </c>
      <c r="L1588" s="544" t="s">
        <v>3297</v>
      </c>
      <c r="M1588" s="390">
        <v>21498.89</v>
      </c>
      <c r="N1588" s="544" t="s">
        <v>7101</v>
      </c>
      <c r="O1588" s="544" t="s">
        <v>7101</v>
      </c>
      <c r="P1588" s="390">
        <v>0</v>
      </c>
      <c r="Q1588" s="544"/>
      <c r="R1588" s="544"/>
    </row>
    <row r="1589" spans="1:18" ht="36" x14ac:dyDescent="0.25">
      <c r="A1589" s="361" t="s">
        <v>7095</v>
      </c>
      <c r="B1589" s="26" t="s">
        <v>3987</v>
      </c>
      <c r="C1589" s="361" t="s">
        <v>158</v>
      </c>
      <c r="D1589" s="389" t="s">
        <v>7096</v>
      </c>
      <c r="E1589" s="383">
        <v>5000</v>
      </c>
      <c r="F1589" s="613" t="s">
        <v>7834</v>
      </c>
      <c r="G1589" s="554" t="s">
        <v>7835</v>
      </c>
      <c r="H1589" s="293" t="s">
        <v>7191</v>
      </c>
      <c r="I1589" s="392" t="s">
        <v>7099</v>
      </c>
      <c r="J1589" s="392" t="s">
        <v>7100</v>
      </c>
      <c r="K1589" s="544" t="s">
        <v>3277</v>
      </c>
      <c r="L1589" s="544" t="s">
        <v>3277</v>
      </c>
      <c r="M1589" s="390">
        <v>5416.67</v>
      </c>
      <c r="N1589" s="544" t="s">
        <v>7101</v>
      </c>
      <c r="O1589" s="544" t="s">
        <v>7101</v>
      </c>
      <c r="P1589" s="390">
        <v>0</v>
      </c>
      <c r="Q1589" s="544"/>
      <c r="R1589" s="544"/>
    </row>
    <row r="1590" spans="1:18" x14ac:dyDescent="0.25">
      <c r="A1590" s="361" t="s">
        <v>7095</v>
      </c>
      <c r="B1590" s="26" t="s">
        <v>3987</v>
      </c>
      <c r="C1590" s="361" t="s">
        <v>158</v>
      </c>
      <c r="D1590" s="389" t="s">
        <v>4272</v>
      </c>
      <c r="E1590" s="383">
        <v>2500</v>
      </c>
      <c r="F1590" s="613" t="s">
        <v>7836</v>
      </c>
      <c r="G1590" s="554" t="s">
        <v>7837</v>
      </c>
      <c r="H1590" s="567" t="s">
        <v>5119</v>
      </c>
      <c r="I1590" s="568" t="s">
        <v>7099</v>
      </c>
      <c r="J1590" s="569" t="s">
        <v>7100</v>
      </c>
      <c r="K1590" s="544" t="s">
        <v>3283</v>
      </c>
      <c r="L1590" s="544" t="s">
        <v>3437</v>
      </c>
      <c r="M1590" s="390">
        <v>13554.44</v>
      </c>
      <c r="N1590" s="544" t="s">
        <v>7101</v>
      </c>
      <c r="O1590" s="544" t="s">
        <v>7101</v>
      </c>
      <c r="P1590" s="390">
        <v>0</v>
      </c>
      <c r="Q1590" s="544"/>
      <c r="R1590" s="544"/>
    </row>
    <row r="1591" spans="1:18" ht="24" x14ac:dyDescent="0.25">
      <c r="A1591" s="361" t="s">
        <v>7095</v>
      </c>
      <c r="B1591" s="26" t="s">
        <v>3987</v>
      </c>
      <c r="C1591" s="361" t="s">
        <v>158</v>
      </c>
      <c r="D1591" s="389" t="s">
        <v>3988</v>
      </c>
      <c r="E1591" s="383">
        <v>2500</v>
      </c>
      <c r="F1591" s="613" t="s">
        <v>7838</v>
      </c>
      <c r="G1591" s="554" t="s">
        <v>7839</v>
      </c>
      <c r="H1591" s="293" t="s">
        <v>7204</v>
      </c>
      <c r="I1591" s="293" t="s">
        <v>7207</v>
      </c>
      <c r="J1591" s="293" t="s">
        <v>7208</v>
      </c>
      <c r="K1591" s="544" t="s">
        <v>3277</v>
      </c>
      <c r="L1591" s="544" t="s">
        <v>3564</v>
      </c>
      <c r="M1591" s="390">
        <v>30600</v>
      </c>
      <c r="N1591" s="544" t="s">
        <v>7101</v>
      </c>
      <c r="O1591" s="544" t="s">
        <v>7101</v>
      </c>
      <c r="P1591" s="390">
        <v>0</v>
      </c>
      <c r="Q1591" s="544"/>
      <c r="R1591" s="544"/>
    </row>
    <row r="1592" spans="1:18" ht="36" x14ac:dyDescent="0.25">
      <c r="A1592" s="361" t="s">
        <v>7095</v>
      </c>
      <c r="B1592" s="26" t="s">
        <v>3987</v>
      </c>
      <c r="C1592" s="361" t="s">
        <v>158</v>
      </c>
      <c r="D1592" s="389" t="s">
        <v>7522</v>
      </c>
      <c r="E1592" s="383">
        <v>5500</v>
      </c>
      <c r="F1592" s="613" t="s">
        <v>7840</v>
      </c>
      <c r="G1592" s="554" t="s">
        <v>7841</v>
      </c>
      <c r="H1592" s="293" t="s">
        <v>7567</v>
      </c>
      <c r="I1592" s="293" t="s">
        <v>7099</v>
      </c>
      <c r="J1592" s="293" t="s">
        <v>7100</v>
      </c>
      <c r="K1592" s="544" t="s">
        <v>3277</v>
      </c>
      <c r="L1592" s="544" t="s">
        <v>3564</v>
      </c>
      <c r="M1592" s="390">
        <v>66600</v>
      </c>
      <c r="N1592" s="544" t="s">
        <v>7101</v>
      </c>
      <c r="O1592" s="544" t="s">
        <v>7101</v>
      </c>
      <c r="P1592" s="390">
        <v>0</v>
      </c>
      <c r="Q1592" s="544"/>
      <c r="R1592" s="544"/>
    </row>
    <row r="1593" spans="1:18" ht="24" x14ac:dyDescent="0.25">
      <c r="A1593" s="361" t="s">
        <v>7095</v>
      </c>
      <c r="B1593" s="26" t="s">
        <v>3987</v>
      </c>
      <c r="C1593" s="361" t="s">
        <v>158</v>
      </c>
      <c r="D1593" s="389" t="s">
        <v>7170</v>
      </c>
      <c r="E1593" s="383">
        <v>5000</v>
      </c>
      <c r="F1593" s="613" t="s">
        <v>7842</v>
      </c>
      <c r="G1593" s="554" t="s">
        <v>7843</v>
      </c>
      <c r="H1593" s="392" t="s">
        <v>4566</v>
      </c>
      <c r="I1593" s="293" t="s">
        <v>7201</v>
      </c>
      <c r="J1593" s="392" t="s">
        <v>1664</v>
      </c>
      <c r="K1593" s="544" t="s">
        <v>3283</v>
      </c>
      <c r="L1593" s="544" t="s">
        <v>3309</v>
      </c>
      <c r="M1593" s="390">
        <v>19476.11</v>
      </c>
      <c r="N1593" s="544" t="s">
        <v>7101</v>
      </c>
      <c r="O1593" s="544" t="s">
        <v>7101</v>
      </c>
      <c r="P1593" s="390">
        <v>0</v>
      </c>
      <c r="Q1593" s="544"/>
      <c r="R1593" s="544"/>
    </row>
    <row r="1594" spans="1:18" ht="24" x14ac:dyDescent="0.25">
      <c r="A1594" s="361" t="s">
        <v>7095</v>
      </c>
      <c r="B1594" s="26" t="s">
        <v>3987</v>
      </c>
      <c r="C1594" s="361" t="s">
        <v>158</v>
      </c>
      <c r="D1594" s="389" t="s">
        <v>4272</v>
      </c>
      <c r="E1594" s="383">
        <v>2500</v>
      </c>
      <c r="F1594" s="613" t="s">
        <v>7844</v>
      </c>
      <c r="G1594" s="554" t="s">
        <v>7845</v>
      </c>
      <c r="H1594" s="556" t="s">
        <v>7204</v>
      </c>
      <c r="I1594" s="557" t="s">
        <v>7099</v>
      </c>
      <c r="J1594" s="558" t="s">
        <v>7100</v>
      </c>
      <c r="K1594" s="544" t="s">
        <v>3283</v>
      </c>
      <c r="L1594" s="544" t="s">
        <v>3297</v>
      </c>
      <c r="M1594" s="390">
        <v>12899.17</v>
      </c>
      <c r="N1594" s="544" t="s">
        <v>7101</v>
      </c>
      <c r="O1594" s="544" t="s">
        <v>7101</v>
      </c>
      <c r="P1594" s="390">
        <v>0</v>
      </c>
      <c r="Q1594" s="544"/>
      <c r="R1594" s="544"/>
    </row>
    <row r="1595" spans="1:18" ht="24" x14ac:dyDescent="0.25">
      <c r="A1595" s="361" t="s">
        <v>7095</v>
      </c>
      <c r="B1595" s="26" t="s">
        <v>3987</v>
      </c>
      <c r="C1595" s="361" t="s">
        <v>158</v>
      </c>
      <c r="D1595" s="389" t="s">
        <v>7111</v>
      </c>
      <c r="E1595" s="383">
        <v>3500</v>
      </c>
      <c r="F1595" s="613" t="s">
        <v>7846</v>
      </c>
      <c r="G1595" s="554" t="s">
        <v>7847</v>
      </c>
      <c r="H1595" s="293" t="s">
        <v>7211</v>
      </c>
      <c r="I1595" s="392" t="s">
        <v>7115</v>
      </c>
      <c r="J1595" s="392" t="s">
        <v>1664</v>
      </c>
      <c r="K1595" s="544" t="s">
        <v>3277</v>
      </c>
      <c r="L1595" s="544" t="s">
        <v>3309</v>
      </c>
      <c r="M1595" s="390">
        <v>11156.109999999999</v>
      </c>
      <c r="N1595" s="544" t="s">
        <v>7101</v>
      </c>
      <c r="O1595" s="544" t="s">
        <v>7101</v>
      </c>
      <c r="P1595" s="390">
        <v>0</v>
      </c>
      <c r="Q1595" s="544"/>
      <c r="R1595" s="544"/>
    </row>
    <row r="1596" spans="1:18" ht="24" x14ac:dyDescent="0.25">
      <c r="A1596" s="361" t="s">
        <v>7095</v>
      </c>
      <c r="B1596" s="26" t="s">
        <v>3987</v>
      </c>
      <c r="C1596" s="361" t="s">
        <v>158</v>
      </c>
      <c r="D1596" s="389" t="s">
        <v>4016</v>
      </c>
      <c r="E1596" s="383">
        <v>5000</v>
      </c>
      <c r="F1596" s="613" t="s">
        <v>7848</v>
      </c>
      <c r="G1596" s="554" t="s">
        <v>7849</v>
      </c>
      <c r="H1596" s="293" t="s">
        <v>7204</v>
      </c>
      <c r="I1596" s="392" t="s">
        <v>7115</v>
      </c>
      <c r="J1596" s="617" t="s">
        <v>1664</v>
      </c>
      <c r="K1596" s="544" t="s">
        <v>3283</v>
      </c>
      <c r="L1596" s="544" t="s">
        <v>3297</v>
      </c>
      <c r="M1596" s="390">
        <v>19258.330000000002</v>
      </c>
      <c r="N1596" s="544" t="s">
        <v>7101</v>
      </c>
      <c r="O1596" s="544" t="s">
        <v>7101</v>
      </c>
      <c r="P1596" s="390">
        <v>0</v>
      </c>
      <c r="Q1596" s="544"/>
      <c r="R1596" s="544"/>
    </row>
    <row r="1597" spans="1:18" ht="24" x14ac:dyDescent="0.25">
      <c r="A1597" s="361" t="s">
        <v>7095</v>
      </c>
      <c r="B1597" s="26" t="s">
        <v>3987</v>
      </c>
      <c r="C1597" s="361" t="s">
        <v>158</v>
      </c>
      <c r="D1597" s="389" t="s">
        <v>3988</v>
      </c>
      <c r="E1597" s="383">
        <v>2500</v>
      </c>
      <c r="F1597" s="613" t="s">
        <v>7850</v>
      </c>
      <c r="G1597" s="554" t="s">
        <v>7851</v>
      </c>
      <c r="H1597" s="556" t="s">
        <v>5119</v>
      </c>
      <c r="I1597" s="557" t="s">
        <v>7115</v>
      </c>
      <c r="J1597" s="558" t="s">
        <v>1664</v>
      </c>
      <c r="K1597" s="544" t="s">
        <v>3277</v>
      </c>
      <c r="L1597" s="544" t="s">
        <v>3564</v>
      </c>
      <c r="M1597" s="390">
        <v>30600</v>
      </c>
      <c r="N1597" s="544" t="s">
        <v>7101</v>
      </c>
      <c r="O1597" s="544" t="s">
        <v>7101</v>
      </c>
      <c r="P1597" s="390">
        <v>0</v>
      </c>
      <c r="Q1597" s="544"/>
      <c r="R1597" s="544"/>
    </row>
    <row r="1598" spans="1:18" ht="24" x14ac:dyDescent="0.25">
      <c r="A1598" s="361" t="s">
        <v>7095</v>
      </c>
      <c r="B1598" s="26" t="s">
        <v>3987</v>
      </c>
      <c r="C1598" s="361" t="s">
        <v>158</v>
      </c>
      <c r="D1598" s="389" t="s">
        <v>7170</v>
      </c>
      <c r="E1598" s="383">
        <v>5000</v>
      </c>
      <c r="F1598" s="613" t="s">
        <v>7852</v>
      </c>
      <c r="G1598" s="554" t="s">
        <v>7853</v>
      </c>
      <c r="H1598" s="392" t="s">
        <v>7194</v>
      </c>
      <c r="I1598" s="392" t="s">
        <v>7099</v>
      </c>
      <c r="J1598" s="392" t="s">
        <v>7100</v>
      </c>
      <c r="K1598" s="544" t="s">
        <v>3283</v>
      </c>
      <c r="L1598" s="544" t="s">
        <v>3297</v>
      </c>
      <c r="M1598" s="390">
        <v>20211.669999999998</v>
      </c>
      <c r="N1598" s="544" t="s">
        <v>7101</v>
      </c>
      <c r="O1598" s="544" t="s">
        <v>7101</v>
      </c>
      <c r="P1598" s="390">
        <v>0</v>
      </c>
      <c r="Q1598" s="544"/>
      <c r="R1598" s="544"/>
    </row>
    <row r="1599" spans="1:18" x14ac:dyDescent="0.25">
      <c r="A1599" s="361" t="s">
        <v>7095</v>
      </c>
      <c r="B1599" s="26" t="s">
        <v>3987</v>
      </c>
      <c r="C1599" s="361" t="s">
        <v>158</v>
      </c>
      <c r="D1599" s="389" t="s">
        <v>4532</v>
      </c>
      <c r="E1599" s="383">
        <v>5000</v>
      </c>
      <c r="F1599" s="613" t="s">
        <v>7854</v>
      </c>
      <c r="G1599" s="554" t="s">
        <v>7855</v>
      </c>
      <c r="H1599" s="392" t="s">
        <v>7211</v>
      </c>
      <c r="I1599" s="392" t="s">
        <v>7099</v>
      </c>
      <c r="J1599" s="392" t="s">
        <v>7100</v>
      </c>
      <c r="K1599" s="544" t="s">
        <v>3283</v>
      </c>
      <c r="L1599" s="544" t="s">
        <v>3546</v>
      </c>
      <c r="M1599" s="390">
        <v>53100</v>
      </c>
      <c r="N1599" s="544" t="s">
        <v>7101</v>
      </c>
      <c r="O1599" s="544" t="s">
        <v>7101</v>
      </c>
      <c r="P1599" s="390">
        <v>0</v>
      </c>
      <c r="Q1599" s="544"/>
      <c r="R1599" s="544"/>
    </row>
    <row r="1600" spans="1:18" ht="24" x14ac:dyDescent="0.25">
      <c r="A1600" s="361" t="s">
        <v>7095</v>
      </c>
      <c r="B1600" s="26" t="s">
        <v>3987</v>
      </c>
      <c r="C1600" s="361" t="s">
        <v>158</v>
      </c>
      <c r="D1600" s="389" t="s">
        <v>7856</v>
      </c>
      <c r="E1600" s="383">
        <v>4000</v>
      </c>
      <c r="F1600" s="613" t="s">
        <v>7857</v>
      </c>
      <c r="G1600" s="554" t="s">
        <v>7858</v>
      </c>
      <c r="H1600" s="566" t="s">
        <v>4566</v>
      </c>
      <c r="I1600" s="566" t="s">
        <v>7099</v>
      </c>
      <c r="J1600" s="566" t="s">
        <v>7100</v>
      </c>
      <c r="K1600" s="544" t="s">
        <v>3283</v>
      </c>
      <c r="L1600" s="544" t="s">
        <v>3546</v>
      </c>
      <c r="M1600" s="390">
        <v>43500</v>
      </c>
      <c r="N1600" s="544" t="s">
        <v>7101</v>
      </c>
      <c r="O1600" s="544" t="s">
        <v>7101</v>
      </c>
      <c r="P1600" s="390">
        <v>0</v>
      </c>
      <c r="Q1600" s="544"/>
      <c r="R1600" s="544"/>
    </row>
    <row r="1601" spans="1:18" x14ac:dyDescent="0.25">
      <c r="A1601" s="361" t="s">
        <v>7095</v>
      </c>
      <c r="B1601" s="26" t="s">
        <v>3987</v>
      </c>
      <c r="C1601" s="361" t="s">
        <v>158</v>
      </c>
      <c r="D1601" s="389" t="s">
        <v>7102</v>
      </c>
      <c r="E1601" s="383">
        <v>5000</v>
      </c>
      <c r="F1601" s="613" t="s">
        <v>7859</v>
      </c>
      <c r="G1601" s="554" t="s">
        <v>7860</v>
      </c>
      <c r="H1601" s="392" t="s">
        <v>4566</v>
      </c>
      <c r="I1601" s="392" t="s">
        <v>7099</v>
      </c>
      <c r="J1601" s="392" t="s">
        <v>7100</v>
      </c>
      <c r="K1601" s="544" t="s">
        <v>3277</v>
      </c>
      <c r="L1601" s="544" t="s">
        <v>3297</v>
      </c>
      <c r="M1601" s="390">
        <v>21305.56</v>
      </c>
      <c r="N1601" s="544" t="s">
        <v>7101</v>
      </c>
      <c r="O1601" s="544" t="s">
        <v>7101</v>
      </c>
      <c r="P1601" s="390">
        <v>0</v>
      </c>
      <c r="Q1601" s="544"/>
      <c r="R1601" s="544"/>
    </row>
    <row r="1602" spans="1:18" x14ac:dyDescent="0.25">
      <c r="A1602" s="361" t="s">
        <v>7095</v>
      </c>
      <c r="B1602" s="26" t="s">
        <v>3987</v>
      </c>
      <c r="C1602" s="361" t="s">
        <v>158</v>
      </c>
      <c r="D1602" s="389" t="s">
        <v>7111</v>
      </c>
      <c r="E1602" s="383">
        <v>3500</v>
      </c>
      <c r="F1602" s="613" t="s">
        <v>7861</v>
      </c>
      <c r="G1602" s="554" t="s">
        <v>7862</v>
      </c>
      <c r="H1602" s="392" t="s">
        <v>7161</v>
      </c>
      <c r="I1602" s="392" t="s">
        <v>7099</v>
      </c>
      <c r="J1602" s="392" t="s">
        <v>7100</v>
      </c>
      <c r="K1602" s="544" t="s">
        <v>3277</v>
      </c>
      <c r="L1602" s="544" t="s">
        <v>3309</v>
      </c>
      <c r="M1602" s="390">
        <v>11156.109999999999</v>
      </c>
      <c r="N1602" s="544" t="s">
        <v>7101</v>
      </c>
      <c r="O1602" s="544" t="s">
        <v>7101</v>
      </c>
      <c r="P1602" s="390">
        <v>0</v>
      </c>
      <c r="Q1602" s="544"/>
      <c r="R1602" s="544"/>
    </row>
    <row r="1603" spans="1:18" ht="24" x14ac:dyDescent="0.25">
      <c r="A1603" s="361" t="s">
        <v>7095</v>
      </c>
      <c r="B1603" s="26" t="s">
        <v>3987</v>
      </c>
      <c r="C1603" s="361" t="s">
        <v>158</v>
      </c>
      <c r="D1603" s="389" t="s">
        <v>7522</v>
      </c>
      <c r="E1603" s="383">
        <v>5500</v>
      </c>
      <c r="F1603" s="613" t="s">
        <v>7863</v>
      </c>
      <c r="G1603" s="554" t="s">
        <v>7864</v>
      </c>
      <c r="H1603" s="293" t="s">
        <v>7194</v>
      </c>
      <c r="I1603" s="293" t="s">
        <v>7099</v>
      </c>
      <c r="J1603" s="293" t="s">
        <v>7100</v>
      </c>
      <c r="K1603" s="544" t="s">
        <v>3277</v>
      </c>
      <c r="L1603" s="544" t="s">
        <v>3564</v>
      </c>
      <c r="M1603" s="390">
        <v>66600</v>
      </c>
      <c r="N1603" s="544" t="s">
        <v>7101</v>
      </c>
      <c r="O1603" s="544" t="s">
        <v>7101</v>
      </c>
      <c r="P1603" s="390">
        <v>0</v>
      </c>
      <c r="Q1603" s="544"/>
      <c r="R1603" s="544"/>
    </row>
    <row r="1604" spans="1:18" ht="24" x14ac:dyDescent="0.25">
      <c r="A1604" s="361" t="s">
        <v>7095</v>
      </c>
      <c r="B1604" s="26" t="s">
        <v>3987</v>
      </c>
      <c r="C1604" s="361" t="s">
        <v>158</v>
      </c>
      <c r="D1604" s="389" t="s">
        <v>7111</v>
      </c>
      <c r="E1604" s="383">
        <v>3500</v>
      </c>
      <c r="F1604" s="613" t="s">
        <v>7865</v>
      </c>
      <c r="G1604" s="554" t="s">
        <v>7866</v>
      </c>
      <c r="H1604" s="293" t="s">
        <v>7867</v>
      </c>
      <c r="I1604" s="392" t="s">
        <v>7099</v>
      </c>
      <c r="J1604" s="392" t="s">
        <v>7100</v>
      </c>
      <c r="K1604" s="544" t="s">
        <v>3277</v>
      </c>
      <c r="L1604" s="544" t="s">
        <v>3283</v>
      </c>
      <c r="M1604" s="390">
        <v>3033.33</v>
      </c>
      <c r="N1604" s="544" t="s">
        <v>7101</v>
      </c>
      <c r="O1604" s="544" t="s">
        <v>7101</v>
      </c>
      <c r="P1604" s="390">
        <v>0</v>
      </c>
      <c r="Q1604" s="544"/>
      <c r="R1604" s="544"/>
    </row>
    <row r="1605" spans="1:18" x14ac:dyDescent="0.25">
      <c r="A1605" s="361" t="s">
        <v>7095</v>
      </c>
      <c r="B1605" s="26" t="s">
        <v>3987</v>
      </c>
      <c r="C1605" s="361" t="s">
        <v>158</v>
      </c>
      <c r="D1605" s="389" t="s">
        <v>7170</v>
      </c>
      <c r="E1605" s="383">
        <v>5000</v>
      </c>
      <c r="F1605" s="613" t="s">
        <v>7868</v>
      </c>
      <c r="G1605" s="554" t="s">
        <v>7869</v>
      </c>
      <c r="H1605" s="392" t="s">
        <v>4566</v>
      </c>
      <c r="I1605" s="392" t="s">
        <v>7099</v>
      </c>
      <c r="J1605" s="392" t="s">
        <v>7100</v>
      </c>
      <c r="K1605" s="544" t="s">
        <v>3283</v>
      </c>
      <c r="L1605" s="544" t="s">
        <v>3297</v>
      </c>
      <c r="M1605" s="390">
        <v>20211.669999999998</v>
      </c>
      <c r="N1605" s="544" t="s">
        <v>7101</v>
      </c>
      <c r="O1605" s="544" t="s">
        <v>7101</v>
      </c>
      <c r="P1605" s="390">
        <v>0</v>
      </c>
      <c r="Q1605" s="544"/>
      <c r="R1605" s="544"/>
    </row>
    <row r="1606" spans="1:18" x14ac:dyDescent="0.25">
      <c r="A1606" s="361" t="s">
        <v>7095</v>
      </c>
      <c r="B1606" s="26" t="s">
        <v>3987</v>
      </c>
      <c r="C1606" s="361" t="s">
        <v>158</v>
      </c>
      <c r="D1606" s="389" t="s">
        <v>7096</v>
      </c>
      <c r="E1606" s="383">
        <v>5000</v>
      </c>
      <c r="F1606" s="613" t="s">
        <v>7868</v>
      </c>
      <c r="G1606" s="554" t="s">
        <v>7869</v>
      </c>
      <c r="H1606" s="392" t="s">
        <v>4566</v>
      </c>
      <c r="I1606" s="392" t="s">
        <v>7099</v>
      </c>
      <c r="J1606" s="392" t="s">
        <v>7100</v>
      </c>
      <c r="K1606" s="544" t="s">
        <v>3277</v>
      </c>
      <c r="L1606" s="544" t="s">
        <v>3277</v>
      </c>
      <c r="M1606" s="390">
        <v>5416.67</v>
      </c>
      <c r="N1606" s="544" t="s">
        <v>7101</v>
      </c>
      <c r="O1606" s="544" t="s">
        <v>7101</v>
      </c>
      <c r="P1606" s="390">
        <v>0</v>
      </c>
      <c r="Q1606" s="544"/>
      <c r="R1606" s="544"/>
    </row>
    <row r="1607" spans="1:18" x14ac:dyDescent="0.25">
      <c r="A1607" s="361" t="s">
        <v>7095</v>
      </c>
      <c r="B1607" s="26" t="s">
        <v>3987</v>
      </c>
      <c r="C1607" s="361" t="s">
        <v>158</v>
      </c>
      <c r="D1607" s="389" t="s">
        <v>7096</v>
      </c>
      <c r="E1607" s="383">
        <v>5000</v>
      </c>
      <c r="F1607" s="613" t="s">
        <v>7870</v>
      </c>
      <c r="G1607" s="554" t="s">
        <v>7871</v>
      </c>
      <c r="H1607" s="392" t="s">
        <v>7194</v>
      </c>
      <c r="I1607" s="392" t="s">
        <v>7099</v>
      </c>
      <c r="J1607" s="392" t="s">
        <v>7100</v>
      </c>
      <c r="K1607" s="544" t="s">
        <v>3277</v>
      </c>
      <c r="L1607" s="544" t="s">
        <v>3277</v>
      </c>
      <c r="M1607" s="390">
        <v>5416.67</v>
      </c>
      <c r="N1607" s="544" t="s">
        <v>7101</v>
      </c>
      <c r="O1607" s="544" t="s">
        <v>7101</v>
      </c>
      <c r="P1607" s="390">
        <v>0</v>
      </c>
      <c r="Q1607" s="544"/>
      <c r="R1607" s="544"/>
    </row>
    <row r="1608" spans="1:18" x14ac:dyDescent="0.25">
      <c r="A1608" s="361" t="s">
        <v>7095</v>
      </c>
      <c r="B1608" s="26" t="s">
        <v>3987</v>
      </c>
      <c r="C1608" s="361" t="s">
        <v>158</v>
      </c>
      <c r="D1608" s="389" t="s">
        <v>7170</v>
      </c>
      <c r="E1608" s="383">
        <v>5000</v>
      </c>
      <c r="F1608" s="613" t="s">
        <v>7870</v>
      </c>
      <c r="G1608" s="554" t="s">
        <v>7871</v>
      </c>
      <c r="H1608" s="392" t="s">
        <v>7194</v>
      </c>
      <c r="I1608" s="392" t="s">
        <v>7099</v>
      </c>
      <c r="J1608" s="392" t="s">
        <v>7100</v>
      </c>
      <c r="K1608" s="544" t="s">
        <v>3283</v>
      </c>
      <c r="L1608" s="544" t="s">
        <v>3297</v>
      </c>
      <c r="M1608" s="390">
        <v>20211.669999999998</v>
      </c>
      <c r="N1608" s="544" t="s">
        <v>7101</v>
      </c>
      <c r="O1608" s="544" t="s">
        <v>7101</v>
      </c>
      <c r="P1608" s="390">
        <v>0</v>
      </c>
      <c r="Q1608" s="544"/>
      <c r="R1608" s="544"/>
    </row>
    <row r="1609" spans="1:18" x14ac:dyDescent="0.25">
      <c r="A1609" s="361" t="s">
        <v>7095</v>
      </c>
      <c r="B1609" s="26" t="s">
        <v>3987</v>
      </c>
      <c r="C1609" s="361" t="s">
        <v>158</v>
      </c>
      <c r="D1609" s="389" t="s">
        <v>7102</v>
      </c>
      <c r="E1609" s="383">
        <v>5000</v>
      </c>
      <c r="F1609" s="613" t="s">
        <v>7872</v>
      </c>
      <c r="G1609" s="554" t="s">
        <v>7873</v>
      </c>
      <c r="H1609" s="392" t="s">
        <v>4194</v>
      </c>
      <c r="I1609" s="392" t="s">
        <v>7099</v>
      </c>
      <c r="J1609" s="392" t="s">
        <v>7100</v>
      </c>
      <c r="K1609" s="544" t="s">
        <v>3277</v>
      </c>
      <c r="L1609" s="544" t="s">
        <v>3297</v>
      </c>
      <c r="M1609" s="390">
        <v>21125</v>
      </c>
      <c r="N1609" s="544" t="s">
        <v>7101</v>
      </c>
      <c r="O1609" s="544" t="s">
        <v>7101</v>
      </c>
      <c r="P1609" s="390">
        <v>0</v>
      </c>
      <c r="Q1609" s="544"/>
      <c r="R1609" s="544"/>
    </row>
    <row r="1610" spans="1:18" ht="24" x14ac:dyDescent="0.25">
      <c r="A1610" s="361" t="s">
        <v>7095</v>
      </c>
      <c r="B1610" s="26" t="s">
        <v>3987</v>
      </c>
      <c r="C1610" s="361" t="s">
        <v>158</v>
      </c>
      <c r="D1610" s="389" t="s">
        <v>7096</v>
      </c>
      <c r="E1610" s="383">
        <v>5000</v>
      </c>
      <c r="F1610" s="613" t="s">
        <v>7874</v>
      </c>
      <c r="G1610" s="554" t="s">
        <v>7875</v>
      </c>
      <c r="H1610" s="392" t="s">
        <v>4566</v>
      </c>
      <c r="I1610" s="392" t="s">
        <v>7099</v>
      </c>
      <c r="J1610" s="392" t="s">
        <v>7100</v>
      </c>
      <c r="K1610" s="544" t="s">
        <v>3277</v>
      </c>
      <c r="L1610" s="544" t="s">
        <v>3277</v>
      </c>
      <c r="M1610" s="390">
        <v>5416.67</v>
      </c>
      <c r="N1610" s="544" t="s">
        <v>7101</v>
      </c>
      <c r="O1610" s="544" t="s">
        <v>7101</v>
      </c>
      <c r="P1610" s="390">
        <v>0</v>
      </c>
      <c r="Q1610" s="544"/>
      <c r="R1610" s="544"/>
    </row>
    <row r="1611" spans="1:18" ht="24" x14ac:dyDescent="0.25">
      <c r="A1611" s="361" t="s">
        <v>7095</v>
      </c>
      <c r="B1611" s="26" t="s">
        <v>3987</v>
      </c>
      <c r="C1611" s="361" t="s">
        <v>158</v>
      </c>
      <c r="D1611" s="389" t="s">
        <v>7170</v>
      </c>
      <c r="E1611" s="383">
        <v>5000</v>
      </c>
      <c r="F1611" s="613" t="s">
        <v>7874</v>
      </c>
      <c r="G1611" s="554" t="s">
        <v>7875</v>
      </c>
      <c r="H1611" s="392" t="s">
        <v>4566</v>
      </c>
      <c r="I1611" s="392" t="s">
        <v>7099</v>
      </c>
      <c r="J1611" s="392" t="s">
        <v>7100</v>
      </c>
      <c r="K1611" s="544" t="s">
        <v>3283</v>
      </c>
      <c r="L1611" s="544" t="s">
        <v>3309</v>
      </c>
      <c r="M1611" s="390">
        <v>19476.109999999997</v>
      </c>
      <c r="N1611" s="544" t="s">
        <v>7101</v>
      </c>
      <c r="O1611" s="544" t="s">
        <v>7101</v>
      </c>
      <c r="P1611" s="390">
        <v>0</v>
      </c>
      <c r="Q1611" s="544"/>
      <c r="R1611" s="544"/>
    </row>
    <row r="1612" spans="1:18" x14ac:dyDescent="0.25">
      <c r="A1612" s="361" t="s">
        <v>7095</v>
      </c>
      <c r="B1612" s="26" t="s">
        <v>3987</v>
      </c>
      <c r="C1612" s="361" t="s">
        <v>158</v>
      </c>
      <c r="D1612" s="389" t="s">
        <v>7096</v>
      </c>
      <c r="E1612" s="383">
        <v>5000</v>
      </c>
      <c r="F1612" s="613" t="s">
        <v>7876</v>
      </c>
      <c r="G1612" s="554" t="s">
        <v>7877</v>
      </c>
      <c r="H1612" s="392" t="s">
        <v>4566</v>
      </c>
      <c r="I1612" s="392" t="s">
        <v>7099</v>
      </c>
      <c r="J1612" s="392" t="s">
        <v>7100</v>
      </c>
      <c r="K1612" s="544" t="s">
        <v>3277</v>
      </c>
      <c r="L1612" s="544" t="s">
        <v>3277</v>
      </c>
      <c r="M1612" s="390">
        <v>5416.67</v>
      </c>
      <c r="N1612" s="544" t="s">
        <v>7101</v>
      </c>
      <c r="O1612" s="544" t="s">
        <v>7101</v>
      </c>
      <c r="P1612" s="390">
        <v>0</v>
      </c>
      <c r="Q1612" s="544"/>
      <c r="R1612" s="544"/>
    </row>
    <row r="1613" spans="1:18" x14ac:dyDescent="0.25">
      <c r="A1613" s="361" t="s">
        <v>7095</v>
      </c>
      <c r="B1613" s="26" t="s">
        <v>3987</v>
      </c>
      <c r="C1613" s="361" t="s">
        <v>158</v>
      </c>
      <c r="D1613" s="389" t="s">
        <v>7170</v>
      </c>
      <c r="E1613" s="383">
        <v>5000</v>
      </c>
      <c r="F1613" s="613" t="s">
        <v>7876</v>
      </c>
      <c r="G1613" s="554" t="s">
        <v>7877</v>
      </c>
      <c r="H1613" s="392" t="s">
        <v>4566</v>
      </c>
      <c r="I1613" s="392" t="s">
        <v>7099</v>
      </c>
      <c r="J1613" s="392" t="s">
        <v>7100</v>
      </c>
      <c r="K1613" s="544" t="s">
        <v>3283</v>
      </c>
      <c r="L1613" s="544" t="s">
        <v>3297</v>
      </c>
      <c r="M1613" s="390">
        <v>20211.669999999998</v>
      </c>
      <c r="N1613" s="544" t="s">
        <v>7101</v>
      </c>
      <c r="O1613" s="544" t="s">
        <v>7101</v>
      </c>
      <c r="P1613" s="390">
        <v>0</v>
      </c>
      <c r="Q1613" s="544"/>
      <c r="R1613" s="544"/>
    </row>
    <row r="1614" spans="1:18" ht="24" x14ac:dyDescent="0.25">
      <c r="A1614" s="361" t="s">
        <v>7095</v>
      </c>
      <c r="B1614" s="26" t="s">
        <v>3987</v>
      </c>
      <c r="C1614" s="361" t="s">
        <v>158</v>
      </c>
      <c r="D1614" s="389" t="s">
        <v>7878</v>
      </c>
      <c r="E1614" s="383">
        <v>4000</v>
      </c>
      <c r="F1614" s="613" t="s">
        <v>7879</v>
      </c>
      <c r="G1614" s="554" t="s">
        <v>7880</v>
      </c>
      <c r="H1614" s="293" t="s">
        <v>7204</v>
      </c>
      <c r="I1614" s="392" t="s">
        <v>7099</v>
      </c>
      <c r="J1614" s="392" t="s">
        <v>7100</v>
      </c>
      <c r="K1614" s="544" t="s">
        <v>3277</v>
      </c>
      <c r="L1614" s="544" t="s">
        <v>3564</v>
      </c>
      <c r="M1614" s="390">
        <v>48600</v>
      </c>
      <c r="N1614" s="544" t="s">
        <v>7101</v>
      </c>
      <c r="O1614" s="544" t="s">
        <v>7101</v>
      </c>
      <c r="P1614" s="390">
        <v>0</v>
      </c>
      <c r="Q1614" s="544"/>
      <c r="R1614" s="544"/>
    </row>
    <row r="1615" spans="1:18" x14ac:dyDescent="0.25">
      <c r="A1615" s="361" t="s">
        <v>7095</v>
      </c>
      <c r="B1615" s="26" t="s">
        <v>3987</v>
      </c>
      <c r="C1615" s="361" t="s">
        <v>158</v>
      </c>
      <c r="D1615" s="389" t="s">
        <v>7170</v>
      </c>
      <c r="E1615" s="383">
        <v>5000</v>
      </c>
      <c r="F1615" s="613" t="s">
        <v>7881</v>
      </c>
      <c r="G1615" s="554" t="s">
        <v>7882</v>
      </c>
      <c r="H1615" s="392" t="s">
        <v>4566</v>
      </c>
      <c r="I1615" s="392" t="s">
        <v>7099</v>
      </c>
      <c r="J1615" s="392" t="s">
        <v>7100</v>
      </c>
      <c r="K1615" s="544" t="s">
        <v>3283</v>
      </c>
      <c r="L1615" s="544" t="s">
        <v>3297</v>
      </c>
      <c r="M1615" s="390">
        <v>21498.89</v>
      </c>
      <c r="N1615" s="544" t="s">
        <v>7101</v>
      </c>
      <c r="O1615" s="544" t="s">
        <v>7101</v>
      </c>
      <c r="P1615" s="390">
        <v>0</v>
      </c>
      <c r="Q1615" s="544"/>
      <c r="R1615" s="544"/>
    </row>
    <row r="1616" spans="1:18" x14ac:dyDescent="0.25">
      <c r="A1616" s="361" t="s">
        <v>7095</v>
      </c>
      <c r="B1616" s="26" t="s">
        <v>3987</v>
      </c>
      <c r="C1616" s="361" t="s">
        <v>158</v>
      </c>
      <c r="D1616" s="389" t="s">
        <v>7096</v>
      </c>
      <c r="E1616" s="383">
        <v>5000</v>
      </c>
      <c r="F1616" s="613" t="s">
        <v>7881</v>
      </c>
      <c r="G1616" s="554" t="s">
        <v>7882</v>
      </c>
      <c r="H1616" s="392" t="s">
        <v>4566</v>
      </c>
      <c r="I1616" s="392" t="s">
        <v>7099</v>
      </c>
      <c r="J1616" s="392" t="s">
        <v>7100</v>
      </c>
      <c r="K1616" s="544" t="s">
        <v>3277</v>
      </c>
      <c r="L1616" s="544" t="s">
        <v>3277</v>
      </c>
      <c r="M1616" s="390">
        <v>5416.67</v>
      </c>
      <c r="N1616" s="544" t="s">
        <v>7101</v>
      </c>
      <c r="O1616" s="544" t="s">
        <v>7101</v>
      </c>
      <c r="P1616" s="390">
        <v>0</v>
      </c>
      <c r="Q1616" s="544"/>
      <c r="R1616" s="544"/>
    </row>
    <row r="1617" spans="1:18" ht="36" x14ac:dyDescent="0.25">
      <c r="A1617" s="361" t="s">
        <v>7095</v>
      </c>
      <c r="B1617" s="26" t="s">
        <v>3987</v>
      </c>
      <c r="C1617" s="361" t="s">
        <v>158</v>
      </c>
      <c r="D1617" s="389" t="s">
        <v>7102</v>
      </c>
      <c r="E1617" s="383">
        <v>5000</v>
      </c>
      <c r="F1617" s="613" t="s">
        <v>7883</v>
      </c>
      <c r="G1617" s="554" t="s">
        <v>7884</v>
      </c>
      <c r="H1617" s="293" t="s">
        <v>7191</v>
      </c>
      <c r="I1617" s="392" t="s">
        <v>7099</v>
      </c>
      <c r="J1617" s="392" t="s">
        <v>7100</v>
      </c>
      <c r="K1617" s="544" t="s">
        <v>3277</v>
      </c>
      <c r="L1617" s="544" t="s">
        <v>3297</v>
      </c>
      <c r="M1617" s="390">
        <v>21305.56</v>
      </c>
      <c r="N1617" s="544" t="s">
        <v>7101</v>
      </c>
      <c r="O1617" s="544" t="s">
        <v>7101</v>
      </c>
      <c r="P1617" s="390">
        <v>0</v>
      </c>
      <c r="Q1617" s="544"/>
      <c r="R1617" s="544"/>
    </row>
    <row r="1618" spans="1:18" ht="24" x14ac:dyDescent="0.25">
      <c r="A1618" s="361" t="s">
        <v>7095</v>
      </c>
      <c r="B1618" s="26" t="s">
        <v>3987</v>
      </c>
      <c r="C1618" s="361" t="s">
        <v>158</v>
      </c>
      <c r="D1618" s="389" t="s">
        <v>4272</v>
      </c>
      <c r="E1618" s="383">
        <v>2500</v>
      </c>
      <c r="F1618" s="613" t="s">
        <v>7885</v>
      </c>
      <c r="G1618" s="554" t="s">
        <v>7886</v>
      </c>
      <c r="H1618" s="293" t="s">
        <v>7204</v>
      </c>
      <c r="I1618" s="293" t="s">
        <v>7115</v>
      </c>
      <c r="J1618" s="293" t="s">
        <v>1664</v>
      </c>
      <c r="K1618" s="544" t="s">
        <v>3277</v>
      </c>
      <c r="L1618" s="544" t="s">
        <v>7101</v>
      </c>
      <c r="M1618" s="390">
        <v>750</v>
      </c>
      <c r="N1618" s="544" t="s">
        <v>7101</v>
      </c>
      <c r="O1618" s="544" t="s">
        <v>7101</v>
      </c>
      <c r="P1618" s="390">
        <v>0</v>
      </c>
      <c r="Q1618" s="544"/>
      <c r="R1618" s="544"/>
    </row>
    <row r="1619" spans="1:18" ht="24" x14ac:dyDescent="0.25">
      <c r="A1619" s="361" t="s">
        <v>7095</v>
      </c>
      <c r="B1619" s="26" t="s">
        <v>3987</v>
      </c>
      <c r="C1619" s="361" t="s">
        <v>158</v>
      </c>
      <c r="D1619" s="389" t="s">
        <v>7111</v>
      </c>
      <c r="E1619" s="383">
        <v>3500</v>
      </c>
      <c r="F1619" s="613" t="s">
        <v>7887</v>
      </c>
      <c r="G1619" s="554" t="s">
        <v>7888</v>
      </c>
      <c r="H1619" s="293" t="s">
        <v>7211</v>
      </c>
      <c r="I1619" s="392" t="s">
        <v>7099</v>
      </c>
      <c r="J1619" s="392" t="s">
        <v>7100</v>
      </c>
      <c r="K1619" s="544" t="s">
        <v>3277</v>
      </c>
      <c r="L1619" s="544" t="s">
        <v>3309</v>
      </c>
      <c r="M1619" s="390">
        <v>11156.109999999999</v>
      </c>
      <c r="N1619" s="544" t="s">
        <v>7101</v>
      </c>
      <c r="O1619" s="544" t="s">
        <v>7101</v>
      </c>
      <c r="P1619" s="390">
        <v>0</v>
      </c>
      <c r="Q1619" s="544"/>
      <c r="R1619" s="544"/>
    </row>
    <row r="1620" spans="1:18" ht="24" x14ac:dyDescent="0.25">
      <c r="A1620" s="361" t="s">
        <v>7095</v>
      </c>
      <c r="B1620" s="26" t="s">
        <v>3987</v>
      </c>
      <c r="C1620" s="361" t="s">
        <v>158</v>
      </c>
      <c r="D1620" s="389" t="s">
        <v>7096</v>
      </c>
      <c r="E1620" s="383">
        <v>5000</v>
      </c>
      <c r="F1620" s="613" t="s">
        <v>7889</v>
      </c>
      <c r="G1620" s="554" t="s">
        <v>7890</v>
      </c>
      <c r="H1620" s="392" t="s">
        <v>7194</v>
      </c>
      <c r="I1620" s="392" t="s">
        <v>7099</v>
      </c>
      <c r="J1620" s="392" t="s">
        <v>7100</v>
      </c>
      <c r="K1620" s="544" t="s">
        <v>3277</v>
      </c>
      <c r="L1620" s="544" t="s">
        <v>3277</v>
      </c>
      <c r="M1620" s="390">
        <v>5416.67</v>
      </c>
      <c r="N1620" s="544" t="s">
        <v>7101</v>
      </c>
      <c r="O1620" s="544" t="s">
        <v>7101</v>
      </c>
      <c r="P1620" s="390">
        <v>0</v>
      </c>
      <c r="Q1620" s="544"/>
      <c r="R1620" s="544"/>
    </row>
    <row r="1621" spans="1:18" ht="24.75" x14ac:dyDescent="0.25">
      <c r="A1621" s="361" t="s">
        <v>7095</v>
      </c>
      <c r="B1621" s="26" t="s">
        <v>3987</v>
      </c>
      <c r="C1621" s="361" t="s">
        <v>158</v>
      </c>
      <c r="D1621" s="389" t="s">
        <v>7522</v>
      </c>
      <c r="E1621" s="383">
        <v>5500</v>
      </c>
      <c r="F1621" s="613" t="s">
        <v>7891</v>
      </c>
      <c r="G1621" s="554" t="s">
        <v>7892</v>
      </c>
      <c r="H1621" s="563" t="s">
        <v>7200</v>
      </c>
      <c r="I1621" s="564" t="s">
        <v>7099</v>
      </c>
      <c r="J1621" s="565" t="s">
        <v>7100</v>
      </c>
      <c r="K1621" s="544" t="s">
        <v>3277</v>
      </c>
      <c r="L1621" s="544" t="s">
        <v>3564</v>
      </c>
      <c r="M1621" s="390">
        <v>66600</v>
      </c>
      <c r="N1621" s="544" t="s">
        <v>7101</v>
      </c>
      <c r="O1621" s="544" t="s">
        <v>7101</v>
      </c>
      <c r="P1621" s="390">
        <v>0</v>
      </c>
      <c r="Q1621" s="544"/>
      <c r="R1621" s="544"/>
    </row>
    <row r="1622" spans="1:18" x14ac:dyDescent="0.25">
      <c r="A1622" s="361" t="s">
        <v>7095</v>
      </c>
      <c r="B1622" s="26" t="s">
        <v>3987</v>
      </c>
      <c r="C1622" s="361" t="s">
        <v>158</v>
      </c>
      <c r="D1622" s="389" t="s">
        <v>7096</v>
      </c>
      <c r="E1622" s="383">
        <v>5000</v>
      </c>
      <c r="F1622" s="613" t="s">
        <v>7893</v>
      </c>
      <c r="G1622" s="554" t="s">
        <v>7894</v>
      </c>
      <c r="H1622" s="392" t="s">
        <v>7364</v>
      </c>
      <c r="I1622" s="392" t="s">
        <v>7099</v>
      </c>
      <c r="J1622" s="392" t="s">
        <v>7100</v>
      </c>
      <c r="K1622" s="544" t="s">
        <v>3277</v>
      </c>
      <c r="L1622" s="544" t="s">
        <v>3277</v>
      </c>
      <c r="M1622" s="390">
        <v>5416.67</v>
      </c>
      <c r="N1622" s="544" t="s">
        <v>7101</v>
      </c>
      <c r="O1622" s="544" t="s">
        <v>7101</v>
      </c>
      <c r="P1622" s="390">
        <v>0</v>
      </c>
      <c r="Q1622" s="544"/>
      <c r="R1622" s="544"/>
    </row>
    <row r="1623" spans="1:18" ht="24" x14ac:dyDescent="0.25">
      <c r="A1623" s="361" t="s">
        <v>7095</v>
      </c>
      <c r="B1623" s="26" t="s">
        <v>3987</v>
      </c>
      <c r="C1623" s="361" t="s">
        <v>158</v>
      </c>
      <c r="D1623" s="389" t="s">
        <v>7111</v>
      </c>
      <c r="E1623" s="383">
        <v>3500</v>
      </c>
      <c r="F1623" s="613" t="s">
        <v>7895</v>
      </c>
      <c r="G1623" s="554" t="s">
        <v>7896</v>
      </c>
      <c r="H1623" s="293" t="s">
        <v>7211</v>
      </c>
      <c r="I1623" s="392" t="s">
        <v>7099</v>
      </c>
      <c r="J1623" s="392" t="s">
        <v>7100</v>
      </c>
      <c r="K1623" s="544" t="s">
        <v>3277</v>
      </c>
      <c r="L1623" s="544" t="s">
        <v>3309</v>
      </c>
      <c r="M1623" s="390">
        <v>11156.109999999999</v>
      </c>
      <c r="N1623" s="544" t="s">
        <v>7101</v>
      </c>
      <c r="O1623" s="544" t="s">
        <v>7101</v>
      </c>
      <c r="P1623" s="390">
        <v>0</v>
      </c>
      <c r="Q1623" s="544"/>
      <c r="R1623" s="544"/>
    </row>
    <row r="1624" spans="1:18" x14ac:dyDescent="0.25">
      <c r="A1624" s="361" t="s">
        <v>7095</v>
      </c>
      <c r="B1624" s="26" t="s">
        <v>3987</v>
      </c>
      <c r="C1624" s="361" t="s">
        <v>158</v>
      </c>
      <c r="D1624" s="389" t="s">
        <v>7111</v>
      </c>
      <c r="E1624" s="383">
        <v>3500</v>
      </c>
      <c r="F1624" s="613" t="s">
        <v>7897</v>
      </c>
      <c r="G1624" s="554" t="s">
        <v>7898</v>
      </c>
      <c r="H1624" s="392" t="s">
        <v>7262</v>
      </c>
      <c r="I1624" s="392" t="s">
        <v>7099</v>
      </c>
      <c r="J1624" s="392" t="s">
        <v>7100</v>
      </c>
      <c r="K1624" s="544" t="s">
        <v>3277</v>
      </c>
      <c r="L1624" s="544" t="s">
        <v>3309</v>
      </c>
      <c r="M1624" s="390">
        <v>11156.109999999999</v>
      </c>
      <c r="N1624" s="544" t="s">
        <v>7101</v>
      </c>
      <c r="O1624" s="544" t="s">
        <v>7101</v>
      </c>
      <c r="P1624" s="390">
        <v>0</v>
      </c>
      <c r="Q1624" s="544"/>
      <c r="R1624" s="544"/>
    </row>
    <row r="1625" spans="1:18" x14ac:dyDescent="0.25">
      <c r="A1625" s="361" t="s">
        <v>7095</v>
      </c>
      <c r="B1625" s="26" t="s">
        <v>3987</v>
      </c>
      <c r="C1625" s="361" t="s">
        <v>158</v>
      </c>
      <c r="D1625" s="389" t="s">
        <v>7256</v>
      </c>
      <c r="E1625" s="383">
        <v>2500</v>
      </c>
      <c r="F1625" s="613" t="s">
        <v>7899</v>
      </c>
      <c r="G1625" s="554" t="s">
        <v>7900</v>
      </c>
      <c r="H1625" s="392" t="s">
        <v>5119</v>
      </c>
      <c r="I1625" s="392" t="s">
        <v>7115</v>
      </c>
      <c r="J1625" s="392" t="s">
        <v>1664</v>
      </c>
      <c r="K1625" s="544" t="s">
        <v>3277</v>
      </c>
      <c r="L1625" s="544" t="s">
        <v>3564</v>
      </c>
      <c r="M1625" s="390">
        <v>30600</v>
      </c>
      <c r="N1625" s="544" t="s">
        <v>7101</v>
      </c>
      <c r="O1625" s="544" t="s">
        <v>7101</v>
      </c>
      <c r="P1625" s="390">
        <v>0</v>
      </c>
      <c r="Q1625" s="544"/>
      <c r="R1625" s="544"/>
    </row>
    <row r="1626" spans="1:18" ht="24" x14ac:dyDescent="0.25">
      <c r="A1626" s="361" t="s">
        <v>7095</v>
      </c>
      <c r="B1626" s="26" t="s">
        <v>3987</v>
      </c>
      <c r="C1626" s="361" t="s">
        <v>158</v>
      </c>
      <c r="D1626" s="391" t="s">
        <v>4000</v>
      </c>
      <c r="E1626" s="383">
        <v>2000</v>
      </c>
      <c r="F1626" s="613" t="s">
        <v>7901</v>
      </c>
      <c r="G1626" s="554" t="s">
        <v>7902</v>
      </c>
      <c r="H1626" s="392" t="s">
        <v>7109</v>
      </c>
      <c r="I1626" s="293" t="s">
        <v>7622</v>
      </c>
      <c r="J1626" s="392" t="s">
        <v>7208</v>
      </c>
      <c r="K1626" s="544" t="s">
        <v>3277</v>
      </c>
      <c r="L1626" s="544" t="s">
        <v>3564</v>
      </c>
      <c r="M1626" s="390">
        <v>24600</v>
      </c>
      <c r="N1626" s="544" t="s">
        <v>7101</v>
      </c>
      <c r="O1626" s="544" t="s">
        <v>7101</v>
      </c>
      <c r="P1626" s="390">
        <v>0</v>
      </c>
      <c r="Q1626" s="544"/>
      <c r="R1626" s="544"/>
    </row>
    <row r="1627" spans="1:18" ht="24" x14ac:dyDescent="0.25">
      <c r="A1627" s="361" t="s">
        <v>7095</v>
      </c>
      <c r="B1627" s="26" t="s">
        <v>3987</v>
      </c>
      <c r="C1627" s="361" t="s">
        <v>158</v>
      </c>
      <c r="D1627" s="389" t="s">
        <v>7111</v>
      </c>
      <c r="E1627" s="383">
        <v>3500</v>
      </c>
      <c r="F1627" s="613" t="s">
        <v>7903</v>
      </c>
      <c r="G1627" s="554" t="s">
        <v>7904</v>
      </c>
      <c r="H1627" s="293" t="s">
        <v>7905</v>
      </c>
      <c r="I1627" s="392" t="s">
        <v>7115</v>
      </c>
      <c r="J1627" s="392" t="s">
        <v>1664</v>
      </c>
      <c r="K1627" s="544" t="s">
        <v>3277</v>
      </c>
      <c r="L1627" s="544" t="s">
        <v>3309</v>
      </c>
      <c r="M1627" s="390">
        <v>11156.109999999999</v>
      </c>
      <c r="N1627" s="544" t="s">
        <v>7101</v>
      </c>
      <c r="O1627" s="544" t="s">
        <v>7101</v>
      </c>
      <c r="P1627" s="390">
        <v>0</v>
      </c>
      <c r="Q1627" s="544"/>
      <c r="R1627" s="544"/>
    </row>
    <row r="1628" spans="1:18" x14ac:dyDescent="0.25">
      <c r="A1628" s="361" t="s">
        <v>7095</v>
      </c>
      <c r="B1628" s="26" t="s">
        <v>3987</v>
      </c>
      <c r="C1628" s="361" t="s">
        <v>158</v>
      </c>
      <c r="D1628" s="389" t="s">
        <v>7111</v>
      </c>
      <c r="E1628" s="383">
        <v>3500</v>
      </c>
      <c r="F1628" s="613" t="s">
        <v>7906</v>
      </c>
      <c r="G1628" s="554" t="s">
        <v>7907</v>
      </c>
      <c r="H1628" s="392" t="s">
        <v>7114</v>
      </c>
      <c r="I1628" s="392" t="s">
        <v>7115</v>
      </c>
      <c r="J1628" s="392" t="s">
        <v>1664</v>
      </c>
      <c r="K1628" s="544" t="s">
        <v>3277</v>
      </c>
      <c r="L1628" s="544" t="s">
        <v>3309</v>
      </c>
      <c r="M1628" s="390">
        <v>11156.109999999999</v>
      </c>
      <c r="N1628" s="544" t="s">
        <v>7101</v>
      </c>
      <c r="O1628" s="544" t="s">
        <v>7101</v>
      </c>
      <c r="P1628" s="390">
        <v>0</v>
      </c>
      <c r="Q1628" s="544"/>
      <c r="R1628" s="544"/>
    </row>
    <row r="1629" spans="1:18" x14ac:dyDescent="0.25">
      <c r="A1629" s="361" t="s">
        <v>7095</v>
      </c>
      <c r="B1629" s="26" t="s">
        <v>3987</v>
      </c>
      <c r="C1629" s="361" t="s">
        <v>158</v>
      </c>
      <c r="D1629" s="389" t="s">
        <v>7170</v>
      </c>
      <c r="E1629" s="383">
        <v>5000</v>
      </c>
      <c r="F1629" s="613" t="s">
        <v>7908</v>
      </c>
      <c r="G1629" s="554" t="s">
        <v>7909</v>
      </c>
      <c r="H1629" s="392" t="s">
        <v>7194</v>
      </c>
      <c r="I1629" s="392" t="s">
        <v>7099</v>
      </c>
      <c r="J1629" s="392" t="s">
        <v>7100</v>
      </c>
      <c r="K1629" s="544" t="s">
        <v>3283</v>
      </c>
      <c r="L1629" s="544" t="s">
        <v>3297</v>
      </c>
      <c r="M1629" s="390">
        <v>20211.669999999998</v>
      </c>
      <c r="N1629" s="544" t="s">
        <v>7101</v>
      </c>
      <c r="O1629" s="544" t="s">
        <v>7101</v>
      </c>
      <c r="P1629" s="390">
        <v>0</v>
      </c>
      <c r="Q1629" s="544"/>
      <c r="R1629" s="544"/>
    </row>
    <row r="1630" spans="1:18" x14ac:dyDescent="0.25">
      <c r="A1630" s="361" t="s">
        <v>7095</v>
      </c>
      <c r="B1630" s="26" t="s">
        <v>3987</v>
      </c>
      <c r="C1630" s="361" t="s">
        <v>158</v>
      </c>
      <c r="D1630" s="389" t="s">
        <v>7096</v>
      </c>
      <c r="E1630" s="383">
        <v>5000</v>
      </c>
      <c r="F1630" s="613" t="s">
        <v>7908</v>
      </c>
      <c r="G1630" s="554" t="s">
        <v>7909</v>
      </c>
      <c r="H1630" s="392" t="s">
        <v>7194</v>
      </c>
      <c r="I1630" s="392" t="s">
        <v>7099</v>
      </c>
      <c r="J1630" s="392" t="s">
        <v>7100</v>
      </c>
      <c r="K1630" s="544" t="s">
        <v>3277</v>
      </c>
      <c r="L1630" s="544" t="s">
        <v>3277</v>
      </c>
      <c r="M1630" s="390">
        <v>5416.67</v>
      </c>
      <c r="N1630" s="544" t="s">
        <v>7101</v>
      </c>
      <c r="O1630" s="544" t="s">
        <v>7101</v>
      </c>
      <c r="P1630" s="390">
        <v>0</v>
      </c>
      <c r="Q1630" s="544"/>
      <c r="R1630" s="544"/>
    </row>
    <row r="1631" spans="1:18" x14ac:dyDescent="0.25">
      <c r="A1631" s="361" t="s">
        <v>7095</v>
      </c>
      <c r="B1631" s="26" t="s">
        <v>3987</v>
      </c>
      <c r="C1631" s="361" t="s">
        <v>158</v>
      </c>
      <c r="D1631" s="389" t="s">
        <v>7111</v>
      </c>
      <c r="E1631" s="383">
        <v>3500</v>
      </c>
      <c r="F1631" s="613" t="s">
        <v>7910</v>
      </c>
      <c r="G1631" s="554" t="s">
        <v>7911</v>
      </c>
      <c r="H1631" s="392" t="s">
        <v>7114</v>
      </c>
      <c r="I1631" s="392" t="s">
        <v>7115</v>
      </c>
      <c r="J1631" s="392" t="s">
        <v>1664</v>
      </c>
      <c r="K1631" s="544" t="s">
        <v>3277</v>
      </c>
      <c r="L1631" s="544" t="s">
        <v>3309</v>
      </c>
      <c r="M1631" s="390">
        <v>11156.109999999999</v>
      </c>
      <c r="N1631" s="544" t="s">
        <v>7101</v>
      </c>
      <c r="O1631" s="544" t="s">
        <v>7101</v>
      </c>
      <c r="P1631" s="390">
        <v>0</v>
      </c>
      <c r="Q1631" s="544"/>
      <c r="R1631" s="544"/>
    </row>
    <row r="1632" spans="1:18" ht="24" x14ac:dyDescent="0.25">
      <c r="A1632" s="361" t="s">
        <v>7095</v>
      </c>
      <c r="B1632" s="26" t="s">
        <v>3987</v>
      </c>
      <c r="C1632" s="361" t="s">
        <v>158</v>
      </c>
      <c r="D1632" s="389" t="s">
        <v>7111</v>
      </c>
      <c r="E1632" s="383">
        <v>3500</v>
      </c>
      <c r="F1632" s="613" t="s">
        <v>7912</v>
      </c>
      <c r="G1632" s="554" t="s">
        <v>7913</v>
      </c>
      <c r="H1632" s="293" t="s">
        <v>7204</v>
      </c>
      <c r="I1632" s="392" t="s">
        <v>7115</v>
      </c>
      <c r="J1632" s="392" t="s">
        <v>1664</v>
      </c>
      <c r="K1632" s="544" t="s">
        <v>3277</v>
      </c>
      <c r="L1632" s="544" t="s">
        <v>3309</v>
      </c>
      <c r="M1632" s="390">
        <v>11156.109999999999</v>
      </c>
      <c r="N1632" s="544" t="s">
        <v>7101</v>
      </c>
      <c r="O1632" s="544" t="s">
        <v>7101</v>
      </c>
      <c r="P1632" s="390">
        <v>0</v>
      </c>
      <c r="Q1632" s="544"/>
      <c r="R1632" s="544"/>
    </row>
    <row r="1633" spans="1:18" ht="24" x14ac:dyDescent="0.25">
      <c r="A1633" s="361" t="s">
        <v>7095</v>
      </c>
      <c r="B1633" s="26" t="s">
        <v>3987</v>
      </c>
      <c r="C1633" s="361" t="s">
        <v>158</v>
      </c>
      <c r="D1633" s="389" t="s">
        <v>7102</v>
      </c>
      <c r="E1633" s="383">
        <v>5000</v>
      </c>
      <c r="F1633" s="613" t="s">
        <v>7914</v>
      </c>
      <c r="G1633" s="554" t="s">
        <v>7915</v>
      </c>
      <c r="H1633" s="392" t="s">
        <v>4566</v>
      </c>
      <c r="I1633" s="392" t="s">
        <v>7099</v>
      </c>
      <c r="J1633" s="392" t="s">
        <v>7100</v>
      </c>
      <c r="K1633" s="544" t="s">
        <v>3277</v>
      </c>
      <c r="L1633" s="544" t="s">
        <v>3277</v>
      </c>
      <c r="M1633" s="390">
        <v>4166.67</v>
      </c>
      <c r="N1633" s="544" t="s">
        <v>7101</v>
      </c>
      <c r="O1633" s="544" t="s">
        <v>7101</v>
      </c>
      <c r="P1633" s="390">
        <v>0</v>
      </c>
      <c r="Q1633" s="544"/>
      <c r="R1633" s="544"/>
    </row>
    <row r="1634" spans="1:18" x14ac:dyDescent="0.25">
      <c r="A1634" s="361" t="s">
        <v>7095</v>
      </c>
      <c r="B1634" s="26" t="s">
        <v>3987</v>
      </c>
      <c r="C1634" s="361" t="s">
        <v>158</v>
      </c>
      <c r="D1634" s="389" t="s">
        <v>7102</v>
      </c>
      <c r="E1634" s="383">
        <v>5000</v>
      </c>
      <c r="F1634" s="613" t="s">
        <v>7916</v>
      </c>
      <c r="G1634" s="554" t="s">
        <v>7917</v>
      </c>
      <c r="H1634" s="392" t="s">
        <v>4566</v>
      </c>
      <c r="I1634" s="392" t="s">
        <v>7099</v>
      </c>
      <c r="J1634" s="392" t="s">
        <v>7100</v>
      </c>
      <c r="K1634" s="544" t="s">
        <v>3277</v>
      </c>
      <c r="L1634" s="544" t="s">
        <v>3283</v>
      </c>
      <c r="M1634" s="390">
        <v>10472.23</v>
      </c>
      <c r="N1634" s="544" t="s">
        <v>7101</v>
      </c>
      <c r="O1634" s="544" t="s">
        <v>7101</v>
      </c>
      <c r="P1634" s="390">
        <v>0</v>
      </c>
      <c r="Q1634" s="544"/>
      <c r="R1634" s="544"/>
    </row>
    <row r="1635" spans="1:18" ht="24" x14ac:dyDescent="0.25">
      <c r="A1635" s="361" t="s">
        <v>7095</v>
      </c>
      <c r="B1635" s="26" t="s">
        <v>3987</v>
      </c>
      <c r="C1635" s="361" t="s">
        <v>158</v>
      </c>
      <c r="D1635" s="389" t="s">
        <v>7256</v>
      </c>
      <c r="E1635" s="383">
        <v>2500</v>
      </c>
      <c r="F1635" s="613" t="s">
        <v>7918</v>
      </c>
      <c r="G1635" s="554" t="s">
        <v>7919</v>
      </c>
      <c r="H1635" s="293" t="s">
        <v>7129</v>
      </c>
      <c r="I1635" s="392" t="s">
        <v>7345</v>
      </c>
      <c r="J1635" s="392" t="s">
        <v>7100</v>
      </c>
      <c r="K1635" s="544" t="s">
        <v>3277</v>
      </c>
      <c r="L1635" s="544" t="s">
        <v>3564</v>
      </c>
      <c r="M1635" s="390">
        <v>30600</v>
      </c>
      <c r="N1635" s="544" t="s">
        <v>7101</v>
      </c>
      <c r="O1635" s="544" t="s">
        <v>7101</v>
      </c>
      <c r="P1635" s="390">
        <v>0</v>
      </c>
      <c r="Q1635" s="544"/>
      <c r="R1635" s="544"/>
    </row>
    <row r="1636" spans="1:18" x14ac:dyDescent="0.25">
      <c r="A1636" s="361" t="s">
        <v>7095</v>
      </c>
      <c r="B1636" s="26" t="s">
        <v>3987</v>
      </c>
      <c r="C1636" s="361" t="s">
        <v>158</v>
      </c>
      <c r="D1636" s="389" t="s">
        <v>7920</v>
      </c>
      <c r="E1636" s="383">
        <v>13000</v>
      </c>
      <c r="F1636" s="613" t="s">
        <v>7921</v>
      </c>
      <c r="G1636" s="554" t="s">
        <v>7922</v>
      </c>
      <c r="H1636" s="392" t="s">
        <v>7200</v>
      </c>
      <c r="I1636" s="561" t="s">
        <v>7099</v>
      </c>
      <c r="J1636" s="392" t="s">
        <v>7100</v>
      </c>
      <c r="K1636" s="544" t="s">
        <v>3277</v>
      </c>
      <c r="L1636" s="544" t="s">
        <v>3564</v>
      </c>
      <c r="M1636" s="390">
        <v>156519</v>
      </c>
      <c r="N1636" s="544" t="s">
        <v>7101</v>
      </c>
      <c r="O1636" s="544" t="s">
        <v>7101</v>
      </c>
      <c r="P1636" s="390">
        <v>0</v>
      </c>
      <c r="Q1636" s="544"/>
      <c r="R1636" s="544"/>
    </row>
    <row r="1637" spans="1:18" ht="24" x14ac:dyDescent="0.25">
      <c r="A1637" s="361" t="s">
        <v>7095</v>
      </c>
      <c r="B1637" s="26" t="s">
        <v>3987</v>
      </c>
      <c r="C1637" s="361" t="s">
        <v>158</v>
      </c>
      <c r="D1637" s="389" t="s">
        <v>7923</v>
      </c>
      <c r="E1637" s="383">
        <v>3000</v>
      </c>
      <c r="F1637" s="613" t="s">
        <v>7924</v>
      </c>
      <c r="G1637" s="554" t="s">
        <v>7925</v>
      </c>
      <c r="H1637" s="293" t="s">
        <v>7926</v>
      </c>
      <c r="I1637" s="293" t="s">
        <v>7207</v>
      </c>
      <c r="J1637" s="293" t="s">
        <v>7208</v>
      </c>
      <c r="K1637" s="544" t="s">
        <v>3277</v>
      </c>
      <c r="L1637" s="544" t="s">
        <v>3564</v>
      </c>
      <c r="M1637" s="390">
        <v>36600</v>
      </c>
      <c r="N1637" s="544" t="s">
        <v>7101</v>
      </c>
      <c r="O1637" s="544" t="s">
        <v>7101</v>
      </c>
      <c r="P1637" s="390">
        <v>0</v>
      </c>
      <c r="Q1637" s="544"/>
      <c r="R1637" s="544"/>
    </row>
    <row r="1638" spans="1:18" x14ac:dyDescent="0.25">
      <c r="A1638" s="361" t="s">
        <v>7095</v>
      </c>
      <c r="B1638" s="26" t="s">
        <v>3987</v>
      </c>
      <c r="C1638" s="361" t="s">
        <v>158</v>
      </c>
      <c r="D1638" s="389" t="s">
        <v>7102</v>
      </c>
      <c r="E1638" s="383">
        <v>5000</v>
      </c>
      <c r="F1638" s="613" t="s">
        <v>7927</v>
      </c>
      <c r="G1638" s="554" t="s">
        <v>7928</v>
      </c>
      <c r="H1638" s="392" t="s">
        <v>4802</v>
      </c>
      <c r="I1638" s="392" t="s">
        <v>7099</v>
      </c>
      <c r="J1638" s="392" t="s">
        <v>7100</v>
      </c>
      <c r="K1638" s="544" t="s">
        <v>3277</v>
      </c>
      <c r="L1638" s="544" t="s">
        <v>3297</v>
      </c>
      <c r="M1638" s="390">
        <v>21305.56</v>
      </c>
      <c r="N1638" s="544" t="s">
        <v>7101</v>
      </c>
      <c r="O1638" s="544" t="s">
        <v>7101</v>
      </c>
      <c r="P1638" s="390">
        <v>0</v>
      </c>
      <c r="Q1638" s="544"/>
      <c r="R1638" s="544"/>
    </row>
    <row r="1639" spans="1:18" ht="24" x14ac:dyDescent="0.25">
      <c r="A1639" s="361" t="s">
        <v>7095</v>
      </c>
      <c r="B1639" s="26" t="s">
        <v>3987</v>
      </c>
      <c r="C1639" s="361" t="s">
        <v>158</v>
      </c>
      <c r="D1639" s="389" t="s">
        <v>7522</v>
      </c>
      <c r="E1639" s="383">
        <v>5500</v>
      </c>
      <c r="F1639" s="613" t="s">
        <v>7929</v>
      </c>
      <c r="G1639" s="554" t="s">
        <v>7930</v>
      </c>
      <c r="H1639" s="293" t="s">
        <v>4566</v>
      </c>
      <c r="I1639" s="293" t="s">
        <v>7099</v>
      </c>
      <c r="J1639" s="293" t="s">
        <v>7100</v>
      </c>
      <c r="K1639" s="544" t="s">
        <v>3277</v>
      </c>
      <c r="L1639" s="544" t="s">
        <v>3564</v>
      </c>
      <c r="M1639" s="390">
        <v>66600</v>
      </c>
      <c r="N1639" s="544" t="s">
        <v>7101</v>
      </c>
      <c r="O1639" s="544" t="s">
        <v>7101</v>
      </c>
      <c r="P1639" s="390">
        <v>0</v>
      </c>
      <c r="Q1639" s="544"/>
      <c r="R1639" s="544"/>
    </row>
    <row r="1640" spans="1:18" ht="24" x14ac:dyDescent="0.25">
      <c r="A1640" s="361" t="s">
        <v>7095</v>
      </c>
      <c r="B1640" s="26" t="s">
        <v>3987</v>
      </c>
      <c r="C1640" s="361" t="s">
        <v>158</v>
      </c>
      <c r="D1640" s="389" t="s">
        <v>7256</v>
      </c>
      <c r="E1640" s="383">
        <v>2500</v>
      </c>
      <c r="F1640" s="613" t="s">
        <v>7931</v>
      </c>
      <c r="G1640" s="554" t="s">
        <v>7932</v>
      </c>
      <c r="H1640" s="293" t="s">
        <v>7204</v>
      </c>
      <c r="I1640" s="392" t="s">
        <v>7099</v>
      </c>
      <c r="J1640" s="392" t="s">
        <v>7100</v>
      </c>
      <c r="K1640" s="544" t="s">
        <v>3277</v>
      </c>
      <c r="L1640" s="544" t="s">
        <v>3564</v>
      </c>
      <c r="M1640" s="390">
        <v>30600</v>
      </c>
      <c r="N1640" s="544" t="s">
        <v>7101</v>
      </c>
      <c r="O1640" s="544" t="s">
        <v>7101</v>
      </c>
      <c r="P1640" s="390">
        <v>0</v>
      </c>
      <c r="Q1640" s="544"/>
      <c r="R1640" s="544"/>
    </row>
    <row r="1641" spans="1:18" ht="24" x14ac:dyDescent="0.25">
      <c r="A1641" s="361" t="s">
        <v>7095</v>
      </c>
      <c r="B1641" s="26" t="s">
        <v>3987</v>
      </c>
      <c r="C1641" s="361" t="s">
        <v>158</v>
      </c>
      <c r="D1641" s="389" t="s">
        <v>7933</v>
      </c>
      <c r="E1641" s="383">
        <v>5500</v>
      </c>
      <c r="F1641" s="613" t="s">
        <v>7934</v>
      </c>
      <c r="G1641" s="554" t="s">
        <v>7935</v>
      </c>
      <c r="H1641" s="392" t="s">
        <v>4438</v>
      </c>
      <c r="I1641" s="392" t="s">
        <v>7099</v>
      </c>
      <c r="J1641" s="392" t="s">
        <v>7100</v>
      </c>
      <c r="K1641" s="544" t="s">
        <v>3277</v>
      </c>
      <c r="L1641" s="544" t="s">
        <v>3309</v>
      </c>
      <c r="M1641" s="390">
        <v>15651.67</v>
      </c>
      <c r="N1641" s="544" t="s">
        <v>7101</v>
      </c>
      <c r="O1641" s="544" t="s">
        <v>7101</v>
      </c>
      <c r="P1641" s="390">
        <v>0</v>
      </c>
      <c r="Q1641" s="544"/>
      <c r="R1641" s="544"/>
    </row>
    <row r="1642" spans="1:18" x14ac:dyDescent="0.25">
      <c r="A1642" s="361" t="s">
        <v>7095</v>
      </c>
      <c r="B1642" s="26" t="s">
        <v>3987</v>
      </c>
      <c r="C1642" s="361" t="s">
        <v>158</v>
      </c>
      <c r="D1642" s="389" t="s">
        <v>7096</v>
      </c>
      <c r="E1642" s="383">
        <v>5000</v>
      </c>
      <c r="F1642" s="613" t="s">
        <v>7936</v>
      </c>
      <c r="G1642" s="554" t="s">
        <v>7937</v>
      </c>
      <c r="H1642" s="392" t="s">
        <v>4566</v>
      </c>
      <c r="I1642" s="392" t="s">
        <v>7099</v>
      </c>
      <c r="J1642" s="392" t="s">
        <v>7100</v>
      </c>
      <c r="K1642" s="544" t="s">
        <v>3277</v>
      </c>
      <c r="L1642" s="544" t="s">
        <v>3277</v>
      </c>
      <c r="M1642" s="390">
        <v>5416.67</v>
      </c>
      <c r="N1642" s="544" t="s">
        <v>7101</v>
      </c>
      <c r="O1642" s="544" t="s">
        <v>7101</v>
      </c>
      <c r="P1642" s="390">
        <v>0</v>
      </c>
      <c r="Q1642" s="544"/>
      <c r="R1642" s="544"/>
    </row>
    <row r="1643" spans="1:18" x14ac:dyDescent="0.25">
      <c r="A1643" s="361" t="s">
        <v>7095</v>
      </c>
      <c r="B1643" s="26" t="s">
        <v>3987</v>
      </c>
      <c r="C1643" s="361" t="s">
        <v>158</v>
      </c>
      <c r="D1643" s="389" t="s">
        <v>7170</v>
      </c>
      <c r="E1643" s="383">
        <v>5000</v>
      </c>
      <c r="F1643" s="613" t="s">
        <v>7936</v>
      </c>
      <c r="G1643" s="554" t="s">
        <v>7937</v>
      </c>
      <c r="H1643" s="392" t="s">
        <v>4566</v>
      </c>
      <c r="I1643" s="392" t="s">
        <v>7099</v>
      </c>
      <c r="J1643" s="392" t="s">
        <v>7100</v>
      </c>
      <c r="K1643" s="544" t="s">
        <v>3283</v>
      </c>
      <c r="L1643" s="544" t="s">
        <v>3297</v>
      </c>
      <c r="M1643" s="390">
        <v>20211.669999999998</v>
      </c>
      <c r="N1643" s="544" t="s">
        <v>7101</v>
      </c>
      <c r="O1643" s="544" t="s">
        <v>7101</v>
      </c>
      <c r="P1643" s="390">
        <v>0</v>
      </c>
      <c r="Q1643" s="544"/>
      <c r="R1643" s="544"/>
    </row>
    <row r="1644" spans="1:18" ht="24" x14ac:dyDescent="0.25">
      <c r="A1644" s="361" t="s">
        <v>7095</v>
      </c>
      <c r="B1644" s="26" t="s">
        <v>3987</v>
      </c>
      <c r="C1644" s="361" t="s">
        <v>158</v>
      </c>
      <c r="D1644" s="389" t="s">
        <v>7938</v>
      </c>
      <c r="E1644" s="383">
        <v>6000</v>
      </c>
      <c r="F1644" s="613" t="s">
        <v>7939</v>
      </c>
      <c r="G1644" s="554" t="s">
        <v>7940</v>
      </c>
      <c r="H1644" s="392" t="s">
        <v>7194</v>
      </c>
      <c r="I1644" s="392" t="s">
        <v>7115</v>
      </c>
      <c r="J1644" s="392" t="s">
        <v>1664</v>
      </c>
      <c r="K1644" s="544" t="s">
        <v>3277</v>
      </c>
      <c r="L1644" s="544" t="s">
        <v>3564</v>
      </c>
      <c r="M1644" s="390">
        <v>72600</v>
      </c>
      <c r="N1644" s="544" t="s">
        <v>7101</v>
      </c>
      <c r="O1644" s="544" t="s">
        <v>7101</v>
      </c>
      <c r="P1644" s="390">
        <v>0</v>
      </c>
      <c r="Q1644" s="544"/>
      <c r="R1644" s="544"/>
    </row>
    <row r="1645" spans="1:18" x14ac:dyDescent="0.25">
      <c r="A1645" s="361" t="s">
        <v>7095</v>
      </c>
      <c r="B1645" s="26" t="s">
        <v>3987</v>
      </c>
      <c r="C1645" s="361" t="s">
        <v>158</v>
      </c>
      <c r="D1645" s="389" t="s">
        <v>7102</v>
      </c>
      <c r="E1645" s="383">
        <v>5000</v>
      </c>
      <c r="F1645" s="613" t="s">
        <v>7941</v>
      </c>
      <c r="G1645" s="554" t="s">
        <v>7942</v>
      </c>
      <c r="H1645" s="392" t="s">
        <v>7194</v>
      </c>
      <c r="I1645" s="392" t="s">
        <v>7099</v>
      </c>
      <c r="J1645" s="392" t="s">
        <v>7100</v>
      </c>
      <c r="K1645" s="544" t="s">
        <v>3277</v>
      </c>
      <c r="L1645" s="544" t="s">
        <v>3297</v>
      </c>
      <c r="M1645" s="390">
        <v>21305.56</v>
      </c>
      <c r="N1645" s="544" t="s">
        <v>7101</v>
      </c>
      <c r="O1645" s="544" t="s">
        <v>7101</v>
      </c>
      <c r="P1645" s="390">
        <v>0</v>
      </c>
      <c r="Q1645" s="544"/>
      <c r="R1645" s="544"/>
    </row>
    <row r="1646" spans="1:18" x14ac:dyDescent="0.25">
      <c r="A1646" s="361" t="s">
        <v>7095</v>
      </c>
      <c r="B1646" s="26" t="s">
        <v>3987</v>
      </c>
      <c r="C1646" s="361" t="s">
        <v>158</v>
      </c>
      <c r="D1646" s="389" t="s">
        <v>7111</v>
      </c>
      <c r="E1646" s="383">
        <v>3500</v>
      </c>
      <c r="F1646" s="613" t="s">
        <v>7943</v>
      </c>
      <c r="G1646" s="554" t="s">
        <v>7944</v>
      </c>
      <c r="H1646" s="392" t="s">
        <v>7945</v>
      </c>
      <c r="I1646" s="392" t="s">
        <v>7099</v>
      </c>
      <c r="J1646" s="392" t="s">
        <v>7100</v>
      </c>
      <c r="K1646" s="544" t="s">
        <v>3277</v>
      </c>
      <c r="L1646" s="544" t="s">
        <v>3309</v>
      </c>
      <c r="M1646" s="390">
        <v>11156.109999999999</v>
      </c>
      <c r="N1646" s="544" t="s">
        <v>7101</v>
      </c>
      <c r="O1646" s="544" t="s">
        <v>7101</v>
      </c>
      <c r="P1646" s="390">
        <v>0</v>
      </c>
      <c r="Q1646" s="544"/>
      <c r="R1646" s="544"/>
    </row>
    <row r="1647" spans="1:18" x14ac:dyDescent="0.25">
      <c r="A1647" s="361" t="s">
        <v>7095</v>
      </c>
      <c r="B1647" s="26" t="s">
        <v>3987</v>
      </c>
      <c r="C1647" s="361" t="s">
        <v>158</v>
      </c>
      <c r="D1647" s="389" t="s">
        <v>7102</v>
      </c>
      <c r="E1647" s="383">
        <v>5000</v>
      </c>
      <c r="F1647" s="613" t="s">
        <v>7946</v>
      </c>
      <c r="G1647" s="554" t="s">
        <v>7947</v>
      </c>
      <c r="H1647" s="392" t="s">
        <v>4802</v>
      </c>
      <c r="I1647" s="392" t="s">
        <v>7099</v>
      </c>
      <c r="J1647" s="392" t="s">
        <v>7100</v>
      </c>
      <c r="K1647" s="544" t="s">
        <v>3277</v>
      </c>
      <c r="L1647" s="544" t="s">
        <v>3297</v>
      </c>
      <c r="M1647" s="390">
        <v>21305.56</v>
      </c>
      <c r="N1647" s="544" t="s">
        <v>7101</v>
      </c>
      <c r="O1647" s="544" t="s">
        <v>7101</v>
      </c>
      <c r="P1647" s="390">
        <v>0</v>
      </c>
      <c r="Q1647" s="544"/>
      <c r="R1647" s="544"/>
    </row>
    <row r="1648" spans="1:18" x14ac:dyDescent="0.25">
      <c r="A1648" s="361" t="s">
        <v>7095</v>
      </c>
      <c r="B1648" s="26" t="s">
        <v>3987</v>
      </c>
      <c r="C1648" s="361" t="s">
        <v>158</v>
      </c>
      <c r="D1648" s="389" t="s">
        <v>7111</v>
      </c>
      <c r="E1648" s="383">
        <v>3500</v>
      </c>
      <c r="F1648" s="613" t="s">
        <v>7948</v>
      </c>
      <c r="G1648" s="554" t="s">
        <v>7949</v>
      </c>
      <c r="H1648" s="392" t="s">
        <v>7114</v>
      </c>
      <c r="I1648" s="392" t="s">
        <v>7115</v>
      </c>
      <c r="J1648" s="392" t="s">
        <v>1664</v>
      </c>
      <c r="K1648" s="544" t="s">
        <v>3277</v>
      </c>
      <c r="L1648" s="544" t="s">
        <v>3309</v>
      </c>
      <c r="M1648" s="390">
        <v>11156.109999999999</v>
      </c>
      <c r="N1648" s="544" t="s">
        <v>7101</v>
      </c>
      <c r="O1648" s="544" t="s">
        <v>7101</v>
      </c>
      <c r="P1648" s="390">
        <v>0</v>
      </c>
      <c r="Q1648" s="544"/>
      <c r="R1648" s="544"/>
    </row>
    <row r="1649" spans="1:18" x14ac:dyDescent="0.25">
      <c r="A1649" s="361" t="s">
        <v>7095</v>
      </c>
      <c r="B1649" s="26" t="s">
        <v>3987</v>
      </c>
      <c r="C1649" s="361" t="s">
        <v>158</v>
      </c>
      <c r="D1649" s="389" t="s">
        <v>7170</v>
      </c>
      <c r="E1649" s="383">
        <v>5000</v>
      </c>
      <c r="F1649" s="613" t="s">
        <v>7950</v>
      </c>
      <c r="G1649" s="554" t="s">
        <v>7951</v>
      </c>
      <c r="H1649" s="392" t="s">
        <v>4566</v>
      </c>
      <c r="I1649" s="392" t="s">
        <v>7099</v>
      </c>
      <c r="J1649" s="392" t="s">
        <v>7100</v>
      </c>
      <c r="K1649" s="544" t="s">
        <v>3283</v>
      </c>
      <c r="L1649" s="544" t="s">
        <v>3297</v>
      </c>
      <c r="M1649" s="390">
        <v>21498.890000000003</v>
      </c>
      <c r="N1649" s="544" t="s">
        <v>7101</v>
      </c>
      <c r="O1649" s="544" t="s">
        <v>7101</v>
      </c>
      <c r="P1649" s="390">
        <v>0</v>
      </c>
      <c r="Q1649" s="544"/>
      <c r="R1649" s="544"/>
    </row>
    <row r="1650" spans="1:18" x14ac:dyDescent="0.25">
      <c r="A1650" s="361" t="s">
        <v>7095</v>
      </c>
      <c r="B1650" s="26" t="s">
        <v>3987</v>
      </c>
      <c r="C1650" s="361" t="s">
        <v>158</v>
      </c>
      <c r="D1650" s="389" t="s">
        <v>7111</v>
      </c>
      <c r="E1650" s="383">
        <v>3500</v>
      </c>
      <c r="F1650" s="613" t="s">
        <v>7952</v>
      </c>
      <c r="G1650" s="554" t="s">
        <v>7953</v>
      </c>
      <c r="H1650" s="392" t="s">
        <v>4802</v>
      </c>
      <c r="I1650" s="392" t="s">
        <v>7099</v>
      </c>
      <c r="J1650" s="392" t="s">
        <v>7100</v>
      </c>
      <c r="K1650" s="544" t="s">
        <v>3277</v>
      </c>
      <c r="L1650" s="544" t="s">
        <v>3283</v>
      </c>
      <c r="M1650" s="390">
        <v>4044.44</v>
      </c>
      <c r="N1650" s="544" t="s">
        <v>7101</v>
      </c>
      <c r="O1650" s="544" t="s">
        <v>7101</v>
      </c>
      <c r="P1650" s="390">
        <v>0</v>
      </c>
      <c r="Q1650" s="544"/>
      <c r="R1650" s="544"/>
    </row>
    <row r="1651" spans="1:18" x14ac:dyDescent="0.25">
      <c r="A1651" s="361" t="s">
        <v>7095</v>
      </c>
      <c r="B1651" s="26" t="s">
        <v>3987</v>
      </c>
      <c r="C1651" s="361" t="s">
        <v>158</v>
      </c>
      <c r="D1651" s="389" t="s">
        <v>7522</v>
      </c>
      <c r="E1651" s="383">
        <v>5500</v>
      </c>
      <c r="F1651" s="613" t="s">
        <v>7954</v>
      </c>
      <c r="G1651" s="554" t="s">
        <v>7955</v>
      </c>
      <c r="H1651" s="392" t="s">
        <v>4566</v>
      </c>
      <c r="I1651" s="392" t="s">
        <v>7099</v>
      </c>
      <c r="J1651" s="392" t="s">
        <v>7100</v>
      </c>
      <c r="K1651" s="544" t="s">
        <v>3277</v>
      </c>
      <c r="L1651" s="544" t="s">
        <v>3564</v>
      </c>
      <c r="M1651" s="390">
        <v>66600</v>
      </c>
      <c r="N1651" s="544" t="s">
        <v>7101</v>
      </c>
      <c r="O1651" s="544" t="s">
        <v>7101</v>
      </c>
      <c r="P1651" s="390">
        <v>0</v>
      </c>
      <c r="Q1651" s="544"/>
      <c r="R1651" s="544"/>
    </row>
    <row r="1652" spans="1:18" x14ac:dyDescent="0.25">
      <c r="A1652" s="361" t="s">
        <v>7095</v>
      </c>
      <c r="B1652" s="26" t="s">
        <v>3987</v>
      </c>
      <c r="C1652" s="361" t="s">
        <v>158</v>
      </c>
      <c r="D1652" s="389" t="s">
        <v>7111</v>
      </c>
      <c r="E1652" s="383">
        <v>3500</v>
      </c>
      <c r="F1652" s="613" t="s">
        <v>7956</v>
      </c>
      <c r="G1652" s="554" t="s">
        <v>7957</v>
      </c>
      <c r="H1652" s="392" t="s">
        <v>7958</v>
      </c>
      <c r="I1652" s="392" t="s">
        <v>7099</v>
      </c>
      <c r="J1652" s="392" t="s">
        <v>7100</v>
      </c>
      <c r="K1652" s="544" t="s">
        <v>3277</v>
      </c>
      <c r="L1652" s="544" t="s">
        <v>3309</v>
      </c>
      <c r="M1652" s="390">
        <v>11156.109999999999</v>
      </c>
      <c r="N1652" s="544" t="s">
        <v>7101</v>
      </c>
      <c r="O1652" s="544" t="s">
        <v>7101</v>
      </c>
      <c r="P1652" s="390">
        <v>0</v>
      </c>
      <c r="Q1652" s="544"/>
      <c r="R1652" s="544"/>
    </row>
    <row r="1653" spans="1:18" ht="36" x14ac:dyDescent="0.25">
      <c r="A1653" s="361" t="s">
        <v>7095</v>
      </c>
      <c r="B1653" s="26" t="s">
        <v>3987</v>
      </c>
      <c r="C1653" s="361" t="s">
        <v>158</v>
      </c>
      <c r="D1653" s="389" t="s">
        <v>7959</v>
      </c>
      <c r="E1653" s="383">
        <v>6500</v>
      </c>
      <c r="F1653" s="613" t="s">
        <v>7960</v>
      </c>
      <c r="G1653" s="554" t="s">
        <v>7961</v>
      </c>
      <c r="H1653" s="293" t="s">
        <v>7191</v>
      </c>
      <c r="I1653" s="392" t="s">
        <v>7115</v>
      </c>
      <c r="J1653" s="392" t="s">
        <v>1664</v>
      </c>
      <c r="K1653" s="544" t="s">
        <v>3283</v>
      </c>
      <c r="L1653" s="544" t="s">
        <v>3307</v>
      </c>
      <c r="M1653" s="390">
        <v>41597.78</v>
      </c>
      <c r="N1653" s="544" t="s">
        <v>7101</v>
      </c>
      <c r="O1653" s="544" t="s">
        <v>7101</v>
      </c>
      <c r="P1653" s="390">
        <v>0</v>
      </c>
      <c r="Q1653" s="544"/>
      <c r="R1653" s="544"/>
    </row>
    <row r="1654" spans="1:18" ht="24" x14ac:dyDescent="0.25">
      <c r="A1654" s="361" t="s">
        <v>7095</v>
      </c>
      <c r="B1654" s="26" t="s">
        <v>3987</v>
      </c>
      <c r="C1654" s="361" t="s">
        <v>158</v>
      </c>
      <c r="D1654" s="391" t="s">
        <v>4000</v>
      </c>
      <c r="E1654" s="383">
        <v>2000</v>
      </c>
      <c r="F1654" s="613" t="s">
        <v>7962</v>
      </c>
      <c r="G1654" s="554" t="s">
        <v>7963</v>
      </c>
      <c r="H1654" s="293" t="s">
        <v>7109</v>
      </c>
      <c r="I1654" s="293" t="s">
        <v>7110</v>
      </c>
      <c r="J1654" s="293" t="s">
        <v>1664</v>
      </c>
      <c r="K1654" s="544" t="s">
        <v>3283</v>
      </c>
      <c r="L1654" s="544" t="s">
        <v>3297</v>
      </c>
      <c r="M1654" s="390">
        <v>8664.44</v>
      </c>
      <c r="N1654" s="544" t="s">
        <v>7101</v>
      </c>
      <c r="O1654" s="544" t="s">
        <v>7101</v>
      </c>
      <c r="P1654" s="390">
        <v>0</v>
      </c>
      <c r="Q1654" s="544"/>
      <c r="R1654" s="544"/>
    </row>
    <row r="1655" spans="1:18" x14ac:dyDescent="0.25">
      <c r="A1655" s="361" t="s">
        <v>7095</v>
      </c>
      <c r="B1655" s="26" t="s">
        <v>3987</v>
      </c>
      <c r="C1655" s="361" t="s">
        <v>158</v>
      </c>
      <c r="D1655" s="389" t="s">
        <v>7096</v>
      </c>
      <c r="E1655" s="383">
        <v>5000</v>
      </c>
      <c r="F1655" s="613" t="s">
        <v>7964</v>
      </c>
      <c r="G1655" s="554" t="s">
        <v>7965</v>
      </c>
      <c r="H1655" s="392" t="s">
        <v>4566</v>
      </c>
      <c r="I1655" s="392" t="s">
        <v>7099</v>
      </c>
      <c r="J1655" s="392" t="s">
        <v>7100</v>
      </c>
      <c r="K1655" s="544" t="s">
        <v>3277</v>
      </c>
      <c r="L1655" s="544" t="s">
        <v>3277</v>
      </c>
      <c r="M1655" s="390">
        <v>5416.67</v>
      </c>
      <c r="N1655" s="544" t="s">
        <v>7101</v>
      </c>
      <c r="O1655" s="544" t="s">
        <v>7101</v>
      </c>
      <c r="P1655" s="390">
        <v>0</v>
      </c>
      <c r="Q1655" s="544"/>
      <c r="R1655" s="544"/>
    </row>
    <row r="1656" spans="1:18" x14ac:dyDescent="0.25">
      <c r="A1656" s="361" t="s">
        <v>7095</v>
      </c>
      <c r="B1656" s="26" t="s">
        <v>3987</v>
      </c>
      <c r="C1656" s="361" t="s">
        <v>158</v>
      </c>
      <c r="D1656" s="389" t="s">
        <v>7170</v>
      </c>
      <c r="E1656" s="383">
        <v>5000</v>
      </c>
      <c r="F1656" s="613" t="s">
        <v>7964</v>
      </c>
      <c r="G1656" s="554" t="s">
        <v>7965</v>
      </c>
      <c r="H1656" s="392" t="s">
        <v>4566</v>
      </c>
      <c r="I1656" s="392" t="s">
        <v>7099</v>
      </c>
      <c r="J1656" s="392" t="s">
        <v>7100</v>
      </c>
      <c r="K1656" s="544" t="s">
        <v>3283</v>
      </c>
      <c r="L1656" s="544" t="s">
        <v>3309</v>
      </c>
      <c r="M1656" s="390">
        <v>19476.11</v>
      </c>
      <c r="N1656" s="544" t="s">
        <v>7101</v>
      </c>
      <c r="O1656" s="544" t="s">
        <v>7101</v>
      </c>
      <c r="P1656" s="390">
        <v>0</v>
      </c>
      <c r="Q1656" s="544"/>
      <c r="R1656" s="544"/>
    </row>
    <row r="1657" spans="1:18" ht="24" x14ac:dyDescent="0.25">
      <c r="A1657" s="361" t="s">
        <v>7095</v>
      </c>
      <c r="B1657" s="26" t="s">
        <v>3987</v>
      </c>
      <c r="C1657" s="361" t="s">
        <v>158</v>
      </c>
      <c r="D1657" s="389" t="s">
        <v>7966</v>
      </c>
      <c r="E1657" s="383">
        <v>2500</v>
      </c>
      <c r="F1657" s="613" t="s">
        <v>7967</v>
      </c>
      <c r="G1657" s="554" t="s">
        <v>7968</v>
      </c>
      <c r="H1657" s="293" t="s">
        <v>7969</v>
      </c>
      <c r="I1657" s="293" t="s">
        <v>7970</v>
      </c>
      <c r="J1657" s="293" t="s">
        <v>1664</v>
      </c>
      <c r="K1657" s="544" t="s">
        <v>3277</v>
      </c>
      <c r="L1657" s="544" t="s">
        <v>3564</v>
      </c>
      <c r="M1657" s="390">
        <v>30600</v>
      </c>
      <c r="N1657" s="544" t="s">
        <v>7101</v>
      </c>
      <c r="O1657" s="544" t="s">
        <v>7101</v>
      </c>
      <c r="P1657" s="390">
        <v>0</v>
      </c>
      <c r="Q1657" s="544"/>
      <c r="R1657" s="544"/>
    </row>
    <row r="1658" spans="1:18" ht="24" x14ac:dyDescent="0.25">
      <c r="A1658" s="361" t="s">
        <v>7095</v>
      </c>
      <c r="B1658" s="26" t="s">
        <v>3987</v>
      </c>
      <c r="C1658" s="361" t="s">
        <v>158</v>
      </c>
      <c r="D1658" s="389" t="s">
        <v>7522</v>
      </c>
      <c r="E1658" s="383">
        <v>5500</v>
      </c>
      <c r="F1658" s="613" t="s">
        <v>7971</v>
      </c>
      <c r="G1658" s="554" t="s">
        <v>7972</v>
      </c>
      <c r="H1658" s="392" t="s">
        <v>7175</v>
      </c>
      <c r="I1658" s="392" t="s">
        <v>7099</v>
      </c>
      <c r="J1658" s="392" t="s">
        <v>7100</v>
      </c>
      <c r="K1658" s="544" t="s">
        <v>3277</v>
      </c>
      <c r="L1658" s="544" t="s">
        <v>3564</v>
      </c>
      <c r="M1658" s="390">
        <v>66600</v>
      </c>
      <c r="N1658" s="544" t="s">
        <v>7101</v>
      </c>
      <c r="O1658" s="544" t="s">
        <v>7101</v>
      </c>
      <c r="P1658" s="390">
        <v>0</v>
      </c>
      <c r="Q1658" s="544"/>
      <c r="R1658" s="544"/>
    </row>
    <row r="1659" spans="1:18" ht="24" x14ac:dyDescent="0.25">
      <c r="A1659" s="361" t="s">
        <v>7095</v>
      </c>
      <c r="B1659" s="26" t="s">
        <v>3987</v>
      </c>
      <c r="C1659" s="361" t="s">
        <v>158</v>
      </c>
      <c r="D1659" s="391" t="s">
        <v>4000</v>
      </c>
      <c r="E1659" s="383">
        <v>2000</v>
      </c>
      <c r="F1659" s="613" t="s">
        <v>7973</v>
      </c>
      <c r="G1659" s="554" t="s">
        <v>7974</v>
      </c>
      <c r="H1659" s="293" t="s">
        <v>7109</v>
      </c>
      <c r="I1659" s="293" t="s">
        <v>7975</v>
      </c>
      <c r="J1659" s="293" t="s">
        <v>1664</v>
      </c>
      <c r="K1659" s="544" t="s">
        <v>3277</v>
      </c>
      <c r="L1659" s="544" t="s">
        <v>3564</v>
      </c>
      <c r="M1659" s="390">
        <v>24600</v>
      </c>
      <c r="N1659" s="544" t="s">
        <v>7101</v>
      </c>
      <c r="O1659" s="544" t="s">
        <v>7101</v>
      </c>
      <c r="P1659" s="390">
        <v>0</v>
      </c>
      <c r="Q1659" s="544"/>
      <c r="R1659" s="544"/>
    </row>
    <row r="1660" spans="1:18" x14ac:dyDescent="0.25">
      <c r="A1660" s="361" t="s">
        <v>7095</v>
      </c>
      <c r="B1660" s="26" t="s">
        <v>3987</v>
      </c>
      <c r="C1660" s="361" t="s">
        <v>158</v>
      </c>
      <c r="D1660" s="389" t="s">
        <v>7976</v>
      </c>
      <c r="E1660" s="383">
        <v>5000</v>
      </c>
      <c r="F1660" s="613" t="s">
        <v>7977</v>
      </c>
      <c r="G1660" s="554" t="s">
        <v>7978</v>
      </c>
      <c r="H1660" s="392" t="s">
        <v>7194</v>
      </c>
      <c r="I1660" s="392" t="s">
        <v>7099</v>
      </c>
      <c r="J1660" s="392" t="s">
        <v>7100</v>
      </c>
      <c r="K1660" s="544" t="s">
        <v>3277</v>
      </c>
      <c r="L1660" s="544" t="s">
        <v>3564</v>
      </c>
      <c r="M1660" s="390">
        <v>60600</v>
      </c>
      <c r="N1660" s="544" t="s">
        <v>7101</v>
      </c>
      <c r="O1660" s="544" t="s">
        <v>7101</v>
      </c>
      <c r="P1660" s="390">
        <v>0</v>
      </c>
      <c r="Q1660" s="544"/>
      <c r="R1660" s="544"/>
    </row>
    <row r="1661" spans="1:18" ht="60" x14ac:dyDescent="0.25">
      <c r="A1661" s="361" t="s">
        <v>7095</v>
      </c>
      <c r="B1661" s="26" t="s">
        <v>3987</v>
      </c>
      <c r="C1661" s="361" t="s">
        <v>158</v>
      </c>
      <c r="D1661" s="391" t="s">
        <v>4000</v>
      </c>
      <c r="E1661" s="383">
        <v>2000</v>
      </c>
      <c r="F1661" s="613" t="s">
        <v>7979</v>
      </c>
      <c r="G1661" s="554" t="s">
        <v>7980</v>
      </c>
      <c r="H1661" s="293" t="s">
        <v>7981</v>
      </c>
      <c r="I1661" s="293" t="s">
        <v>7207</v>
      </c>
      <c r="J1661" s="293" t="s">
        <v>7208</v>
      </c>
      <c r="K1661" s="544" t="s">
        <v>3277</v>
      </c>
      <c r="L1661" s="544" t="s">
        <v>3564</v>
      </c>
      <c r="M1661" s="390">
        <v>24600</v>
      </c>
      <c r="N1661" s="544" t="s">
        <v>7101</v>
      </c>
      <c r="O1661" s="544" t="s">
        <v>7101</v>
      </c>
      <c r="P1661" s="390">
        <v>0</v>
      </c>
      <c r="Q1661" s="544"/>
      <c r="R1661" s="544"/>
    </row>
    <row r="1662" spans="1:18" ht="24" x14ac:dyDescent="0.25">
      <c r="A1662" s="361" t="s">
        <v>7095</v>
      </c>
      <c r="B1662" s="26" t="s">
        <v>3987</v>
      </c>
      <c r="C1662" s="361" t="s">
        <v>158</v>
      </c>
      <c r="D1662" s="389" t="s">
        <v>7982</v>
      </c>
      <c r="E1662" s="383">
        <v>8500</v>
      </c>
      <c r="F1662" s="613" t="s">
        <v>7983</v>
      </c>
      <c r="G1662" s="554" t="s">
        <v>7984</v>
      </c>
      <c r="H1662" s="392" t="s">
        <v>5119</v>
      </c>
      <c r="I1662" s="392" t="s">
        <v>7099</v>
      </c>
      <c r="J1662" s="392" t="s">
        <v>7100</v>
      </c>
      <c r="K1662" s="544" t="s">
        <v>3277</v>
      </c>
      <c r="L1662" s="544" t="s">
        <v>3564</v>
      </c>
      <c r="M1662" s="390">
        <v>102600</v>
      </c>
      <c r="N1662" s="544" t="s">
        <v>7101</v>
      </c>
      <c r="O1662" s="544" t="s">
        <v>7101</v>
      </c>
      <c r="P1662" s="390">
        <v>0</v>
      </c>
      <c r="Q1662" s="544"/>
      <c r="R1662" s="544"/>
    </row>
    <row r="1663" spans="1:18" x14ac:dyDescent="0.25">
      <c r="A1663" s="361" t="s">
        <v>7095</v>
      </c>
      <c r="B1663" s="26" t="s">
        <v>3987</v>
      </c>
      <c r="C1663" s="361" t="s">
        <v>158</v>
      </c>
      <c r="D1663" s="389" t="s">
        <v>7111</v>
      </c>
      <c r="E1663" s="383">
        <v>3500</v>
      </c>
      <c r="F1663" s="613" t="s">
        <v>7985</v>
      </c>
      <c r="G1663" s="554" t="s">
        <v>7986</v>
      </c>
      <c r="H1663" s="392" t="s">
        <v>7178</v>
      </c>
      <c r="I1663" s="392" t="s">
        <v>7099</v>
      </c>
      <c r="J1663" s="392" t="s">
        <v>7100</v>
      </c>
      <c r="K1663" s="544" t="s">
        <v>3277</v>
      </c>
      <c r="L1663" s="544" t="s">
        <v>3309</v>
      </c>
      <c r="M1663" s="390">
        <v>11156.109999999999</v>
      </c>
      <c r="N1663" s="544" t="s">
        <v>7101</v>
      </c>
      <c r="O1663" s="544" t="s">
        <v>7101</v>
      </c>
      <c r="P1663" s="390">
        <v>0</v>
      </c>
      <c r="Q1663" s="544"/>
      <c r="R1663" s="544"/>
    </row>
    <row r="1664" spans="1:18" ht="24" x14ac:dyDescent="0.25">
      <c r="A1664" s="361" t="s">
        <v>7095</v>
      </c>
      <c r="B1664" s="26" t="s">
        <v>3987</v>
      </c>
      <c r="C1664" s="361" t="s">
        <v>158</v>
      </c>
      <c r="D1664" s="389" t="s">
        <v>4280</v>
      </c>
      <c r="E1664" s="383">
        <v>4000</v>
      </c>
      <c r="F1664" s="613" t="s">
        <v>7987</v>
      </c>
      <c r="G1664" s="554" t="s">
        <v>7988</v>
      </c>
      <c r="H1664" s="392" t="s">
        <v>4015</v>
      </c>
      <c r="I1664" s="392" t="s">
        <v>7099</v>
      </c>
      <c r="J1664" s="392" t="s">
        <v>7100</v>
      </c>
      <c r="K1664" s="544" t="s">
        <v>3277</v>
      </c>
      <c r="L1664" s="544" t="s">
        <v>3368</v>
      </c>
      <c r="M1664" s="390">
        <v>46066.67</v>
      </c>
      <c r="N1664" s="544" t="s">
        <v>7101</v>
      </c>
      <c r="O1664" s="544" t="s">
        <v>7101</v>
      </c>
      <c r="P1664" s="390">
        <v>0</v>
      </c>
      <c r="Q1664" s="544"/>
      <c r="R1664" s="544"/>
    </row>
    <row r="1665" spans="1:18" ht="36" x14ac:dyDescent="0.25">
      <c r="A1665" s="361" t="s">
        <v>7095</v>
      </c>
      <c r="B1665" s="26" t="s">
        <v>3987</v>
      </c>
      <c r="C1665" s="361" t="s">
        <v>158</v>
      </c>
      <c r="D1665" s="389" t="s">
        <v>4272</v>
      </c>
      <c r="E1665" s="383">
        <v>2500</v>
      </c>
      <c r="F1665" s="613" t="s">
        <v>7989</v>
      </c>
      <c r="G1665" s="554" t="s">
        <v>7990</v>
      </c>
      <c r="H1665" s="293" t="s">
        <v>7631</v>
      </c>
      <c r="I1665" s="392" t="s">
        <v>7099</v>
      </c>
      <c r="J1665" s="392" t="s">
        <v>7100</v>
      </c>
      <c r="K1665" s="544" t="s">
        <v>3309</v>
      </c>
      <c r="L1665" s="544" t="s">
        <v>3297</v>
      </c>
      <c r="M1665" s="390">
        <v>12524.73</v>
      </c>
      <c r="N1665" s="544" t="s">
        <v>7101</v>
      </c>
      <c r="O1665" s="544" t="s">
        <v>7101</v>
      </c>
      <c r="P1665" s="390">
        <v>0</v>
      </c>
      <c r="Q1665" s="544"/>
      <c r="R1665" s="544"/>
    </row>
    <row r="1666" spans="1:18" ht="24" x14ac:dyDescent="0.25">
      <c r="A1666" s="361" t="s">
        <v>7095</v>
      </c>
      <c r="B1666" s="26" t="s">
        <v>3987</v>
      </c>
      <c r="C1666" s="361" t="s">
        <v>158</v>
      </c>
      <c r="D1666" s="389" t="s">
        <v>7991</v>
      </c>
      <c r="E1666" s="383">
        <v>5500</v>
      </c>
      <c r="F1666" s="613" t="s">
        <v>7992</v>
      </c>
      <c r="G1666" s="554" t="s">
        <v>7993</v>
      </c>
      <c r="H1666" s="392" t="s">
        <v>7194</v>
      </c>
      <c r="I1666" s="392" t="s">
        <v>7099</v>
      </c>
      <c r="J1666" s="392" t="s">
        <v>7100</v>
      </c>
      <c r="K1666" s="544" t="s">
        <v>3277</v>
      </c>
      <c r="L1666" s="544" t="s">
        <v>3564</v>
      </c>
      <c r="M1666" s="390">
        <v>66600</v>
      </c>
      <c r="N1666" s="544" t="s">
        <v>7101</v>
      </c>
      <c r="O1666" s="544" t="s">
        <v>7101</v>
      </c>
      <c r="P1666" s="390">
        <v>0</v>
      </c>
      <c r="Q1666" s="544"/>
      <c r="R1666" s="544"/>
    </row>
    <row r="1667" spans="1:18" x14ac:dyDescent="0.25">
      <c r="A1667" s="361" t="s">
        <v>7095</v>
      </c>
      <c r="B1667" s="26" t="s">
        <v>3987</v>
      </c>
      <c r="C1667" s="361" t="s">
        <v>158</v>
      </c>
      <c r="D1667" s="389" t="s">
        <v>7102</v>
      </c>
      <c r="E1667" s="383">
        <v>5000</v>
      </c>
      <c r="F1667" s="613" t="s">
        <v>7994</v>
      </c>
      <c r="G1667" s="554" t="s">
        <v>7995</v>
      </c>
      <c r="H1667" s="392" t="s">
        <v>4566</v>
      </c>
      <c r="I1667" s="392" t="s">
        <v>7099</v>
      </c>
      <c r="J1667" s="392" t="s">
        <v>7100</v>
      </c>
      <c r="K1667" s="544" t="s">
        <v>3277</v>
      </c>
      <c r="L1667" s="544" t="s">
        <v>3297</v>
      </c>
      <c r="M1667" s="390">
        <v>21305.56</v>
      </c>
      <c r="N1667" s="544" t="s">
        <v>7101</v>
      </c>
      <c r="O1667" s="544" t="s">
        <v>7101</v>
      </c>
      <c r="P1667" s="390">
        <v>0</v>
      </c>
      <c r="Q1667" s="544"/>
      <c r="R1667" s="544"/>
    </row>
    <row r="1668" spans="1:18" x14ac:dyDescent="0.25">
      <c r="A1668" s="361" t="s">
        <v>7095</v>
      </c>
      <c r="B1668" s="26" t="s">
        <v>3987</v>
      </c>
      <c r="C1668" s="361" t="s">
        <v>158</v>
      </c>
      <c r="D1668" s="389" t="s">
        <v>7150</v>
      </c>
      <c r="E1668" s="383">
        <v>5000</v>
      </c>
      <c r="F1668" s="613" t="s">
        <v>7996</v>
      </c>
      <c r="G1668" s="554" t="s">
        <v>7997</v>
      </c>
      <c r="H1668" s="392" t="s">
        <v>4566</v>
      </c>
      <c r="I1668" s="392" t="s">
        <v>7099</v>
      </c>
      <c r="J1668" s="392" t="s">
        <v>7100</v>
      </c>
      <c r="K1668" s="544" t="s">
        <v>3277</v>
      </c>
      <c r="L1668" s="544" t="s">
        <v>3564</v>
      </c>
      <c r="M1668" s="390">
        <v>60600</v>
      </c>
      <c r="N1668" s="544" t="s">
        <v>7101</v>
      </c>
      <c r="O1668" s="544" t="s">
        <v>7101</v>
      </c>
      <c r="P1668" s="390">
        <v>0</v>
      </c>
      <c r="Q1668" s="544"/>
      <c r="R1668" s="544"/>
    </row>
    <row r="1669" spans="1:18" x14ac:dyDescent="0.25">
      <c r="A1669" s="361" t="s">
        <v>7095</v>
      </c>
      <c r="B1669" s="26" t="s">
        <v>3987</v>
      </c>
      <c r="C1669" s="361" t="s">
        <v>158</v>
      </c>
      <c r="D1669" s="389" t="s">
        <v>7111</v>
      </c>
      <c r="E1669" s="383">
        <v>3500</v>
      </c>
      <c r="F1669" s="616" t="s">
        <v>7998</v>
      </c>
      <c r="G1669" s="555" t="s">
        <v>7999</v>
      </c>
      <c r="H1669" s="392" t="s">
        <v>4105</v>
      </c>
      <c r="I1669" s="392" t="s">
        <v>7099</v>
      </c>
      <c r="J1669" s="392" t="s">
        <v>7100</v>
      </c>
      <c r="K1669" s="544" t="s">
        <v>3277</v>
      </c>
      <c r="L1669" s="544" t="s">
        <v>3309</v>
      </c>
      <c r="M1669" s="390">
        <v>11156.109999999999</v>
      </c>
      <c r="N1669" s="544" t="s">
        <v>7101</v>
      </c>
      <c r="O1669" s="544" t="s">
        <v>7101</v>
      </c>
      <c r="P1669" s="390">
        <v>0</v>
      </c>
      <c r="Q1669" s="544"/>
      <c r="R1669" s="544"/>
    </row>
    <row r="1670" spans="1:18" x14ac:dyDescent="0.25">
      <c r="A1670" s="361" t="s">
        <v>7095</v>
      </c>
      <c r="B1670" s="26" t="s">
        <v>3987</v>
      </c>
      <c r="C1670" s="361" t="s">
        <v>158</v>
      </c>
      <c r="D1670" s="389" t="s">
        <v>7170</v>
      </c>
      <c r="E1670" s="383">
        <v>5000</v>
      </c>
      <c r="F1670" s="613" t="s">
        <v>8000</v>
      </c>
      <c r="G1670" s="554" t="s">
        <v>8001</v>
      </c>
      <c r="H1670" s="392" t="s">
        <v>4566</v>
      </c>
      <c r="I1670" s="392" t="s">
        <v>7099</v>
      </c>
      <c r="J1670" s="392" t="s">
        <v>7100</v>
      </c>
      <c r="K1670" s="544" t="s">
        <v>3283</v>
      </c>
      <c r="L1670" s="544" t="s">
        <v>3297</v>
      </c>
      <c r="M1670" s="390">
        <v>21498.89</v>
      </c>
      <c r="N1670" s="544" t="s">
        <v>7101</v>
      </c>
      <c r="O1670" s="544" t="s">
        <v>7101</v>
      </c>
      <c r="P1670" s="390">
        <v>0</v>
      </c>
      <c r="Q1670" s="544"/>
      <c r="R1670" s="544"/>
    </row>
    <row r="1671" spans="1:18" x14ac:dyDescent="0.25">
      <c r="A1671" s="361" t="s">
        <v>7095</v>
      </c>
      <c r="B1671" s="26" t="s">
        <v>3987</v>
      </c>
      <c r="C1671" s="361" t="s">
        <v>158</v>
      </c>
      <c r="D1671" s="389" t="s">
        <v>7096</v>
      </c>
      <c r="E1671" s="383">
        <v>5000</v>
      </c>
      <c r="F1671" s="613" t="s">
        <v>8000</v>
      </c>
      <c r="G1671" s="554" t="s">
        <v>8001</v>
      </c>
      <c r="H1671" s="392" t="s">
        <v>4566</v>
      </c>
      <c r="I1671" s="392" t="s">
        <v>7099</v>
      </c>
      <c r="J1671" s="392" t="s">
        <v>7100</v>
      </c>
      <c r="K1671" s="544" t="s">
        <v>3277</v>
      </c>
      <c r="L1671" s="544" t="s">
        <v>3277</v>
      </c>
      <c r="M1671" s="390">
        <v>5416.67</v>
      </c>
      <c r="N1671" s="544" t="s">
        <v>7101</v>
      </c>
      <c r="O1671" s="544" t="s">
        <v>7101</v>
      </c>
      <c r="P1671" s="390">
        <v>0</v>
      </c>
      <c r="Q1671" s="544"/>
      <c r="R1671" s="544"/>
    </row>
    <row r="1672" spans="1:18" x14ac:dyDescent="0.25">
      <c r="A1672" s="361" t="s">
        <v>7095</v>
      </c>
      <c r="B1672" s="26" t="s">
        <v>3987</v>
      </c>
      <c r="C1672" s="361" t="s">
        <v>158</v>
      </c>
      <c r="D1672" s="389" t="s">
        <v>7111</v>
      </c>
      <c r="E1672" s="383">
        <v>3500</v>
      </c>
      <c r="F1672" s="613" t="s">
        <v>8002</v>
      </c>
      <c r="G1672" s="554" t="s">
        <v>8003</v>
      </c>
      <c r="H1672" s="392" t="s">
        <v>4802</v>
      </c>
      <c r="I1672" s="392" t="s">
        <v>7099</v>
      </c>
      <c r="J1672" s="392" t="s">
        <v>7100</v>
      </c>
      <c r="K1672" s="544" t="s">
        <v>3277</v>
      </c>
      <c r="L1672" s="544" t="s">
        <v>3309</v>
      </c>
      <c r="M1672" s="390">
        <v>11156.109999999999</v>
      </c>
      <c r="N1672" s="544" t="s">
        <v>7101</v>
      </c>
      <c r="O1672" s="544" t="s">
        <v>7101</v>
      </c>
      <c r="P1672" s="390">
        <v>0</v>
      </c>
      <c r="Q1672" s="544"/>
      <c r="R1672" s="544"/>
    </row>
    <row r="1673" spans="1:18" ht="24" x14ac:dyDescent="0.25">
      <c r="A1673" s="361" t="s">
        <v>7095</v>
      </c>
      <c r="B1673" s="26" t="s">
        <v>3987</v>
      </c>
      <c r="C1673" s="361" t="s">
        <v>158</v>
      </c>
      <c r="D1673" s="389" t="s">
        <v>4272</v>
      </c>
      <c r="E1673" s="383">
        <v>2500</v>
      </c>
      <c r="F1673" s="616" t="s">
        <v>8004</v>
      </c>
      <c r="G1673" s="555" t="s">
        <v>8005</v>
      </c>
      <c r="H1673" s="293" t="s">
        <v>7204</v>
      </c>
      <c r="I1673" s="392" t="s">
        <v>7099</v>
      </c>
      <c r="J1673" s="392" t="s">
        <v>7100</v>
      </c>
      <c r="K1673" s="544" t="s">
        <v>3309</v>
      </c>
      <c r="L1673" s="544" t="s">
        <v>3297</v>
      </c>
      <c r="M1673" s="390">
        <v>12899.17</v>
      </c>
      <c r="N1673" s="544" t="s">
        <v>7101</v>
      </c>
      <c r="O1673" s="544" t="s">
        <v>7101</v>
      </c>
      <c r="P1673" s="390">
        <v>0</v>
      </c>
      <c r="Q1673" s="544"/>
      <c r="R1673" s="544"/>
    </row>
    <row r="1674" spans="1:18" x14ac:dyDescent="0.25">
      <c r="A1674" s="361" t="s">
        <v>7095</v>
      </c>
      <c r="B1674" s="26" t="s">
        <v>3987</v>
      </c>
      <c r="C1674" s="361" t="s">
        <v>158</v>
      </c>
      <c r="D1674" s="389" t="s">
        <v>6855</v>
      </c>
      <c r="E1674" s="383">
        <v>4500</v>
      </c>
      <c r="F1674" s="613" t="s">
        <v>8006</v>
      </c>
      <c r="G1674" s="554" t="s">
        <v>8007</v>
      </c>
      <c r="H1674" s="392" t="s">
        <v>7178</v>
      </c>
      <c r="I1674" s="392" t="s">
        <v>7099</v>
      </c>
      <c r="J1674" s="392" t="s">
        <v>7100</v>
      </c>
      <c r="K1674" s="544" t="s">
        <v>3277</v>
      </c>
      <c r="L1674" s="544" t="s">
        <v>3564</v>
      </c>
      <c r="M1674" s="390">
        <v>54600</v>
      </c>
      <c r="N1674" s="544" t="s">
        <v>7101</v>
      </c>
      <c r="O1674" s="544" t="s">
        <v>7101</v>
      </c>
      <c r="P1674" s="390">
        <v>0</v>
      </c>
      <c r="Q1674" s="544"/>
      <c r="R1674" s="544"/>
    </row>
    <row r="1675" spans="1:18" x14ac:dyDescent="0.25">
      <c r="A1675" s="361" t="s">
        <v>7095</v>
      </c>
      <c r="B1675" s="26" t="s">
        <v>3987</v>
      </c>
      <c r="C1675" s="361" t="s">
        <v>158</v>
      </c>
      <c r="D1675" s="389" t="s">
        <v>7096</v>
      </c>
      <c r="E1675" s="383">
        <v>5000</v>
      </c>
      <c r="F1675" s="613" t="s">
        <v>8008</v>
      </c>
      <c r="G1675" s="554" t="s">
        <v>8009</v>
      </c>
      <c r="H1675" s="392" t="s">
        <v>4566</v>
      </c>
      <c r="I1675" s="392" t="s">
        <v>7099</v>
      </c>
      <c r="J1675" s="392" t="s">
        <v>7100</v>
      </c>
      <c r="K1675" s="544" t="s">
        <v>3277</v>
      </c>
      <c r="L1675" s="544" t="s">
        <v>3277</v>
      </c>
      <c r="M1675" s="390">
        <v>5416.67</v>
      </c>
      <c r="N1675" s="544" t="s">
        <v>7101</v>
      </c>
      <c r="O1675" s="544" t="s">
        <v>7101</v>
      </c>
      <c r="P1675" s="390">
        <v>0</v>
      </c>
      <c r="Q1675" s="544"/>
      <c r="R1675" s="544"/>
    </row>
    <row r="1676" spans="1:18" ht="60" x14ac:dyDescent="0.25">
      <c r="A1676" s="361" t="s">
        <v>7095</v>
      </c>
      <c r="B1676" s="26" t="s">
        <v>3987</v>
      </c>
      <c r="C1676" s="361" t="s">
        <v>158</v>
      </c>
      <c r="D1676" s="391" t="s">
        <v>4000</v>
      </c>
      <c r="E1676" s="383">
        <v>2000</v>
      </c>
      <c r="F1676" s="613" t="s">
        <v>8010</v>
      </c>
      <c r="G1676" s="554" t="s">
        <v>8011</v>
      </c>
      <c r="H1676" s="293" t="s">
        <v>7981</v>
      </c>
      <c r="I1676" s="293" t="s">
        <v>7207</v>
      </c>
      <c r="J1676" s="392" t="s">
        <v>7208</v>
      </c>
      <c r="K1676" s="544" t="s">
        <v>3277</v>
      </c>
      <c r="L1676" s="544" t="s">
        <v>3564</v>
      </c>
      <c r="M1676" s="390">
        <v>24600</v>
      </c>
      <c r="N1676" s="544" t="s">
        <v>7101</v>
      </c>
      <c r="O1676" s="544" t="s">
        <v>7101</v>
      </c>
      <c r="P1676" s="390">
        <v>0</v>
      </c>
      <c r="Q1676" s="544"/>
      <c r="R1676" s="544"/>
    </row>
    <row r="1677" spans="1:18" ht="24" x14ac:dyDescent="0.25">
      <c r="A1677" s="361" t="s">
        <v>7095</v>
      </c>
      <c r="B1677" s="26" t="s">
        <v>3987</v>
      </c>
      <c r="C1677" s="361" t="s">
        <v>158</v>
      </c>
      <c r="D1677" s="389" t="s">
        <v>7096</v>
      </c>
      <c r="E1677" s="383">
        <v>5000</v>
      </c>
      <c r="F1677" s="613" t="s">
        <v>8012</v>
      </c>
      <c r="G1677" s="554" t="s">
        <v>8013</v>
      </c>
      <c r="H1677" s="392" t="s">
        <v>4566</v>
      </c>
      <c r="I1677" s="392" t="s">
        <v>7099</v>
      </c>
      <c r="J1677" s="392" t="s">
        <v>7100</v>
      </c>
      <c r="K1677" s="544" t="s">
        <v>3277</v>
      </c>
      <c r="L1677" s="544" t="s">
        <v>3277</v>
      </c>
      <c r="M1677" s="390">
        <v>5416.67</v>
      </c>
      <c r="N1677" s="544" t="s">
        <v>7101</v>
      </c>
      <c r="O1677" s="544" t="s">
        <v>7101</v>
      </c>
      <c r="P1677" s="390">
        <v>0</v>
      </c>
      <c r="Q1677" s="544"/>
      <c r="R1677" s="544"/>
    </row>
    <row r="1678" spans="1:18" ht="24" x14ac:dyDescent="0.25">
      <c r="A1678" s="361" t="s">
        <v>7095</v>
      </c>
      <c r="B1678" s="26" t="s">
        <v>3987</v>
      </c>
      <c r="C1678" s="361" t="s">
        <v>158</v>
      </c>
      <c r="D1678" s="389" t="s">
        <v>7111</v>
      </c>
      <c r="E1678" s="383">
        <v>3500</v>
      </c>
      <c r="F1678" s="613" t="s">
        <v>8014</v>
      </c>
      <c r="G1678" s="554" t="s">
        <v>8015</v>
      </c>
      <c r="H1678" s="293" t="s">
        <v>7211</v>
      </c>
      <c r="I1678" s="392" t="s">
        <v>7115</v>
      </c>
      <c r="J1678" s="392" t="s">
        <v>1664</v>
      </c>
      <c r="K1678" s="544" t="s">
        <v>3277</v>
      </c>
      <c r="L1678" s="544" t="s">
        <v>3309</v>
      </c>
      <c r="M1678" s="390">
        <v>11156.109999999999</v>
      </c>
      <c r="N1678" s="544" t="s">
        <v>7101</v>
      </c>
      <c r="O1678" s="544" t="s">
        <v>7101</v>
      </c>
      <c r="P1678" s="390">
        <v>0</v>
      </c>
      <c r="Q1678" s="544"/>
      <c r="R1678" s="544"/>
    </row>
    <row r="1679" spans="1:18" x14ac:dyDescent="0.25">
      <c r="A1679" s="361" t="s">
        <v>7095</v>
      </c>
      <c r="B1679" s="26" t="s">
        <v>3987</v>
      </c>
      <c r="C1679" s="361" t="s">
        <v>158</v>
      </c>
      <c r="D1679" s="389" t="s">
        <v>8016</v>
      </c>
      <c r="E1679" s="383">
        <v>4000</v>
      </c>
      <c r="F1679" s="613" t="s">
        <v>8017</v>
      </c>
      <c r="G1679" s="554" t="s">
        <v>8018</v>
      </c>
      <c r="H1679" s="392" t="s">
        <v>8019</v>
      </c>
      <c r="I1679" s="392" t="s">
        <v>7099</v>
      </c>
      <c r="J1679" s="392" t="s">
        <v>7100</v>
      </c>
      <c r="K1679" s="544" t="s">
        <v>3277</v>
      </c>
      <c r="L1679" s="544" t="s">
        <v>3564</v>
      </c>
      <c r="M1679" s="390">
        <v>48600</v>
      </c>
      <c r="N1679" s="544" t="s">
        <v>7101</v>
      </c>
      <c r="O1679" s="544" t="s">
        <v>7101</v>
      </c>
      <c r="P1679" s="390">
        <v>0</v>
      </c>
      <c r="Q1679" s="544"/>
      <c r="R1679" s="544"/>
    </row>
    <row r="1680" spans="1:18" x14ac:dyDescent="0.25">
      <c r="A1680" s="361" t="s">
        <v>7095</v>
      </c>
      <c r="B1680" s="26" t="s">
        <v>3987</v>
      </c>
      <c r="C1680" s="361" t="s">
        <v>158</v>
      </c>
      <c r="D1680" s="389" t="s">
        <v>7170</v>
      </c>
      <c r="E1680" s="383">
        <v>5000</v>
      </c>
      <c r="F1680" s="613" t="s">
        <v>8020</v>
      </c>
      <c r="G1680" s="554" t="s">
        <v>8021</v>
      </c>
      <c r="H1680" s="392" t="s">
        <v>7194</v>
      </c>
      <c r="I1680" s="392" t="s">
        <v>7099</v>
      </c>
      <c r="J1680" s="392" t="s">
        <v>7100</v>
      </c>
      <c r="K1680" s="544" t="s">
        <v>3283</v>
      </c>
      <c r="L1680" s="544" t="s">
        <v>3297</v>
      </c>
      <c r="M1680" s="390">
        <v>21498.89</v>
      </c>
      <c r="N1680" s="544" t="s">
        <v>7101</v>
      </c>
      <c r="O1680" s="544" t="s">
        <v>7101</v>
      </c>
      <c r="P1680" s="390">
        <v>0</v>
      </c>
      <c r="Q1680" s="544"/>
      <c r="R1680" s="544"/>
    </row>
    <row r="1681" spans="1:18" x14ac:dyDescent="0.25">
      <c r="A1681" s="361" t="s">
        <v>7095</v>
      </c>
      <c r="B1681" s="26" t="s">
        <v>3987</v>
      </c>
      <c r="C1681" s="361" t="s">
        <v>158</v>
      </c>
      <c r="D1681" s="389" t="s">
        <v>7096</v>
      </c>
      <c r="E1681" s="383">
        <v>5000</v>
      </c>
      <c r="F1681" s="613" t="s">
        <v>8020</v>
      </c>
      <c r="G1681" s="554" t="s">
        <v>8021</v>
      </c>
      <c r="H1681" s="392" t="s">
        <v>7194</v>
      </c>
      <c r="I1681" s="392" t="s">
        <v>7099</v>
      </c>
      <c r="J1681" s="392" t="s">
        <v>7100</v>
      </c>
      <c r="K1681" s="544" t="s">
        <v>3277</v>
      </c>
      <c r="L1681" s="544" t="s">
        <v>3277</v>
      </c>
      <c r="M1681" s="390">
        <v>5416.67</v>
      </c>
      <c r="N1681" s="544" t="s">
        <v>7101</v>
      </c>
      <c r="O1681" s="544" t="s">
        <v>7101</v>
      </c>
      <c r="P1681" s="390">
        <v>0</v>
      </c>
      <c r="Q1681" s="544"/>
      <c r="R1681" s="544"/>
    </row>
    <row r="1682" spans="1:18" x14ac:dyDescent="0.25">
      <c r="A1682" s="361" t="s">
        <v>7095</v>
      </c>
      <c r="B1682" s="26" t="s">
        <v>3987</v>
      </c>
      <c r="C1682" s="361" t="s">
        <v>158</v>
      </c>
      <c r="D1682" s="389" t="s">
        <v>7158</v>
      </c>
      <c r="E1682" s="383">
        <v>3500</v>
      </c>
      <c r="F1682" s="613" t="s">
        <v>8022</v>
      </c>
      <c r="G1682" s="554" t="s">
        <v>8023</v>
      </c>
      <c r="H1682" s="293" t="s">
        <v>8024</v>
      </c>
      <c r="I1682" s="392" t="s">
        <v>7115</v>
      </c>
      <c r="J1682" s="392" t="s">
        <v>1664</v>
      </c>
      <c r="K1682" s="544" t="s">
        <v>3277</v>
      </c>
      <c r="L1682" s="544" t="s">
        <v>3564</v>
      </c>
      <c r="M1682" s="390">
        <v>42600</v>
      </c>
      <c r="N1682" s="544" t="s">
        <v>7101</v>
      </c>
      <c r="O1682" s="544" t="s">
        <v>7101</v>
      </c>
      <c r="P1682" s="390">
        <v>0</v>
      </c>
      <c r="Q1682" s="544"/>
      <c r="R1682" s="544"/>
    </row>
    <row r="1683" spans="1:18" ht="24" x14ac:dyDescent="0.25">
      <c r="A1683" s="361" t="s">
        <v>7095</v>
      </c>
      <c r="B1683" s="26" t="s">
        <v>3987</v>
      </c>
      <c r="C1683" s="361" t="s">
        <v>158</v>
      </c>
      <c r="D1683" s="389" t="s">
        <v>7468</v>
      </c>
      <c r="E1683" s="383">
        <v>5000</v>
      </c>
      <c r="F1683" s="613" t="s">
        <v>8025</v>
      </c>
      <c r="G1683" s="554" t="s">
        <v>8026</v>
      </c>
      <c r="H1683" s="392" t="s">
        <v>4566</v>
      </c>
      <c r="I1683" s="392" t="s">
        <v>7099</v>
      </c>
      <c r="J1683" s="392" t="s">
        <v>7100</v>
      </c>
      <c r="K1683" s="544" t="s">
        <v>3277</v>
      </c>
      <c r="L1683" s="544" t="s">
        <v>3564</v>
      </c>
      <c r="M1683" s="390">
        <v>60600</v>
      </c>
      <c r="N1683" s="544" t="s">
        <v>7101</v>
      </c>
      <c r="O1683" s="544" t="s">
        <v>7101</v>
      </c>
      <c r="P1683" s="390">
        <v>0</v>
      </c>
      <c r="Q1683" s="544"/>
      <c r="R1683" s="544"/>
    </row>
    <row r="1684" spans="1:18" ht="24" x14ac:dyDescent="0.25">
      <c r="A1684" s="361" t="s">
        <v>7095</v>
      </c>
      <c r="B1684" s="26" t="s">
        <v>3987</v>
      </c>
      <c r="C1684" s="361" t="s">
        <v>158</v>
      </c>
      <c r="D1684" s="389" t="s">
        <v>8027</v>
      </c>
      <c r="E1684" s="383">
        <v>2000</v>
      </c>
      <c r="F1684" s="613" t="s">
        <v>8028</v>
      </c>
      <c r="G1684" s="554" t="s">
        <v>8029</v>
      </c>
      <c r="H1684" s="293" t="s">
        <v>7129</v>
      </c>
      <c r="I1684" s="392" t="s">
        <v>7115</v>
      </c>
      <c r="J1684" s="392" t="s">
        <v>1664</v>
      </c>
      <c r="K1684" s="544" t="s">
        <v>3277</v>
      </c>
      <c r="L1684" s="544" t="s">
        <v>3564</v>
      </c>
      <c r="M1684" s="390">
        <v>24600</v>
      </c>
      <c r="N1684" s="544" t="s">
        <v>7101</v>
      </c>
      <c r="O1684" s="544" t="s">
        <v>7101</v>
      </c>
      <c r="P1684" s="390">
        <v>0</v>
      </c>
      <c r="Q1684" s="544"/>
      <c r="R1684" s="544"/>
    </row>
    <row r="1685" spans="1:18" ht="24" x14ac:dyDescent="0.25">
      <c r="A1685" s="361" t="s">
        <v>7095</v>
      </c>
      <c r="B1685" s="26" t="s">
        <v>3987</v>
      </c>
      <c r="C1685" s="361" t="s">
        <v>158</v>
      </c>
      <c r="D1685" s="389" t="s">
        <v>7170</v>
      </c>
      <c r="E1685" s="383">
        <v>5000</v>
      </c>
      <c r="F1685" s="613" t="s">
        <v>8030</v>
      </c>
      <c r="G1685" s="554" t="s">
        <v>8031</v>
      </c>
      <c r="H1685" s="392" t="s">
        <v>7194</v>
      </c>
      <c r="I1685" s="392" t="s">
        <v>7099</v>
      </c>
      <c r="J1685" s="392" t="s">
        <v>7100</v>
      </c>
      <c r="K1685" s="544" t="s">
        <v>3283</v>
      </c>
      <c r="L1685" s="544" t="s">
        <v>3309</v>
      </c>
      <c r="M1685" s="390">
        <v>19476.11</v>
      </c>
      <c r="N1685" s="544" t="s">
        <v>7101</v>
      </c>
      <c r="O1685" s="544" t="s">
        <v>7101</v>
      </c>
      <c r="P1685" s="390">
        <v>0</v>
      </c>
      <c r="Q1685" s="544"/>
      <c r="R1685" s="544"/>
    </row>
    <row r="1686" spans="1:18" ht="24" x14ac:dyDescent="0.25">
      <c r="A1686" s="361" t="s">
        <v>7095</v>
      </c>
      <c r="B1686" s="26" t="s">
        <v>3987</v>
      </c>
      <c r="C1686" s="361" t="s">
        <v>158</v>
      </c>
      <c r="D1686" s="389" t="s">
        <v>7096</v>
      </c>
      <c r="E1686" s="383">
        <v>5000</v>
      </c>
      <c r="F1686" s="613" t="s">
        <v>8030</v>
      </c>
      <c r="G1686" s="554" t="s">
        <v>8031</v>
      </c>
      <c r="H1686" s="392" t="s">
        <v>7194</v>
      </c>
      <c r="I1686" s="392" t="s">
        <v>7099</v>
      </c>
      <c r="J1686" s="392" t="s">
        <v>7100</v>
      </c>
      <c r="K1686" s="544" t="s">
        <v>3277</v>
      </c>
      <c r="L1686" s="544" t="s">
        <v>3277</v>
      </c>
      <c r="M1686" s="390">
        <v>5416.67</v>
      </c>
      <c r="N1686" s="544" t="s">
        <v>7101</v>
      </c>
      <c r="O1686" s="544" t="s">
        <v>7101</v>
      </c>
      <c r="P1686" s="390">
        <v>0</v>
      </c>
      <c r="Q1686" s="544"/>
      <c r="R1686" s="544"/>
    </row>
    <row r="1687" spans="1:18" ht="24" x14ac:dyDescent="0.25">
      <c r="A1687" s="361" t="s">
        <v>7095</v>
      </c>
      <c r="B1687" s="26" t="s">
        <v>3987</v>
      </c>
      <c r="C1687" s="361" t="s">
        <v>158</v>
      </c>
      <c r="D1687" s="389" t="s">
        <v>7522</v>
      </c>
      <c r="E1687" s="383">
        <v>5500</v>
      </c>
      <c r="F1687" s="613" t="s">
        <v>8032</v>
      </c>
      <c r="G1687" s="554" t="s">
        <v>8033</v>
      </c>
      <c r="H1687" s="392" t="s">
        <v>4015</v>
      </c>
      <c r="I1687" s="392" t="s">
        <v>7099</v>
      </c>
      <c r="J1687" s="392" t="s">
        <v>7100</v>
      </c>
      <c r="K1687" s="544" t="s">
        <v>3277</v>
      </c>
      <c r="L1687" s="544" t="s">
        <v>3564</v>
      </c>
      <c r="M1687" s="390">
        <v>66600</v>
      </c>
      <c r="N1687" s="544" t="s">
        <v>7101</v>
      </c>
      <c r="O1687" s="544" t="s">
        <v>7101</v>
      </c>
      <c r="P1687" s="390">
        <v>0</v>
      </c>
      <c r="Q1687" s="544"/>
      <c r="R1687" s="544"/>
    </row>
    <row r="1688" spans="1:18" ht="24" x14ac:dyDescent="0.25">
      <c r="A1688" s="361" t="s">
        <v>7095</v>
      </c>
      <c r="B1688" s="26" t="s">
        <v>3987</v>
      </c>
      <c r="C1688" s="361" t="s">
        <v>158</v>
      </c>
      <c r="D1688" s="389" t="s">
        <v>7096</v>
      </c>
      <c r="E1688" s="383">
        <v>5000</v>
      </c>
      <c r="F1688" s="613" t="s">
        <v>8034</v>
      </c>
      <c r="G1688" s="554" t="s">
        <v>8035</v>
      </c>
      <c r="H1688" s="392" t="s">
        <v>4566</v>
      </c>
      <c r="I1688" s="392" t="s">
        <v>7099</v>
      </c>
      <c r="J1688" s="392" t="s">
        <v>7100</v>
      </c>
      <c r="K1688" s="544" t="s">
        <v>3277</v>
      </c>
      <c r="L1688" s="544" t="s">
        <v>3564</v>
      </c>
      <c r="M1688" s="390">
        <v>58048.5</v>
      </c>
      <c r="N1688" s="544" t="s">
        <v>7101</v>
      </c>
      <c r="O1688" s="544" t="s">
        <v>7101</v>
      </c>
      <c r="P1688" s="390">
        <v>0</v>
      </c>
      <c r="Q1688" s="544"/>
      <c r="R1688" s="544"/>
    </row>
    <row r="1689" spans="1:18" x14ac:dyDescent="0.25">
      <c r="A1689" s="361" t="s">
        <v>7095</v>
      </c>
      <c r="B1689" s="26" t="s">
        <v>3987</v>
      </c>
      <c r="C1689" s="361" t="s">
        <v>158</v>
      </c>
      <c r="D1689" s="389" t="s">
        <v>7170</v>
      </c>
      <c r="E1689" s="383">
        <v>5000</v>
      </c>
      <c r="F1689" s="613" t="s">
        <v>8036</v>
      </c>
      <c r="G1689" s="554" t="s">
        <v>8037</v>
      </c>
      <c r="H1689" s="392" t="s">
        <v>4566</v>
      </c>
      <c r="I1689" s="392" t="s">
        <v>7099</v>
      </c>
      <c r="J1689" s="392" t="s">
        <v>7100</v>
      </c>
      <c r="K1689" s="544" t="s">
        <v>3283</v>
      </c>
      <c r="L1689" s="544" t="s">
        <v>3297</v>
      </c>
      <c r="M1689" s="390">
        <v>20211.669999999998</v>
      </c>
      <c r="N1689" s="544" t="s">
        <v>7101</v>
      </c>
      <c r="O1689" s="544" t="s">
        <v>7101</v>
      </c>
      <c r="P1689" s="390">
        <v>0</v>
      </c>
      <c r="Q1689" s="544"/>
      <c r="R1689" s="544"/>
    </row>
    <row r="1690" spans="1:18" ht="24" x14ac:dyDescent="0.25">
      <c r="A1690" s="361" t="s">
        <v>7095</v>
      </c>
      <c r="B1690" s="26" t="s">
        <v>3987</v>
      </c>
      <c r="C1690" s="361" t="s">
        <v>158</v>
      </c>
      <c r="D1690" s="389" t="s">
        <v>3988</v>
      </c>
      <c r="E1690" s="383">
        <v>3000</v>
      </c>
      <c r="F1690" s="613" t="s">
        <v>8038</v>
      </c>
      <c r="G1690" s="554" t="s">
        <v>8039</v>
      </c>
      <c r="H1690" s="293" t="s">
        <v>7204</v>
      </c>
      <c r="I1690" s="293" t="s">
        <v>7115</v>
      </c>
      <c r="J1690" s="293" t="s">
        <v>1664</v>
      </c>
      <c r="K1690" s="544" t="s">
        <v>3277</v>
      </c>
      <c r="L1690" s="544" t="s">
        <v>3564</v>
      </c>
      <c r="M1690" s="390">
        <v>36600</v>
      </c>
      <c r="N1690" s="544" t="s">
        <v>7101</v>
      </c>
      <c r="O1690" s="544" t="s">
        <v>7101</v>
      </c>
      <c r="P1690" s="390">
        <v>0</v>
      </c>
      <c r="Q1690" s="544"/>
      <c r="R1690" s="544"/>
    </row>
    <row r="1691" spans="1:18" x14ac:dyDescent="0.25">
      <c r="A1691" s="361" t="s">
        <v>7095</v>
      </c>
      <c r="B1691" s="26" t="s">
        <v>3987</v>
      </c>
      <c r="C1691" s="361" t="s">
        <v>158</v>
      </c>
      <c r="D1691" s="389" t="s">
        <v>7096</v>
      </c>
      <c r="E1691" s="383">
        <v>5000</v>
      </c>
      <c r="F1691" s="613" t="s">
        <v>8040</v>
      </c>
      <c r="G1691" s="554" t="s">
        <v>8041</v>
      </c>
      <c r="H1691" s="392" t="s">
        <v>4566</v>
      </c>
      <c r="I1691" s="392" t="s">
        <v>7099</v>
      </c>
      <c r="J1691" s="392" t="s">
        <v>7100</v>
      </c>
      <c r="K1691" s="544" t="s">
        <v>3277</v>
      </c>
      <c r="L1691" s="544" t="s">
        <v>3277</v>
      </c>
      <c r="M1691" s="390">
        <v>5416.67</v>
      </c>
      <c r="N1691" s="544" t="s">
        <v>7101</v>
      </c>
      <c r="O1691" s="544" t="s">
        <v>7101</v>
      </c>
      <c r="P1691" s="390">
        <v>0</v>
      </c>
      <c r="Q1691" s="544"/>
      <c r="R1691" s="544"/>
    </row>
    <row r="1692" spans="1:18" ht="24" x14ac:dyDescent="0.25">
      <c r="A1692" s="361" t="s">
        <v>7095</v>
      </c>
      <c r="B1692" s="26" t="s">
        <v>3987</v>
      </c>
      <c r="C1692" s="361" t="s">
        <v>158</v>
      </c>
      <c r="D1692" s="389" t="s">
        <v>7102</v>
      </c>
      <c r="E1692" s="383">
        <v>5000</v>
      </c>
      <c r="F1692" s="613" t="s">
        <v>8042</v>
      </c>
      <c r="G1692" s="554" t="s">
        <v>8043</v>
      </c>
      <c r="H1692" s="392" t="s">
        <v>7194</v>
      </c>
      <c r="I1692" s="392" t="s">
        <v>7099</v>
      </c>
      <c r="J1692" s="392" t="s">
        <v>7100</v>
      </c>
      <c r="K1692" s="544" t="s">
        <v>3277</v>
      </c>
      <c r="L1692" s="544" t="s">
        <v>3297</v>
      </c>
      <c r="M1692" s="390">
        <v>21486.11</v>
      </c>
      <c r="N1692" s="544" t="s">
        <v>7101</v>
      </c>
      <c r="O1692" s="544" t="s">
        <v>7101</v>
      </c>
      <c r="P1692" s="390">
        <v>0</v>
      </c>
      <c r="Q1692" s="544"/>
      <c r="R1692" s="544"/>
    </row>
    <row r="1693" spans="1:18" x14ac:dyDescent="0.25">
      <c r="A1693" s="361" t="s">
        <v>7095</v>
      </c>
      <c r="B1693" s="26" t="s">
        <v>3987</v>
      </c>
      <c r="C1693" s="361" t="s">
        <v>158</v>
      </c>
      <c r="D1693" s="389" t="s">
        <v>7522</v>
      </c>
      <c r="E1693" s="383">
        <v>5500</v>
      </c>
      <c r="F1693" s="613" t="s">
        <v>8044</v>
      </c>
      <c r="G1693" s="554" t="s">
        <v>8045</v>
      </c>
      <c r="H1693" s="392" t="s">
        <v>7194</v>
      </c>
      <c r="I1693" s="392" t="s">
        <v>7099</v>
      </c>
      <c r="J1693" s="392" t="s">
        <v>7100</v>
      </c>
      <c r="K1693" s="544" t="s">
        <v>3277</v>
      </c>
      <c r="L1693" s="544" t="s">
        <v>3564</v>
      </c>
      <c r="M1693" s="390">
        <v>66600</v>
      </c>
      <c r="N1693" s="544" t="s">
        <v>7101</v>
      </c>
      <c r="O1693" s="544" t="s">
        <v>7101</v>
      </c>
      <c r="P1693" s="390">
        <v>0</v>
      </c>
      <c r="Q1693" s="544"/>
      <c r="R1693" s="544"/>
    </row>
    <row r="1694" spans="1:18" x14ac:dyDescent="0.25">
      <c r="A1694" s="361" t="s">
        <v>7095</v>
      </c>
      <c r="B1694" s="26" t="s">
        <v>3987</v>
      </c>
      <c r="C1694" s="361" t="s">
        <v>158</v>
      </c>
      <c r="D1694" s="389" t="s">
        <v>7102</v>
      </c>
      <c r="E1694" s="383">
        <v>5000</v>
      </c>
      <c r="F1694" s="613" t="s">
        <v>8046</v>
      </c>
      <c r="G1694" s="554" t="s">
        <v>8047</v>
      </c>
      <c r="H1694" s="392" t="s">
        <v>4802</v>
      </c>
      <c r="I1694" s="392" t="s">
        <v>7099</v>
      </c>
      <c r="J1694" s="392" t="s">
        <v>7100</v>
      </c>
      <c r="K1694" s="544" t="s">
        <v>3277</v>
      </c>
      <c r="L1694" s="544" t="s">
        <v>3309</v>
      </c>
      <c r="M1694" s="390">
        <v>16791.669999999998</v>
      </c>
      <c r="N1694" s="544" t="s">
        <v>7101</v>
      </c>
      <c r="O1694" s="544" t="s">
        <v>7101</v>
      </c>
      <c r="P1694" s="390">
        <v>0</v>
      </c>
      <c r="Q1694" s="544"/>
      <c r="R1694" s="544"/>
    </row>
    <row r="1695" spans="1:18" ht="24" x14ac:dyDescent="0.25">
      <c r="A1695" s="361" t="s">
        <v>7095</v>
      </c>
      <c r="B1695" s="26" t="s">
        <v>3987</v>
      </c>
      <c r="C1695" s="361" t="s">
        <v>158</v>
      </c>
      <c r="D1695" s="389" t="s">
        <v>7170</v>
      </c>
      <c r="E1695" s="383">
        <v>5000</v>
      </c>
      <c r="F1695" s="613" t="s">
        <v>8048</v>
      </c>
      <c r="G1695" s="554" t="s">
        <v>8049</v>
      </c>
      <c r="H1695" s="392" t="s">
        <v>4566</v>
      </c>
      <c r="I1695" s="392" t="s">
        <v>7099</v>
      </c>
      <c r="J1695" s="392" t="s">
        <v>7100</v>
      </c>
      <c r="K1695" s="544" t="s">
        <v>3283</v>
      </c>
      <c r="L1695" s="544" t="s">
        <v>3309</v>
      </c>
      <c r="M1695" s="390">
        <v>19476.11</v>
      </c>
      <c r="N1695" s="544" t="s">
        <v>7101</v>
      </c>
      <c r="O1695" s="544" t="s">
        <v>7101</v>
      </c>
      <c r="P1695" s="390">
        <v>0</v>
      </c>
      <c r="Q1695" s="544"/>
      <c r="R1695" s="544"/>
    </row>
    <row r="1696" spans="1:18" ht="24" x14ac:dyDescent="0.25">
      <c r="A1696" s="361" t="s">
        <v>7095</v>
      </c>
      <c r="B1696" s="26" t="s">
        <v>3987</v>
      </c>
      <c r="C1696" s="361" t="s">
        <v>158</v>
      </c>
      <c r="D1696" s="389" t="s">
        <v>7096</v>
      </c>
      <c r="E1696" s="383">
        <v>5000</v>
      </c>
      <c r="F1696" s="613" t="s">
        <v>8050</v>
      </c>
      <c r="G1696" s="554" t="s">
        <v>8051</v>
      </c>
      <c r="H1696" s="392" t="s">
        <v>7194</v>
      </c>
      <c r="I1696" s="392" t="s">
        <v>7115</v>
      </c>
      <c r="J1696" s="392" t="s">
        <v>1664</v>
      </c>
      <c r="K1696" s="544" t="s">
        <v>3277</v>
      </c>
      <c r="L1696" s="544" t="s">
        <v>3277</v>
      </c>
      <c r="M1696" s="390">
        <v>5416.67</v>
      </c>
      <c r="N1696" s="544" t="s">
        <v>7101</v>
      </c>
      <c r="O1696" s="544" t="s">
        <v>7101</v>
      </c>
      <c r="P1696" s="390">
        <v>0</v>
      </c>
      <c r="Q1696" s="544"/>
      <c r="R1696" s="544"/>
    </row>
    <row r="1697" spans="1:18" ht="24" x14ac:dyDescent="0.25">
      <c r="A1697" s="361" t="s">
        <v>7095</v>
      </c>
      <c r="B1697" s="26" t="s">
        <v>3987</v>
      </c>
      <c r="C1697" s="361" t="s">
        <v>158</v>
      </c>
      <c r="D1697" s="389" t="s">
        <v>7170</v>
      </c>
      <c r="E1697" s="383">
        <v>5000</v>
      </c>
      <c r="F1697" s="613" t="s">
        <v>8050</v>
      </c>
      <c r="G1697" s="554" t="s">
        <v>8051</v>
      </c>
      <c r="H1697" s="392" t="s">
        <v>7194</v>
      </c>
      <c r="I1697" s="392" t="s">
        <v>7115</v>
      </c>
      <c r="J1697" s="392" t="s">
        <v>1664</v>
      </c>
      <c r="K1697" s="544" t="s">
        <v>3283</v>
      </c>
      <c r="L1697" s="544" t="s">
        <v>3297</v>
      </c>
      <c r="M1697" s="390">
        <v>21498.890000000003</v>
      </c>
      <c r="N1697" s="544" t="s">
        <v>7101</v>
      </c>
      <c r="O1697" s="544" t="s">
        <v>7101</v>
      </c>
      <c r="P1697" s="390">
        <v>0</v>
      </c>
      <c r="Q1697" s="544"/>
      <c r="R1697" s="544"/>
    </row>
    <row r="1698" spans="1:18" ht="24" x14ac:dyDescent="0.25">
      <c r="A1698" s="361" t="s">
        <v>7095</v>
      </c>
      <c r="B1698" s="26" t="s">
        <v>3987</v>
      </c>
      <c r="C1698" s="361" t="s">
        <v>158</v>
      </c>
      <c r="D1698" s="389" t="s">
        <v>7170</v>
      </c>
      <c r="E1698" s="383">
        <v>5000</v>
      </c>
      <c r="F1698" s="613" t="s">
        <v>8052</v>
      </c>
      <c r="G1698" s="554" t="s">
        <v>8053</v>
      </c>
      <c r="H1698" s="392" t="s">
        <v>7194</v>
      </c>
      <c r="I1698" s="392" t="s">
        <v>7099</v>
      </c>
      <c r="J1698" s="392" t="s">
        <v>7100</v>
      </c>
      <c r="K1698" s="544" t="s">
        <v>3283</v>
      </c>
      <c r="L1698" s="544" t="s">
        <v>3297</v>
      </c>
      <c r="M1698" s="390">
        <v>21498.89</v>
      </c>
      <c r="N1698" s="544" t="s">
        <v>7101</v>
      </c>
      <c r="O1698" s="544" t="s">
        <v>7101</v>
      </c>
      <c r="P1698" s="390">
        <v>0</v>
      </c>
      <c r="Q1698" s="544"/>
      <c r="R1698" s="544"/>
    </row>
    <row r="1699" spans="1:18" ht="24" x14ac:dyDescent="0.25">
      <c r="A1699" s="361" t="s">
        <v>7095</v>
      </c>
      <c r="B1699" s="26" t="s">
        <v>3987</v>
      </c>
      <c r="C1699" s="361" t="s">
        <v>158</v>
      </c>
      <c r="D1699" s="389" t="s">
        <v>7237</v>
      </c>
      <c r="E1699" s="383">
        <v>5000</v>
      </c>
      <c r="F1699" s="613" t="s">
        <v>8054</v>
      </c>
      <c r="G1699" s="554" t="s">
        <v>8055</v>
      </c>
      <c r="H1699" s="392" t="s">
        <v>4566</v>
      </c>
      <c r="I1699" s="392" t="s">
        <v>7099</v>
      </c>
      <c r="J1699" s="392" t="s">
        <v>7100</v>
      </c>
      <c r="K1699" s="544" t="s">
        <v>3277</v>
      </c>
      <c r="L1699" s="544" t="s">
        <v>3368</v>
      </c>
      <c r="M1699" s="390">
        <v>55600</v>
      </c>
      <c r="N1699" s="544" t="s">
        <v>7101</v>
      </c>
      <c r="O1699" s="544" t="s">
        <v>7101</v>
      </c>
      <c r="P1699" s="390">
        <v>0</v>
      </c>
      <c r="Q1699" s="544"/>
      <c r="R1699" s="544"/>
    </row>
    <row r="1700" spans="1:18" ht="24" x14ac:dyDescent="0.25">
      <c r="A1700" s="361" t="s">
        <v>7095</v>
      </c>
      <c r="B1700" s="26" t="s">
        <v>3987</v>
      </c>
      <c r="C1700" s="361" t="s">
        <v>158</v>
      </c>
      <c r="D1700" s="391" t="s">
        <v>4000</v>
      </c>
      <c r="E1700" s="383">
        <v>2200</v>
      </c>
      <c r="F1700" s="613" t="s">
        <v>8056</v>
      </c>
      <c r="G1700" s="554" t="s">
        <v>8057</v>
      </c>
      <c r="H1700" s="392" t="s">
        <v>7175</v>
      </c>
      <c r="I1700" s="392" t="s">
        <v>7115</v>
      </c>
      <c r="J1700" s="392" t="s">
        <v>1664</v>
      </c>
      <c r="K1700" s="544" t="s">
        <v>3277</v>
      </c>
      <c r="L1700" s="544" t="s">
        <v>3564</v>
      </c>
      <c r="M1700" s="390">
        <v>27000</v>
      </c>
      <c r="N1700" s="544" t="s">
        <v>7101</v>
      </c>
      <c r="O1700" s="544" t="s">
        <v>7101</v>
      </c>
      <c r="P1700" s="390">
        <v>0</v>
      </c>
      <c r="Q1700" s="544"/>
      <c r="R1700" s="544"/>
    </row>
    <row r="1701" spans="1:18" ht="24" x14ac:dyDescent="0.25">
      <c r="A1701" s="361" t="s">
        <v>7095</v>
      </c>
      <c r="B1701" s="26" t="s">
        <v>3987</v>
      </c>
      <c r="C1701" s="361" t="s">
        <v>158</v>
      </c>
      <c r="D1701" s="389" t="s">
        <v>7170</v>
      </c>
      <c r="E1701" s="383">
        <v>5000</v>
      </c>
      <c r="F1701" s="613" t="s">
        <v>8058</v>
      </c>
      <c r="G1701" s="554" t="s">
        <v>8059</v>
      </c>
      <c r="H1701" s="392" t="s">
        <v>4566</v>
      </c>
      <c r="I1701" s="392" t="s">
        <v>7099</v>
      </c>
      <c r="J1701" s="392" t="s">
        <v>7100</v>
      </c>
      <c r="K1701" s="544" t="s">
        <v>3283</v>
      </c>
      <c r="L1701" s="544" t="s">
        <v>3297</v>
      </c>
      <c r="M1701" s="390">
        <v>20211.669999999998</v>
      </c>
      <c r="N1701" s="544" t="s">
        <v>7101</v>
      </c>
      <c r="O1701" s="544" t="s">
        <v>7101</v>
      </c>
      <c r="P1701" s="390">
        <v>0</v>
      </c>
      <c r="Q1701" s="544"/>
      <c r="R1701" s="544"/>
    </row>
    <row r="1702" spans="1:18" x14ac:dyDescent="0.25">
      <c r="A1702" s="361" t="s">
        <v>7095</v>
      </c>
      <c r="B1702" s="26" t="s">
        <v>3987</v>
      </c>
      <c r="C1702" s="361" t="s">
        <v>158</v>
      </c>
      <c r="D1702" s="389" t="s">
        <v>8060</v>
      </c>
      <c r="E1702" s="383">
        <v>4500</v>
      </c>
      <c r="F1702" s="613" t="s">
        <v>8061</v>
      </c>
      <c r="G1702" s="554" t="s">
        <v>8062</v>
      </c>
      <c r="H1702" s="392" t="s">
        <v>7211</v>
      </c>
      <c r="I1702" s="392" t="s">
        <v>7115</v>
      </c>
      <c r="J1702" s="392" t="s">
        <v>1664</v>
      </c>
      <c r="K1702" s="544" t="s">
        <v>3277</v>
      </c>
      <c r="L1702" s="544" t="s">
        <v>3564</v>
      </c>
      <c r="M1702" s="390">
        <v>54600</v>
      </c>
      <c r="N1702" s="544" t="s">
        <v>7101</v>
      </c>
      <c r="O1702" s="544" t="s">
        <v>7101</v>
      </c>
      <c r="P1702" s="390">
        <v>0</v>
      </c>
      <c r="Q1702" s="544"/>
      <c r="R1702" s="544"/>
    </row>
    <row r="1703" spans="1:18" ht="24" x14ac:dyDescent="0.25">
      <c r="A1703" s="361" t="s">
        <v>7095</v>
      </c>
      <c r="B1703" s="26" t="s">
        <v>3987</v>
      </c>
      <c r="C1703" s="361" t="s">
        <v>158</v>
      </c>
      <c r="D1703" s="389" t="s">
        <v>7170</v>
      </c>
      <c r="E1703" s="383">
        <v>5000</v>
      </c>
      <c r="F1703" s="613" t="s">
        <v>8063</v>
      </c>
      <c r="G1703" s="554" t="s">
        <v>8064</v>
      </c>
      <c r="H1703" s="392" t="s">
        <v>4566</v>
      </c>
      <c r="I1703" s="392" t="s">
        <v>7099</v>
      </c>
      <c r="J1703" s="392" t="s">
        <v>7100</v>
      </c>
      <c r="K1703" s="544" t="s">
        <v>3283</v>
      </c>
      <c r="L1703" s="544" t="s">
        <v>3309</v>
      </c>
      <c r="M1703" s="390">
        <v>18924.439999999999</v>
      </c>
      <c r="N1703" s="544" t="s">
        <v>7101</v>
      </c>
      <c r="O1703" s="544" t="s">
        <v>7101</v>
      </c>
      <c r="P1703" s="390">
        <v>0</v>
      </c>
      <c r="Q1703" s="544"/>
      <c r="R1703" s="544"/>
    </row>
    <row r="1704" spans="1:18" ht="24" x14ac:dyDescent="0.25">
      <c r="A1704" s="361" t="s">
        <v>7095</v>
      </c>
      <c r="B1704" s="26" t="s">
        <v>3987</v>
      </c>
      <c r="C1704" s="361" t="s">
        <v>158</v>
      </c>
      <c r="D1704" s="389" t="s">
        <v>7096</v>
      </c>
      <c r="E1704" s="383">
        <v>5000</v>
      </c>
      <c r="F1704" s="613" t="s">
        <v>8063</v>
      </c>
      <c r="G1704" s="554" t="s">
        <v>8064</v>
      </c>
      <c r="H1704" s="392" t="s">
        <v>4566</v>
      </c>
      <c r="I1704" s="392" t="s">
        <v>7099</v>
      </c>
      <c r="J1704" s="392" t="s">
        <v>7100</v>
      </c>
      <c r="K1704" s="544" t="s">
        <v>3277</v>
      </c>
      <c r="L1704" s="544" t="s">
        <v>3277</v>
      </c>
      <c r="M1704" s="390">
        <v>5416.67</v>
      </c>
      <c r="N1704" s="544" t="s">
        <v>7101</v>
      </c>
      <c r="O1704" s="544" t="s">
        <v>7101</v>
      </c>
      <c r="P1704" s="390">
        <v>0</v>
      </c>
      <c r="Q1704" s="544"/>
      <c r="R1704" s="544"/>
    </row>
    <row r="1705" spans="1:18" ht="24" x14ac:dyDescent="0.25">
      <c r="A1705" s="361" t="s">
        <v>7095</v>
      </c>
      <c r="B1705" s="26" t="s">
        <v>3987</v>
      </c>
      <c r="C1705" s="361" t="s">
        <v>158</v>
      </c>
      <c r="D1705" s="389" t="s">
        <v>7111</v>
      </c>
      <c r="E1705" s="383">
        <v>3500</v>
      </c>
      <c r="F1705" s="613" t="s">
        <v>8065</v>
      </c>
      <c r="G1705" s="554" t="s">
        <v>8066</v>
      </c>
      <c r="H1705" s="392" t="s">
        <v>7175</v>
      </c>
      <c r="I1705" s="392" t="s">
        <v>7115</v>
      </c>
      <c r="J1705" s="392" t="s">
        <v>1664</v>
      </c>
      <c r="K1705" s="544" t="s">
        <v>3277</v>
      </c>
      <c r="L1705" s="544" t="s">
        <v>3309</v>
      </c>
      <c r="M1705" s="390">
        <v>11156.109999999999</v>
      </c>
      <c r="N1705" s="544" t="s">
        <v>7101</v>
      </c>
      <c r="O1705" s="544" t="s">
        <v>7101</v>
      </c>
      <c r="P1705" s="390">
        <v>0</v>
      </c>
      <c r="Q1705" s="544"/>
      <c r="R1705" s="544"/>
    </row>
    <row r="1706" spans="1:18" ht="24" x14ac:dyDescent="0.25">
      <c r="A1706" s="361" t="s">
        <v>7095</v>
      </c>
      <c r="B1706" s="26" t="s">
        <v>3987</v>
      </c>
      <c r="C1706" s="361" t="s">
        <v>158</v>
      </c>
      <c r="D1706" s="389" t="s">
        <v>7111</v>
      </c>
      <c r="E1706" s="383">
        <v>3500</v>
      </c>
      <c r="F1706" s="613" t="s">
        <v>8067</v>
      </c>
      <c r="G1706" s="554" t="s">
        <v>8068</v>
      </c>
      <c r="H1706" s="293" t="s">
        <v>7211</v>
      </c>
      <c r="I1706" s="392" t="s">
        <v>7115</v>
      </c>
      <c r="J1706" s="392" t="s">
        <v>1664</v>
      </c>
      <c r="K1706" s="544" t="s">
        <v>3277</v>
      </c>
      <c r="L1706" s="544" t="s">
        <v>3309</v>
      </c>
      <c r="M1706" s="390">
        <v>11156.109999999999</v>
      </c>
      <c r="N1706" s="544" t="s">
        <v>7101</v>
      </c>
      <c r="O1706" s="544" t="s">
        <v>7101</v>
      </c>
      <c r="P1706" s="390">
        <v>0</v>
      </c>
      <c r="Q1706" s="544"/>
      <c r="R1706" s="544"/>
    </row>
    <row r="1707" spans="1:18" ht="36" x14ac:dyDescent="0.25">
      <c r="A1707" s="361" t="s">
        <v>7095</v>
      </c>
      <c r="B1707" s="26" t="s">
        <v>3987</v>
      </c>
      <c r="C1707" s="361" t="s">
        <v>158</v>
      </c>
      <c r="D1707" s="389" t="s">
        <v>6303</v>
      </c>
      <c r="E1707" s="383">
        <v>7000</v>
      </c>
      <c r="F1707" s="613" t="s">
        <v>8069</v>
      </c>
      <c r="G1707" s="554" t="s">
        <v>8070</v>
      </c>
      <c r="H1707" s="293" t="s">
        <v>7191</v>
      </c>
      <c r="I1707" s="293" t="s">
        <v>7099</v>
      </c>
      <c r="J1707" s="293" t="s">
        <v>7100</v>
      </c>
      <c r="K1707" s="544" t="s">
        <v>3277</v>
      </c>
      <c r="L1707" s="544" t="s">
        <v>3564</v>
      </c>
      <c r="M1707" s="390">
        <v>84600</v>
      </c>
      <c r="N1707" s="544" t="s">
        <v>7101</v>
      </c>
      <c r="O1707" s="544" t="s">
        <v>7101</v>
      </c>
      <c r="P1707" s="390">
        <v>0</v>
      </c>
      <c r="Q1707" s="544"/>
      <c r="R1707" s="544"/>
    </row>
    <row r="1708" spans="1:18" x14ac:dyDescent="0.25">
      <c r="A1708" s="361" t="s">
        <v>7095</v>
      </c>
      <c r="B1708" s="26" t="s">
        <v>3987</v>
      </c>
      <c r="C1708" s="361" t="s">
        <v>158</v>
      </c>
      <c r="D1708" s="389" t="s">
        <v>7096</v>
      </c>
      <c r="E1708" s="383">
        <v>5000</v>
      </c>
      <c r="F1708" s="613" t="s">
        <v>8071</v>
      </c>
      <c r="G1708" s="554" t="s">
        <v>8072</v>
      </c>
      <c r="H1708" s="392" t="s">
        <v>4566</v>
      </c>
      <c r="I1708" s="392" t="s">
        <v>7099</v>
      </c>
      <c r="J1708" s="392" t="s">
        <v>7100</v>
      </c>
      <c r="K1708" s="544" t="s">
        <v>3277</v>
      </c>
      <c r="L1708" s="544" t="s">
        <v>3277</v>
      </c>
      <c r="M1708" s="390">
        <v>5416.67</v>
      </c>
      <c r="N1708" s="544" t="s">
        <v>7101</v>
      </c>
      <c r="O1708" s="544" t="s">
        <v>7101</v>
      </c>
      <c r="P1708" s="390">
        <v>0</v>
      </c>
      <c r="Q1708" s="544"/>
      <c r="R1708" s="544"/>
    </row>
    <row r="1709" spans="1:18" x14ac:dyDescent="0.25">
      <c r="A1709" s="361" t="s">
        <v>7095</v>
      </c>
      <c r="B1709" s="26" t="s">
        <v>3987</v>
      </c>
      <c r="C1709" s="361" t="s">
        <v>158</v>
      </c>
      <c r="D1709" s="389" t="s">
        <v>7170</v>
      </c>
      <c r="E1709" s="383">
        <v>5000</v>
      </c>
      <c r="F1709" s="613" t="s">
        <v>8071</v>
      </c>
      <c r="G1709" s="554" t="s">
        <v>8072</v>
      </c>
      <c r="H1709" s="392" t="s">
        <v>4566</v>
      </c>
      <c r="I1709" s="392" t="s">
        <v>7099</v>
      </c>
      <c r="J1709" s="392" t="s">
        <v>7100</v>
      </c>
      <c r="K1709" s="544" t="s">
        <v>3283</v>
      </c>
      <c r="L1709" s="544" t="s">
        <v>3297</v>
      </c>
      <c r="M1709" s="390">
        <v>20211.669999999998</v>
      </c>
      <c r="N1709" s="544" t="s">
        <v>7101</v>
      </c>
      <c r="O1709" s="544" t="s">
        <v>7101</v>
      </c>
      <c r="P1709" s="390">
        <v>0</v>
      </c>
      <c r="Q1709" s="544"/>
      <c r="R1709" s="544"/>
    </row>
    <row r="1710" spans="1:18" x14ac:dyDescent="0.25">
      <c r="A1710" s="361" t="s">
        <v>7095</v>
      </c>
      <c r="B1710" s="26" t="s">
        <v>3987</v>
      </c>
      <c r="C1710" s="361" t="s">
        <v>158</v>
      </c>
      <c r="D1710" s="389" t="s">
        <v>7170</v>
      </c>
      <c r="E1710" s="383">
        <v>5000</v>
      </c>
      <c r="F1710" s="613" t="s">
        <v>8073</v>
      </c>
      <c r="G1710" s="554" t="s">
        <v>8074</v>
      </c>
      <c r="H1710" s="392" t="s">
        <v>4566</v>
      </c>
      <c r="I1710" s="392" t="s">
        <v>7099</v>
      </c>
      <c r="J1710" s="392" t="s">
        <v>7100</v>
      </c>
      <c r="K1710" s="544" t="s">
        <v>3283</v>
      </c>
      <c r="L1710" s="544" t="s">
        <v>3297</v>
      </c>
      <c r="M1710" s="390">
        <v>14795</v>
      </c>
      <c r="N1710" s="544" t="s">
        <v>7101</v>
      </c>
      <c r="O1710" s="544" t="s">
        <v>7101</v>
      </c>
      <c r="P1710" s="390">
        <v>0</v>
      </c>
      <c r="Q1710" s="544"/>
      <c r="R1710" s="544"/>
    </row>
    <row r="1711" spans="1:18" x14ac:dyDescent="0.25">
      <c r="A1711" s="361" t="s">
        <v>7095</v>
      </c>
      <c r="B1711" s="26" t="s">
        <v>3987</v>
      </c>
      <c r="C1711" s="361" t="s">
        <v>158</v>
      </c>
      <c r="D1711" s="389" t="s">
        <v>7096</v>
      </c>
      <c r="E1711" s="383">
        <v>5000</v>
      </c>
      <c r="F1711" s="613" t="s">
        <v>8073</v>
      </c>
      <c r="G1711" s="554" t="s">
        <v>8074</v>
      </c>
      <c r="H1711" s="392" t="s">
        <v>4566</v>
      </c>
      <c r="I1711" s="392" t="s">
        <v>7099</v>
      </c>
      <c r="J1711" s="392" t="s">
        <v>7100</v>
      </c>
      <c r="K1711" s="544" t="s">
        <v>3277</v>
      </c>
      <c r="L1711" s="544" t="s">
        <v>3277</v>
      </c>
      <c r="M1711" s="390">
        <v>5416.67</v>
      </c>
      <c r="N1711" s="544" t="s">
        <v>7101</v>
      </c>
      <c r="O1711" s="544" t="s">
        <v>7101</v>
      </c>
      <c r="P1711" s="390">
        <v>0</v>
      </c>
      <c r="Q1711" s="544"/>
      <c r="R1711" s="544"/>
    </row>
    <row r="1712" spans="1:18" x14ac:dyDescent="0.25">
      <c r="A1712" s="361" t="s">
        <v>7095</v>
      </c>
      <c r="B1712" s="26" t="s">
        <v>3987</v>
      </c>
      <c r="C1712" s="361" t="s">
        <v>158</v>
      </c>
      <c r="D1712" s="389" t="s">
        <v>7111</v>
      </c>
      <c r="E1712" s="383">
        <v>3500</v>
      </c>
      <c r="F1712" s="613" t="s">
        <v>8075</v>
      </c>
      <c r="G1712" s="554" t="s">
        <v>8076</v>
      </c>
      <c r="H1712" s="392" t="s">
        <v>6995</v>
      </c>
      <c r="I1712" s="392" t="s">
        <v>7099</v>
      </c>
      <c r="J1712" s="392" t="s">
        <v>7100</v>
      </c>
      <c r="K1712" s="544" t="s">
        <v>3277</v>
      </c>
      <c r="L1712" s="544" t="s">
        <v>3309</v>
      </c>
      <c r="M1712" s="390">
        <v>11156.109999999999</v>
      </c>
      <c r="N1712" s="544" t="s">
        <v>7101</v>
      </c>
      <c r="O1712" s="544" t="s">
        <v>7101</v>
      </c>
      <c r="P1712" s="390">
        <v>0</v>
      </c>
      <c r="Q1712" s="544"/>
      <c r="R1712" s="544"/>
    </row>
    <row r="1713" spans="1:18" ht="24" x14ac:dyDescent="0.25">
      <c r="A1713" s="361" t="s">
        <v>7095</v>
      </c>
      <c r="B1713" s="26" t="s">
        <v>3987</v>
      </c>
      <c r="C1713" s="361" t="s">
        <v>158</v>
      </c>
      <c r="D1713" s="389" t="s">
        <v>8077</v>
      </c>
      <c r="E1713" s="383">
        <v>13000</v>
      </c>
      <c r="F1713" s="613" t="s">
        <v>8078</v>
      </c>
      <c r="G1713" s="554" t="s">
        <v>8079</v>
      </c>
      <c r="H1713" s="392" t="s">
        <v>7204</v>
      </c>
      <c r="I1713" s="392" t="s">
        <v>7099</v>
      </c>
      <c r="J1713" s="392" t="s">
        <v>7100</v>
      </c>
      <c r="K1713" s="544" t="s">
        <v>3277</v>
      </c>
      <c r="L1713" s="544" t="s">
        <v>3564</v>
      </c>
      <c r="M1713" s="390">
        <v>156600</v>
      </c>
      <c r="N1713" s="544" t="s">
        <v>7101</v>
      </c>
      <c r="O1713" s="544" t="s">
        <v>7101</v>
      </c>
      <c r="P1713" s="390">
        <v>0</v>
      </c>
      <c r="Q1713" s="544"/>
      <c r="R1713" s="544"/>
    </row>
    <row r="1714" spans="1:18" ht="24" x14ac:dyDescent="0.25">
      <c r="A1714" s="361" t="s">
        <v>7095</v>
      </c>
      <c r="B1714" s="26" t="s">
        <v>3987</v>
      </c>
      <c r="C1714" s="361" t="s">
        <v>158</v>
      </c>
      <c r="D1714" s="389" t="s">
        <v>7158</v>
      </c>
      <c r="E1714" s="383">
        <v>2900</v>
      </c>
      <c r="F1714" s="613" t="s">
        <v>8080</v>
      </c>
      <c r="G1714" s="554" t="s">
        <v>8081</v>
      </c>
      <c r="H1714" s="392" t="s">
        <v>7175</v>
      </c>
      <c r="I1714" s="392" t="s">
        <v>7115</v>
      </c>
      <c r="J1714" s="392" t="s">
        <v>1664</v>
      </c>
      <c r="K1714" s="544" t="s">
        <v>3277</v>
      </c>
      <c r="L1714" s="544" t="s">
        <v>3564</v>
      </c>
      <c r="M1714" s="390">
        <v>35400</v>
      </c>
      <c r="N1714" s="544" t="s">
        <v>7101</v>
      </c>
      <c r="O1714" s="544" t="s">
        <v>7101</v>
      </c>
      <c r="P1714" s="390">
        <v>0</v>
      </c>
      <c r="Q1714" s="544"/>
      <c r="R1714" s="544"/>
    </row>
    <row r="1715" spans="1:18" ht="24" x14ac:dyDescent="0.25">
      <c r="A1715" s="361" t="s">
        <v>7095</v>
      </c>
      <c r="B1715" s="26" t="s">
        <v>3987</v>
      </c>
      <c r="C1715" s="361" t="s">
        <v>158</v>
      </c>
      <c r="D1715" s="389" t="s">
        <v>7111</v>
      </c>
      <c r="E1715" s="383">
        <v>3500</v>
      </c>
      <c r="F1715" s="613" t="s">
        <v>8082</v>
      </c>
      <c r="G1715" s="554" t="s">
        <v>8083</v>
      </c>
      <c r="H1715" s="392" t="s">
        <v>7114</v>
      </c>
      <c r="I1715" s="392" t="s">
        <v>7099</v>
      </c>
      <c r="J1715" s="392" t="s">
        <v>7100</v>
      </c>
      <c r="K1715" s="544" t="s">
        <v>3277</v>
      </c>
      <c r="L1715" s="544" t="s">
        <v>3309</v>
      </c>
      <c r="M1715" s="390">
        <v>11156.109999999999</v>
      </c>
      <c r="N1715" s="544" t="s">
        <v>7101</v>
      </c>
      <c r="O1715" s="544" t="s">
        <v>7101</v>
      </c>
      <c r="P1715" s="390">
        <v>0</v>
      </c>
      <c r="Q1715" s="544"/>
      <c r="R1715" s="544"/>
    </row>
    <row r="1716" spans="1:18" ht="24" x14ac:dyDescent="0.25">
      <c r="A1716" s="361" t="s">
        <v>7095</v>
      </c>
      <c r="B1716" s="26" t="s">
        <v>3987</v>
      </c>
      <c r="C1716" s="361" t="s">
        <v>158</v>
      </c>
      <c r="D1716" s="389" t="s">
        <v>6397</v>
      </c>
      <c r="E1716" s="383">
        <v>6000</v>
      </c>
      <c r="F1716" s="613" t="s">
        <v>8084</v>
      </c>
      <c r="G1716" s="554" t="s">
        <v>8085</v>
      </c>
      <c r="H1716" s="392" t="s">
        <v>4102</v>
      </c>
      <c r="I1716" s="392" t="s">
        <v>7099</v>
      </c>
      <c r="J1716" s="392" t="s">
        <v>7100</v>
      </c>
      <c r="K1716" s="544" t="s">
        <v>3277</v>
      </c>
      <c r="L1716" s="544" t="s">
        <v>3283</v>
      </c>
      <c r="M1716" s="390">
        <v>15556.67</v>
      </c>
      <c r="N1716" s="544" t="s">
        <v>7101</v>
      </c>
      <c r="O1716" s="544" t="s">
        <v>7101</v>
      </c>
      <c r="P1716" s="390">
        <v>0</v>
      </c>
      <c r="Q1716" s="544"/>
      <c r="R1716" s="544"/>
    </row>
    <row r="1717" spans="1:18" x14ac:dyDescent="0.25">
      <c r="A1717" s="361" t="s">
        <v>7095</v>
      </c>
      <c r="B1717" s="26" t="s">
        <v>3987</v>
      </c>
      <c r="C1717" s="361" t="s">
        <v>158</v>
      </c>
      <c r="D1717" s="389" t="s">
        <v>7111</v>
      </c>
      <c r="E1717" s="383">
        <v>3500</v>
      </c>
      <c r="F1717" s="613" t="s">
        <v>8086</v>
      </c>
      <c r="G1717" s="554" t="s">
        <v>8087</v>
      </c>
      <c r="H1717" s="392" t="s">
        <v>7211</v>
      </c>
      <c r="I1717" s="392" t="s">
        <v>7099</v>
      </c>
      <c r="J1717" s="392" t="s">
        <v>7100</v>
      </c>
      <c r="K1717" s="544" t="s">
        <v>3277</v>
      </c>
      <c r="L1717" s="544" t="s">
        <v>3309</v>
      </c>
      <c r="M1717" s="390">
        <v>11156.109999999999</v>
      </c>
      <c r="N1717" s="544" t="s">
        <v>7101</v>
      </c>
      <c r="O1717" s="544" t="s">
        <v>7101</v>
      </c>
      <c r="P1717" s="390">
        <v>0</v>
      </c>
      <c r="Q1717" s="544"/>
      <c r="R1717" s="544"/>
    </row>
    <row r="1718" spans="1:18" x14ac:dyDescent="0.25">
      <c r="A1718" s="361" t="s">
        <v>7095</v>
      </c>
      <c r="B1718" s="26" t="s">
        <v>3987</v>
      </c>
      <c r="C1718" s="361" t="s">
        <v>158</v>
      </c>
      <c r="D1718" s="389" t="s">
        <v>7096</v>
      </c>
      <c r="E1718" s="383">
        <v>5000</v>
      </c>
      <c r="F1718" s="613" t="s">
        <v>8088</v>
      </c>
      <c r="G1718" s="554" t="s">
        <v>8089</v>
      </c>
      <c r="H1718" s="392" t="s">
        <v>4566</v>
      </c>
      <c r="I1718" s="392" t="s">
        <v>7099</v>
      </c>
      <c r="J1718" s="392" t="s">
        <v>7100</v>
      </c>
      <c r="K1718" s="544" t="s">
        <v>3277</v>
      </c>
      <c r="L1718" s="544" t="s">
        <v>3277</v>
      </c>
      <c r="M1718" s="390">
        <v>5416.67</v>
      </c>
      <c r="N1718" s="544" t="s">
        <v>7101</v>
      </c>
      <c r="O1718" s="544" t="s">
        <v>7101</v>
      </c>
      <c r="P1718" s="390">
        <v>0</v>
      </c>
      <c r="Q1718" s="544"/>
      <c r="R1718" s="544"/>
    </row>
    <row r="1719" spans="1:18" x14ac:dyDescent="0.25">
      <c r="A1719" s="361" t="s">
        <v>7095</v>
      </c>
      <c r="B1719" s="26" t="s">
        <v>3987</v>
      </c>
      <c r="C1719" s="361" t="s">
        <v>158</v>
      </c>
      <c r="D1719" s="389" t="s">
        <v>7170</v>
      </c>
      <c r="E1719" s="383">
        <v>5000</v>
      </c>
      <c r="F1719" s="613" t="s">
        <v>8088</v>
      </c>
      <c r="G1719" s="554" t="s">
        <v>8089</v>
      </c>
      <c r="H1719" s="392" t="s">
        <v>4566</v>
      </c>
      <c r="I1719" s="392" t="s">
        <v>7099</v>
      </c>
      <c r="J1719" s="392" t="s">
        <v>7100</v>
      </c>
      <c r="K1719" s="544" t="s">
        <v>3283</v>
      </c>
      <c r="L1719" s="544" t="s">
        <v>3297</v>
      </c>
      <c r="M1719" s="390">
        <v>21498.89</v>
      </c>
      <c r="N1719" s="544" t="s">
        <v>7101</v>
      </c>
      <c r="O1719" s="544" t="s">
        <v>7101</v>
      </c>
      <c r="P1719" s="390">
        <v>0</v>
      </c>
      <c r="Q1719" s="544"/>
      <c r="R1719" s="544"/>
    </row>
    <row r="1720" spans="1:18" x14ac:dyDescent="0.25">
      <c r="A1720" s="361" t="s">
        <v>7095</v>
      </c>
      <c r="B1720" s="26" t="s">
        <v>3987</v>
      </c>
      <c r="C1720" s="361" t="s">
        <v>158</v>
      </c>
      <c r="D1720" s="389" t="s">
        <v>4272</v>
      </c>
      <c r="E1720" s="383">
        <v>2500</v>
      </c>
      <c r="F1720" s="613" t="s">
        <v>8090</v>
      </c>
      <c r="G1720" s="554" t="s">
        <v>8091</v>
      </c>
      <c r="H1720" s="392" t="s">
        <v>7211</v>
      </c>
      <c r="I1720" s="392" t="s">
        <v>7115</v>
      </c>
      <c r="J1720" s="392" t="s">
        <v>1664</v>
      </c>
      <c r="K1720" s="544" t="s">
        <v>3283</v>
      </c>
      <c r="L1720" s="544" t="s">
        <v>3297</v>
      </c>
      <c r="M1720" s="390">
        <v>12524.73</v>
      </c>
      <c r="N1720" s="544" t="s">
        <v>7101</v>
      </c>
      <c r="O1720" s="544" t="s">
        <v>7101</v>
      </c>
      <c r="P1720" s="390">
        <v>0</v>
      </c>
      <c r="Q1720" s="544"/>
      <c r="R1720" s="544"/>
    </row>
    <row r="1721" spans="1:18" x14ac:dyDescent="0.25">
      <c r="A1721" s="361" t="s">
        <v>7095</v>
      </c>
      <c r="B1721" s="26" t="s">
        <v>3987</v>
      </c>
      <c r="C1721" s="361" t="s">
        <v>158</v>
      </c>
      <c r="D1721" s="389" t="s">
        <v>7170</v>
      </c>
      <c r="E1721" s="383">
        <v>5000</v>
      </c>
      <c r="F1721" s="613" t="s">
        <v>8092</v>
      </c>
      <c r="G1721" s="554" t="s">
        <v>8093</v>
      </c>
      <c r="H1721" s="392" t="s">
        <v>7194</v>
      </c>
      <c r="I1721" s="392" t="s">
        <v>7099</v>
      </c>
      <c r="J1721" s="392" t="s">
        <v>7100</v>
      </c>
      <c r="K1721" s="544" t="s">
        <v>3283</v>
      </c>
      <c r="L1721" s="544" t="s">
        <v>3297</v>
      </c>
      <c r="M1721" s="390">
        <v>20211.669999999998</v>
      </c>
      <c r="N1721" s="544" t="s">
        <v>7101</v>
      </c>
      <c r="O1721" s="544" t="s">
        <v>7101</v>
      </c>
      <c r="P1721" s="390">
        <v>0</v>
      </c>
      <c r="Q1721" s="544"/>
      <c r="R1721" s="544"/>
    </row>
    <row r="1722" spans="1:18" ht="24" x14ac:dyDescent="0.25">
      <c r="A1722" s="361" t="s">
        <v>7095</v>
      </c>
      <c r="B1722" s="26" t="s">
        <v>3987</v>
      </c>
      <c r="C1722" s="361" t="s">
        <v>158</v>
      </c>
      <c r="D1722" s="391" t="s">
        <v>4000</v>
      </c>
      <c r="E1722" s="383">
        <v>2000</v>
      </c>
      <c r="F1722" s="613" t="s">
        <v>8094</v>
      </c>
      <c r="G1722" s="554" t="s">
        <v>8095</v>
      </c>
      <c r="H1722" s="392" t="s">
        <v>7109</v>
      </c>
      <c r="I1722" s="293" t="s">
        <v>7110</v>
      </c>
      <c r="J1722" s="392" t="s">
        <v>1664</v>
      </c>
      <c r="K1722" s="544" t="s">
        <v>3277</v>
      </c>
      <c r="L1722" s="544" t="s">
        <v>3564</v>
      </c>
      <c r="M1722" s="390">
        <v>24600</v>
      </c>
      <c r="N1722" s="544" t="s">
        <v>7101</v>
      </c>
      <c r="O1722" s="544" t="s">
        <v>7101</v>
      </c>
      <c r="P1722" s="390">
        <v>0</v>
      </c>
      <c r="Q1722" s="544"/>
      <c r="R1722" s="544"/>
    </row>
    <row r="1723" spans="1:18" ht="24" x14ac:dyDescent="0.25">
      <c r="A1723" s="361" t="s">
        <v>7095</v>
      </c>
      <c r="B1723" s="26" t="s">
        <v>3987</v>
      </c>
      <c r="C1723" s="361" t="s">
        <v>158</v>
      </c>
      <c r="D1723" s="391" t="s">
        <v>4000</v>
      </c>
      <c r="E1723" s="383">
        <v>2000</v>
      </c>
      <c r="F1723" s="613" t="s">
        <v>8096</v>
      </c>
      <c r="G1723" s="554" t="s">
        <v>8097</v>
      </c>
      <c r="H1723" s="392" t="s">
        <v>7109</v>
      </c>
      <c r="I1723" s="293" t="s">
        <v>7622</v>
      </c>
      <c r="J1723" s="392" t="s">
        <v>7208</v>
      </c>
      <c r="K1723" s="544" t="s">
        <v>3283</v>
      </c>
      <c r="L1723" s="544" t="s">
        <v>3297</v>
      </c>
      <c r="M1723" s="390">
        <v>8664.44</v>
      </c>
      <c r="N1723" s="544" t="s">
        <v>7101</v>
      </c>
      <c r="O1723" s="544" t="s">
        <v>7101</v>
      </c>
      <c r="P1723" s="390">
        <v>0</v>
      </c>
      <c r="Q1723" s="544"/>
      <c r="R1723" s="544"/>
    </row>
    <row r="1724" spans="1:18" ht="24" x14ac:dyDescent="0.25">
      <c r="A1724" s="361" t="s">
        <v>7095</v>
      </c>
      <c r="B1724" s="26" t="s">
        <v>3987</v>
      </c>
      <c r="C1724" s="361" t="s">
        <v>158</v>
      </c>
      <c r="D1724" s="389" t="s">
        <v>7111</v>
      </c>
      <c r="E1724" s="383">
        <v>3500</v>
      </c>
      <c r="F1724" s="613" t="s">
        <v>8098</v>
      </c>
      <c r="G1724" s="554" t="s">
        <v>8099</v>
      </c>
      <c r="H1724" s="392" t="s">
        <v>7340</v>
      </c>
      <c r="I1724" s="392" t="s">
        <v>7099</v>
      </c>
      <c r="J1724" s="392" t="s">
        <v>7100</v>
      </c>
      <c r="K1724" s="544" t="s">
        <v>3277</v>
      </c>
      <c r="L1724" s="544" t="s">
        <v>3309</v>
      </c>
      <c r="M1724" s="390">
        <v>11156.109999999999</v>
      </c>
      <c r="N1724" s="544" t="s">
        <v>7101</v>
      </c>
      <c r="O1724" s="544" t="s">
        <v>7101</v>
      </c>
      <c r="P1724" s="390">
        <v>0</v>
      </c>
      <c r="Q1724" s="544"/>
      <c r="R1724" s="544"/>
    </row>
    <row r="1725" spans="1:18" ht="24" x14ac:dyDescent="0.25">
      <c r="A1725" s="361" t="s">
        <v>7095</v>
      </c>
      <c r="B1725" s="26" t="s">
        <v>3987</v>
      </c>
      <c r="C1725" s="361" t="s">
        <v>158</v>
      </c>
      <c r="D1725" s="389" t="s">
        <v>8100</v>
      </c>
      <c r="E1725" s="383">
        <v>2000</v>
      </c>
      <c r="F1725" s="613" t="s">
        <v>8101</v>
      </c>
      <c r="G1725" s="554" t="s">
        <v>8102</v>
      </c>
      <c r="H1725" s="392" t="s">
        <v>1664</v>
      </c>
      <c r="I1725" s="293" t="s">
        <v>7110</v>
      </c>
      <c r="J1725" s="392" t="s">
        <v>1664</v>
      </c>
      <c r="K1725" s="544" t="s">
        <v>3277</v>
      </c>
      <c r="L1725" s="544" t="s">
        <v>3564</v>
      </c>
      <c r="M1725" s="390">
        <v>24810</v>
      </c>
      <c r="N1725" s="544" t="s">
        <v>7101</v>
      </c>
      <c r="O1725" s="544" t="s">
        <v>7101</v>
      </c>
      <c r="P1725" s="390">
        <v>0</v>
      </c>
      <c r="Q1725" s="544"/>
      <c r="R1725" s="544"/>
    </row>
    <row r="1726" spans="1:18" ht="24" x14ac:dyDescent="0.25">
      <c r="A1726" s="361" t="s">
        <v>7095</v>
      </c>
      <c r="B1726" s="26" t="s">
        <v>3987</v>
      </c>
      <c r="C1726" s="361" t="s">
        <v>158</v>
      </c>
      <c r="D1726" s="389" t="s">
        <v>7170</v>
      </c>
      <c r="E1726" s="383">
        <v>5000</v>
      </c>
      <c r="F1726" s="613" t="s">
        <v>8103</v>
      </c>
      <c r="G1726" s="554" t="s">
        <v>8104</v>
      </c>
      <c r="H1726" s="392" t="s">
        <v>4566</v>
      </c>
      <c r="I1726" s="392" t="s">
        <v>7099</v>
      </c>
      <c r="J1726" s="392" t="s">
        <v>7100</v>
      </c>
      <c r="K1726" s="544" t="s">
        <v>3283</v>
      </c>
      <c r="L1726" s="544" t="s">
        <v>3297</v>
      </c>
      <c r="M1726" s="390">
        <v>21498.890000000003</v>
      </c>
      <c r="N1726" s="544" t="s">
        <v>7101</v>
      </c>
      <c r="O1726" s="544" t="s">
        <v>7101</v>
      </c>
      <c r="P1726" s="390">
        <v>0</v>
      </c>
      <c r="Q1726" s="544"/>
      <c r="R1726" s="544"/>
    </row>
    <row r="1727" spans="1:18" ht="24" x14ac:dyDescent="0.25">
      <c r="A1727" s="361" t="s">
        <v>7095</v>
      </c>
      <c r="B1727" s="26" t="s">
        <v>3987</v>
      </c>
      <c r="C1727" s="361" t="s">
        <v>158</v>
      </c>
      <c r="D1727" s="389" t="s">
        <v>7170</v>
      </c>
      <c r="E1727" s="383">
        <v>5000</v>
      </c>
      <c r="F1727" s="613" t="s">
        <v>8105</v>
      </c>
      <c r="G1727" s="554" t="s">
        <v>8106</v>
      </c>
      <c r="H1727" s="392" t="s">
        <v>7153</v>
      </c>
      <c r="I1727" s="392" t="s">
        <v>7099</v>
      </c>
      <c r="J1727" s="392" t="s">
        <v>7100</v>
      </c>
      <c r="K1727" s="544" t="s">
        <v>3283</v>
      </c>
      <c r="L1727" s="544" t="s">
        <v>3309</v>
      </c>
      <c r="M1727" s="390">
        <v>19476.109999999997</v>
      </c>
      <c r="N1727" s="544" t="s">
        <v>7101</v>
      </c>
      <c r="O1727" s="544" t="s">
        <v>7101</v>
      </c>
      <c r="P1727" s="390">
        <v>0</v>
      </c>
      <c r="Q1727" s="544"/>
      <c r="R1727" s="544"/>
    </row>
    <row r="1728" spans="1:18" x14ac:dyDescent="0.25">
      <c r="A1728" s="361" t="s">
        <v>7095</v>
      </c>
      <c r="B1728" s="26" t="s">
        <v>3987</v>
      </c>
      <c r="C1728" s="361" t="s">
        <v>158</v>
      </c>
      <c r="D1728" s="389" t="s">
        <v>7096</v>
      </c>
      <c r="E1728" s="383">
        <v>5000</v>
      </c>
      <c r="F1728" s="613" t="s">
        <v>8107</v>
      </c>
      <c r="G1728" s="554" t="s">
        <v>8108</v>
      </c>
      <c r="H1728" s="392" t="s">
        <v>4566</v>
      </c>
      <c r="I1728" s="392" t="s">
        <v>7099</v>
      </c>
      <c r="J1728" s="392" t="s">
        <v>7100</v>
      </c>
      <c r="K1728" s="544" t="s">
        <v>3277</v>
      </c>
      <c r="L1728" s="544" t="s">
        <v>3277</v>
      </c>
      <c r="M1728" s="390">
        <v>5416.67</v>
      </c>
      <c r="N1728" s="544" t="s">
        <v>7101</v>
      </c>
      <c r="O1728" s="544" t="s">
        <v>7101</v>
      </c>
      <c r="P1728" s="390">
        <v>0</v>
      </c>
      <c r="Q1728" s="544"/>
      <c r="R1728" s="544"/>
    </row>
    <row r="1729" spans="1:18" ht="24" x14ac:dyDescent="0.25">
      <c r="A1729" s="361" t="s">
        <v>7095</v>
      </c>
      <c r="B1729" s="26" t="s">
        <v>3987</v>
      </c>
      <c r="C1729" s="361" t="s">
        <v>158</v>
      </c>
      <c r="D1729" s="389" t="s">
        <v>7170</v>
      </c>
      <c r="E1729" s="383">
        <v>5000</v>
      </c>
      <c r="F1729" s="613" t="s">
        <v>8109</v>
      </c>
      <c r="G1729" s="554" t="s">
        <v>8110</v>
      </c>
      <c r="H1729" s="392" t="s">
        <v>4566</v>
      </c>
      <c r="I1729" s="392" t="s">
        <v>7099</v>
      </c>
      <c r="J1729" s="392" t="s">
        <v>7100</v>
      </c>
      <c r="K1729" s="544" t="s">
        <v>3283</v>
      </c>
      <c r="L1729" s="544" t="s">
        <v>3297</v>
      </c>
      <c r="M1729" s="390">
        <v>21498.890000000003</v>
      </c>
      <c r="N1729" s="544" t="s">
        <v>7101</v>
      </c>
      <c r="O1729" s="544" t="s">
        <v>7101</v>
      </c>
      <c r="P1729" s="390">
        <v>0</v>
      </c>
      <c r="Q1729" s="544"/>
      <c r="R1729" s="544"/>
    </row>
    <row r="1730" spans="1:18" ht="24" x14ac:dyDescent="0.25">
      <c r="A1730" s="361" t="s">
        <v>7095</v>
      </c>
      <c r="B1730" s="26" t="s">
        <v>3987</v>
      </c>
      <c r="C1730" s="361" t="s">
        <v>158</v>
      </c>
      <c r="D1730" s="389" t="s">
        <v>7096</v>
      </c>
      <c r="E1730" s="383">
        <v>5000</v>
      </c>
      <c r="F1730" s="613" t="s">
        <v>8109</v>
      </c>
      <c r="G1730" s="554" t="s">
        <v>8110</v>
      </c>
      <c r="H1730" s="392" t="s">
        <v>4566</v>
      </c>
      <c r="I1730" s="392" t="s">
        <v>7099</v>
      </c>
      <c r="J1730" s="392" t="s">
        <v>7100</v>
      </c>
      <c r="K1730" s="544" t="s">
        <v>3277</v>
      </c>
      <c r="L1730" s="544" t="s">
        <v>3277</v>
      </c>
      <c r="M1730" s="390">
        <v>5416.67</v>
      </c>
      <c r="N1730" s="544" t="s">
        <v>7101</v>
      </c>
      <c r="O1730" s="544" t="s">
        <v>7101</v>
      </c>
      <c r="P1730" s="390">
        <v>0</v>
      </c>
      <c r="Q1730" s="544"/>
      <c r="R1730" s="544"/>
    </row>
    <row r="1731" spans="1:18" x14ac:dyDescent="0.25">
      <c r="A1731" s="361" t="s">
        <v>7095</v>
      </c>
      <c r="B1731" s="26" t="s">
        <v>3987</v>
      </c>
      <c r="C1731" s="361" t="s">
        <v>158</v>
      </c>
      <c r="D1731" s="389" t="s">
        <v>7102</v>
      </c>
      <c r="E1731" s="383">
        <v>5000</v>
      </c>
      <c r="F1731" s="613" t="s">
        <v>8111</v>
      </c>
      <c r="G1731" s="554" t="s">
        <v>8112</v>
      </c>
      <c r="H1731" s="392" t="s">
        <v>4566</v>
      </c>
      <c r="I1731" s="392" t="s">
        <v>7099</v>
      </c>
      <c r="J1731" s="392" t="s">
        <v>7100</v>
      </c>
      <c r="K1731" s="544" t="s">
        <v>3277</v>
      </c>
      <c r="L1731" s="544" t="s">
        <v>3297</v>
      </c>
      <c r="M1731" s="390">
        <v>21305.56</v>
      </c>
      <c r="N1731" s="544" t="s">
        <v>7101</v>
      </c>
      <c r="O1731" s="544" t="s">
        <v>7101</v>
      </c>
      <c r="P1731" s="390">
        <v>0</v>
      </c>
      <c r="Q1731" s="544"/>
      <c r="R1731" s="544"/>
    </row>
    <row r="1732" spans="1:18" ht="24" x14ac:dyDescent="0.25">
      <c r="A1732" s="361" t="s">
        <v>7095</v>
      </c>
      <c r="B1732" s="26" t="s">
        <v>3987</v>
      </c>
      <c r="C1732" s="361" t="s">
        <v>158</v>
      </c>
      <c r="D1732" s="389" t="s">
        <v>7170</v>
      </c>
      <c r="E1732" s="383">
        <v>5000</v>
      </c>
      <c r="F1732" s="613" t="s">
        <v>8113</v>
      </c>
      <c r="G1732" s="554" t="s">
        <v>8114</v>
      </c>
      <c r="H1732" s="392" t="s">
        <v>4566</v>
      </c>
      <c r="I1732" s="392" t="s">
        <v>7099</v>
      </c>
      <c r="J1732" s="392" t="s">
        <v>7100</v>
      </c>
      <c r="K1732" s="544" t="s">
        <v>3283</v>
      </c>
      <c r="L1732" s="544" t="s">
        <v>3297</v>
      </c>
      <c r="M1732" s="390">
        <v>21498.890000000003</v>
      </c>
      <c r="N1732" s="544" t="s">
        <v>7101</v>
      </c>
      <c r="O1732" s="544" t="s">
        <v>7101</v>
      </c>
      <c r="P1732" s="390">
        <v>0</v>
      </c>
      <c r="Q1732" s="544"/>
      <c r="R1732" s="544"/>
    </row>
    <row r="1733" spans="1:18" ht="24" x14ac:dyDescent="0.25">
      <c r="A1733" s="361" t="s">
        <v>7095</v>
      </c>
      <c r="B1733" s="26" t="s">
        <v>3987</v>
      </c>
      <c r="C1733" s="361" t="s">
        <v>158</v>
      </c>
      <c r="D1733" s="389" t="s">
        <v>7170</v>
      </c>
      <c r="E1733" s="383">
        <v>5000</v>
      </c>
      <c r="F1733" s="613" t="s">
        <v>8115</v>
      </c>
      <c r="G1733" s="554" t="s">
        <v>8116</v>
      </c>
      <c r="H1733" s="392" t="s">
        <v>4566</v>
      </c>
      <c r="I1733" s="392" t="s">
        <v>7099</v>
      </c>
      <c r="J1733" s="392" t="s">
        <v>7100</v>
      </c>
      <c r="K1733" s="544" t="s">
        <v>3283</v>
      </c>
      <c r="L1733" s="544" t="s">
        <v>3297</v>
      </c>
      <c r="M1733" s="390">
        <v>20211.669999999998</v>
      </c>
      <c r="N1733" s="544" t="s">
        <v>7101</v>
      </c>
      <c r="O1733" s="544" t="s">
        <v>7101</v>
      </c>
      <c r="P1733" s="390">
        <v>0</v>
      </c>
      <c r="Q1733" s="544"/>
      <c r="R1733" s="544"/>
    </row>
    <row r="1734" spans="1:18" ht="24" x14ac:dyDescent="0.25">
      <c r="A1734" s="361" t="s">
        <v>7095</v>
      </c>
      <c r="B1734" s="26" t="s">
        <v>3987</v>
      </c>
      <c r="C1734" s="361" t="s">
        <v>158</v>
      </c>
      <c r="D1734" s="389" t="s">
        <v>7096</v>
      </c>
      <c r="E1734" s="383">
        <v>5000</v>
      </c>
      <c r="F1734" s="613" t="s">
        <v>8115</v>
      </c>
      <c r="G1734" s="554" t="s">
        <v>8116</v>
      </c>
      <c r="H1734" s="392" t="s">
        <v>4566</v>
      </c>
      <c r="I1734" s="392" t="s">
        <v>7099</v>
      </c>
      <c r="J1734" s="392" t="s">
        <v>7100</v>
      </c>
      <c r="K1734" s="544" t="s">
        <v>3277</v>
      </c>
      <c r="L1734" s="544" t="s">
        <v>3277</v>
      </c>
      <c r="M1734" s="390">
        <v>5416.67</v>
      </c>
      <c r="N1734" s="544" t="s">
        <v>7101</v>
      </c>
      <c r="O1734" s="544" t="s">
        <v>7101</v>
      </c>
      <c r="P1734" s="390">
        <v>0</v>
      </c>
      <c r="Q1734" s="544"/>
      <c r="R1734" s="544"/>
    </row>
    <row r="1735" spans="1:18" x14ac:dyDescent="0.25">
      <c r="A1735" s="361" t="s">
        <v>7095</v>
      </c>
      <c r="B1735" s="26" t="s">
        <v>3987</v>
      </c>
      <c r="C1735" s="361" t="s">
        <v>158</v>
      </c>
      <c r="D1735" s="389" t="s">
        <v>7170</v>
      </c>
      <c r="E1735" s="383">
        <v>5000</v>
      </c>
      <c r="F1735" s="613" t="s">
        <v>8117</v>
      </c>
      <c r="G1735" s="554" t="s">
        <v>8118</v>
      </c>
      <c r="H1735" s="392" t="s">
        <v>4566</v>
      </c>
      <c r="I1735" s="392" t="s">
        <v>7099</v>
      </c>
      <c r="J1735" s="392" t="s">
        <v>7100</v>
      </c>
      <c r="K1735" s="544" t="s">
        <v>3283</v>
      </c>
      <c r="L1735" s="544" t="s">
        <v>3297</v>
      </c>
      <c r="M1735" s="390">
        <v>14795</v>
      </c>
      <c r="N1735" s="544" t="s">
        <v>7101</v>
      </c>
      <c r="O1735" s="544" t="s">
        <v>7101</v>
      </c>
      <c r="P1735" s="390">
        <v>0</v>
      </c>
      <c r="Q1735" s="544"/>
      <c r="R1735" s="544"/>
    </row>
    <row r="1736" spans="1:18" x14ac:dyDescent="0.25">
      <c r="A1736" s="361" t="s">
        <v>7095</v>
      </c>
      <c r="B1736" s="26" t="s">
        <v>3987</v>
      </c>
      <c r="C1736" s="361" t="s">
        <v>158</v>
      </c>
      <c r="D1736" s="389" t="s">
        <v>7096</v>
      </c>
      <c r="E1736" s="383">
        <v>5000</v>
      </c>
      <c r="F1736" s="613" t="s">
        <v>8119</v>
      </c>
      <c r="G1736" s="554" t="s">
        <v>8120</v>
      </c>
      <c r="H1736" s="392" t="s">
        <v>4566</v>
      </c>
      <c r="I1736" s="392" t="s">
        <v>7099</v>
      </c>
      <c r="J1736" s="392" t="s">
        <v>7100</v>
      </c>
      <c r="K1736" s="544" t="s">
        <v>3277</v>
      </c>
      <c r="L1736" s="544" t="s">
        <v>3277</v>
      </c>
      <c r="M1736" s="390">
        <v>5416.67</v>
      </c>
      <c r="N1736" s="544" t="s">
        <v>7101</v>
      </c>
      <c r="O1736" s="544" t="s">
        <v>7101</v>
      </c>
      <c r="P1736" s="390">
        <v>0</v>
      </c>
      <c r="Q1736" s="544"/>
      <c r="R1736" s="544"/>
    </row>
    <row r="1737" spans="1:18" x14ac:dyDescent="0.25">
      <c r="A1737" s="361" t="s">
        <v>7095</v>
      </c>
      <c r="B1737" s="26" t="s">
        <v>3987</v>
      </c>
      <c r="C1737" s="361" t="s">
        <v>158</v>
      </c>
      <c r="D1737" s="389" t="s">
        <v>7170</v>
      </c>
      <c r="E1737" s="383">
        <v>5000</v>
      </c>
      <c r="F1737" s="613" t="s">
        <v>8119</v>
      </c>
      <c r="G1737" s="554" t="s">
        <v>8120</v>
      </c>
      <c r="H1737" s="392" t="s">
        <v>4566</v>
      </c>
      <c r="I1737" s="392" t="s">
        <v>7099</v>
      </c>
      <c r="J1737" s="392" t="s">
        <v>7100</v>
      </c>
      <c r="K1737" s="544" t="s">
        <v>3283</v>
      </c>
      <c r="L1737" s="544" t="s">
        <v>3297</v>
      </c>
      <c r="M1737" s="390">
        <v>20211.669999999998</v>
      </c>
      <c r="N1737" s="544" t="s">
        <v>7101</v>
      </c>
      <c r="O1737" s="544" t="s">
        <v>7101</v>
      </c>
      <c r="P1737" s="390">
        <v>0</v>
      </c>
      <c r="Q1737" s="544"/>
      <c r="R1737" s="544"/>
    </row>
    <row r="1738" spans="1:18" ht="24" x14ac:dyDescent="0.25">
      <c r="A1738" s="361" t="s">
        <v>7095</v>
      </c>
      <c r="B1738" s="26" t="s">
        <v>3987</v>
      </c>
      <c r="C1738" s="361" t="s">
        <v>158</v>
      </c>
      <c r="D1738" s="389" t="s">
        <v>7130</v>
      </c>
      <c r="E1738" s="383">
        <v>6000</v>
      </c>
      <c r="F1738" s="613" t="s">
        <v>8121</v>
      </c>
      <c r="G1738" s="554" t="s">
        <v>8122</v>
      </c>
      <c r="H1738" s="392" t="s">
        <v>4566</v>
      </c>
      <c r="I1738" s="293" t="s">
        <v>7099</v>
      </c>
      <c r="J1738" s="293" t="s">
        <v>7100</v>
      </c>
      <c r="K1738" s="544" t="s">
        <v>3277</v>
      </c>
      <c r="L1738" s="544" t="s">
        <v>3564</v>
      </c>
      <c r="M1738" s="390">
        <v>72600</v>
      </c>
      <c r="N1738" s="544" t="s">
        <v>7101</v>
      </c>
      <c r="O1738" s="544" t="s">
        <v>7101</v>
      </c>
      <c r="P1738" s="390">
        <v>0</v>
      </c>
      <c r="Q1738" s="544"/>
      <c r="R1738" s="544"/>
    </row>
    <row r="1739" spans="1:18" ht="24" x14ac:dyDescent="0.25">
      <c r="A1739" s="361" t="s">
        <v>7095</v>
      </c>
      <c r="B1739" s="26" t="s">
        <v>3987</v>
      </c>
      <c r="C1739" s="361" t="s">
        <v>158</v>
      </c>
      <c r="D1739" s="389" t="s">
        <v>7170</v>
      </c>
      <c r="E1739" s="383">
        <v>5000</v>
      </c>
      <c r="F1739" s="613" t="s">
        <v>8123</v>
      </c>
      <c r="G1739" s="554" t="s">
        <v>8124</v>
      </c>
      <c r="H1739" s="392" t="s">
        <v>4566</v>
      </c>
      <c r="I1739" s="392" t="s">
        <v>7099</v>
      </c>
      <c r="J1739" s="392" t="s">
        <v>7100</v>
      </c>
      <c r="K1739" s="544" t="s">
        <v>3283</v>
      </c>
      <c r="L1739" s="544" t="s">
        <v>3297</v>
      </c>
      <c r="M1739" s="390">
        <v>21498.89</v>
      </c>
      <c r="N1739" s="544" t="s">
        <v>7101</v>
      </c>
      <c r="O1739" s="544" t="s">
        <v>7101</v>
      </c>
      <c r="P1739" s="390">
        <v>0</v>
      </c>
      <c r="Q1739" s="544"/>
      <c r="R1739" s="544"/>
    </row>
    <row r="1740" spans="1:18" ht="36" x14ac:dyDescent="0.25">
      <c r="A1740" s="361" t="s">
        <v>7095</v>
      </c>
      <c r="B1740" s="26" t="s">
        <v>3987</v>
      </c>
      <c r="C1740" s="361" t="s">
        <v>158</v>
      </c>
      <c r="D1740" s="389" t="s">
        <v>4272</v>
      </c>
      <c r="E1740" s="383">
        <v>2500</v>
      </c>
      <c r="F1740" s="613" t="s">
        <v>8125</v>
      </c>
      <c r="G1740" s="554" t="s">
        <v>8126</v>
      </c>
      <c r="H1740" s="293" t="s">
        <v>7631</v>
      </c>
      <c r="I1740" s="392" t="s">
        <v>7099</v>
      </c>
      <c r="J1740" s="392" t="s">
        <v>7100</v>
      </c>
      <c r="K1740" s="544" t="s">
        <v>3283</v>
      </c>
      <c r="L1740" s="544" t="s">
        <v>3437</v>
      </c>
      <c r="M1740" s="390">
        <v>12524.73</v>
      </c>
      <c r="N1740" s="544" t="s">
        <v>7101</v>
      </c>
      <c r="O1740" s="544" t="s">
        <v>7101</v>
      </c>
      <c r="P1740" s="390">
        <v>0</v>
      </c>
      <c r="Q1740" s="544"/>
      <c r="R1740" s="544"/>
    </row>
    <row r="1741" spans="1:18" x14ac:dyDescent="0.25">
      <c r="A1741" s="361" t="s">
        <v>7095</v>
      </c>
      <c r="B1741" s="26" t="s">
        <v>3987</v>
      </c>
      <c r="C1741" s="361" t="s">
        <v>158</v>
      </c>
      <c r="D1741" s="389" t="s">
        <v>7170</v>
      </c>
      <c r="E1741" s="383">
        <v>5000</v>
      </c>
      <c r="F1741" s="613" t="s">
        <v>8127</v>
      </c>
      <c r="G1741" s="554" t="s">
        <v>8128</v>
      </c>
      <c r="H1741" s="392" t="s">
        <v>4566</v>
      </c>
      <c r="I1741" s="392" t="s">
        <v>7099</v>
      </c>
      <c r="J1741" s="392" t="s">
        <v>7100</v>
      </c>
      <c r="K1741" s="544" t="s">
        <v>3283</v>
      </c>
      <c r="L1741" s="544" t="s">
        <v>3297</v>
      </c>
      <c r="M1741" s="390">
        <v>21498.890000000003</v>
      </c>
      <c r="N1741" s="544" t="s">
        <v>7101</v>
      </c>
      <c r="O1741" s="544" t="s">
        <v>7101</v>
      </c>
      <c r="P1741" s="390">
        <v>0</v>
      </c>
      <c r="Q1741" s="544"/>
      <c r="R1741" s="544"/>
    </row>
    <row r="1742" spans="1:18" x14ac:dyDescent="0.25">
      <c r="A1742" s="361" t="s">
        <v>7095</v>
      </c>
      <c r="B1742" s="26" t="s">
        <v>3987</v>
      </c>
      <c r="C1742" s="361" t="s">
        <v>158</v>
      </c>
      <c r="D1742" s="389" t="s">
        <v>7096</v>
      </c>
      <c r="E1742" s="383">
        <v>5000</v>
      </c>
      <c r="F1742" s="613" t="s">
        <v>8127</v>
      </c>
      <c r="G1742" s="554" t="s">
        <v>8128</v>
      </c>
      <c r="H1742" s="392" t="s">
        <v>4566</v>
      </c>
      <c r="I1742" s="392" t="s">
        <v>7099</v>
      </c>
      <c r="J1742" s="392" t="s">
        <v>7100</v>
      </c>
      <c r="K1742" s="544" t="s">
        <v>3277</v>
      </c>
      <c r="L1742" s="544" t="s">
        <v>3277</v>
      </c>
      <c r="M1742" s="390">
        <v>5416.67</v>
      </c>
      <c r="N1742" s="544" t="s">
        <v>7101</v>
      </c>
      <c r="O1742" s="544" t="s">
        <v>7101</v>
      </c>
      <c r="P1742" s="390">
        <v>0</v>
      </c>
      <c r="Q1742" s="544"/>
      <c r="R1742" s="544"/>
    </row>
    <row r="1743" spans="1:18" x14ac:dyDescent="0.25">
      <c r="A1743" s="361" t="s">
        <v>7095</v>
      </c>
      <c r="B1743" s="26" t="s">
        <v>3987</v>
      </c>
      <c r="C1743" s="361" t="s">
        <v>158</v>
      </c>
      <c r="D1743" s="389" t="s">
        <v>7096</v>
      </c>
      <c r="E1743" s="383">
        <v>5000</v>
      </c>
      <c r="F1743" s="613" t="s">
        <v>8129</v>
      </c>
      <c r="G1743" s="554" t="s">
        <v>8130</v>
      </c>
      <c r="H1743" s="392" t="s">
        <v>7194</v>
      </c>
      <c r="I1743" s="392" t="s">
        <v>7099</v>
      </c>
      <c r="J1743" s="392" t="s">
        <v>7100</v>
      </c>
      <c r="K1743" s="544" t="s">
        <v>3277</v>
      </c>
      <c r="L1743" s="544" t="s">
        <v>3277</v>
      </c>
      <c r="M1743" s="390">
        <v>5416.67</v>
      </c>
      <c r="N1743" s="544" t="s">
        <v>7101</v>
      </c>
      <c r="O1743" s="544" t="s">
        <v>7101</v>
      </c>
      <c r="P1743" s="390">
        <v>0</v>
      </c>
      <c r="Q1743" s="544"/>
      <c r="R1743" s="544"/>
    </row>
    <row r="1744" spans="1:18" x14ac:dyDescent="0.25">
      <c r="A1744" s="361" t="s">
        <v>7095</v>
      </c>
      <c r="B1744" s="26" t="s">
        <v>3987</v>
      </c>
      <c r="C1744" s="361" t="s">
        <v>158</v>
      </c>
      <c r="D1744" s="389" t="s">
        <v>7170</v>
      </c>
      <c r="E1744" s="383">
        <v>5000</v>
      </c>
      <c r="F1744" s="613" t="s">
        <v>8129</v>
      </c>
      <c r="G1744" s="554" t="s">
        <v>8130</v>
      </c>
      <c r="H1744" s="392" t="s">
        <v>7194</v>
      </c>
      <c r="I1744" s="392" t="s">
        <v>7099</v>
      </c>
      <c r="J1744" s="392" t="s">
        <v>7100</v>
      </c>
      <c r="K1744" s="544" t="s">
        <v>3283</v>
      </c>
      <c r="L1744" s="544" t="s">
        <v>3297</v>
      </c>
      <c r="M1744" s="390">
        <v>20211.669999999998</v>
      </c>
      <c r="N1744" s="544" t="s">
        <v>7101</v>
      </c>
      <c r="O1744" s="544" t="s">
        <v>7101</v>
      </c>
      <c r="P1744" s="390">
        <v>0</v>
      </c>
      <c r="Q1744" s="544"/>
      <c r="R1744" s="544"/>
    </row>
    <row r="1745" spans="1:18" ht="24" x14ac:dyDescent="0.25">
      <c r="A1745" s="361" t="s">
        <v>7095</v>
      </c>
      <c r="B1745" s="26" t="s">
        <v>3987</v>
      </c>
      <c r="C1745" s="361" t="s">
        <v>158</v>
      </c>
      <c r="D1745" s="391" t="s">
        <v>4000</v>
      </c>
      <c r="E1745" s="383">
        <v>2000</v>
      </c>
      <c r="F1745" s="613" t="s">
        <v>8131</v>
      </c>
      <c r="G1745" s="554" t="s">
        <v>8132</v>
      </c>
      <c r="H1745" s="293" t="s">
        <v>7738</v>
      </c>
      <c r="I1745" s="392" t="s">
        <v>7099</v>
      </c>
      <c r="J1745" s="392" t="s">
        <v>7100</v>
      </c>
      <c r="K1745" s="544" t="s">
        <v>3277</v>
      </c>
      <c r="L1745" s="544" t="s">
        <v>3564</v>
      </c>
      <c r="M1745" s="390">
        <v>24600</v>
      </c>
      <c r="N1745" s="544" t="s">
        <v>7101</v>
      </c>
      <c r="O1745" s="544" t="s">
        <v>7101</v>
      </c>
      <c r="P1745" s="390">
        <v>0</v>
      </c>
      <c r="Q1745" s="544"/>
      <c r="R1745" s="544"/>
    </row>
    <row r="1746" spans="1:18" ht="24" x14ac:dyDescent="0.25">
      <c r="A1746" s="361" t="s">
        <v>7095</v>
      </c>
      <c r="B1746" s="26" t="s">
        <v>3987</v>
      </c>
      <c r="C1746" s="361" t="s">
        <v>158</v>
      </c>
      <c r="D1746" s="389" t="s">
        <v>8133</v>
      </c>
      <c r="E1746" s="383">
        <v>6000</v>
      </c>
      <c r="F1746" s="613" t="s">
        <v>8134</v>
      </c>
      <c r="G1746" s="554" t="s">
        <v>8135</v>
      </c>
      <c r="H1746" s="293" t="s">
        <v>7204</v>
      </c>
      <c r="I1746" s="392" t="s">
        <v>7099</v>
      </c>
      <c r="J1746" s="392" t="s">
        <v>7100</v>
      </c>
      <c r="K1746" s="544" t="s">
        <v>3283</v>
      </c>
      <c r="L1746" s="544" t="s">
        <v>3297</v>
      </c>
      <c r="M1746" s="390">
        <v>29840</v>
      </c>
      <c r="N1746" s="544" t="s">
        <v>7101</v>
      </c>
      <c r="O1746" s="544" t="s">
        <v>7101</v>
      </c>
      <c r="P1746" s="390">
        <v>0</v>
      </c>
      <c r="Q1746" s="544"/>
      <c r="R1746" s="544"/>
    </row>
    <row r="1747" spans="1:18" x14ac:dyDescent="0.25">
      <c r="A1747" s="361" t="s">
        <v>7095</v>
      </c>
      <c r="B1747" s="26" t="s">
        <v>3987</v>
      </c>
      <c r="C1747" s="361" t="s">
        <v>158</v>
      </c>
      <c r="D1747" s="389" t="s">
        <v>7111</v>
      </c>
      <c r="E1747" s="383">
        <v>3500</v>
      </c>
      <c r="F1747" s="613" t="s">
        <v>8136</v>
      </c>
      <c r="G1747" s="554" t="s">
        <v>8137</v>
      </c>
      <c r="H1747" s="392" t="s">
        <v>8138</v>
      </c>
      <c r="I1747" s="392" t="s">
        <v>7115</v>
      </c>
      <c r="J1747" s="392" t="s">
        <v>1664</v>
      </c>
      <c r="K1747" s="544" t="s">
        <v>3277</v>
      </c>
      <c r="L1747" s="544" t="s">
        <v>3309</v>
      </c>
      <c r="M1747" s="390">
        <v>11156.109999999999</v>
      </c>
      <c r="N1747" s="544" t="s">
        <v>7101</v>
      </c>
      <c r="O1747" s="544" t="s">
        <v>7101</v>
      </c>
      <c r="P1747" s="390">
        <v>0</v>
      </c>
      <c r="Q1747" s="544"/>
      <c r="R1747" s="544"/>
    </row>
    <row r="1748" spans="1:18" x14ac:dyDescent="0.25">
      <c r="A1748" s="361" t="s">
        <v>7095</v>
      </c>
      <c r="B1748" s="26" t="s">
        <v>3987</v>
      </c>
      <c r="C1748" s="361" t="s">
        <v>158</v>
      </c>
      <c r="D1748" s="389" t="s">
        <v>7111</v>
      </c>
      <c r="E1748" s="383">
        <v>3500</v>
      </c>
      <c r="F1748" s="613" t="s">
        <v>8139</v>
      </c>
      <c r="G1748" s="554" t="s">
        <v>8140</v>
      </c>
      <c r="H1748" s="392" t="s">
        <v>4488</v>
      </c>
      <c r="I1748" s="392" t="s">
        <v>7115</v>
      </c>
      <c r="J1748" s="392" t="s">
        <v>1664</v>
      </c>
      <c r="K1748" s="544" t="s">
        <v>3277</v>
      </c>
      <c r="L1748" s="544" t="s">
        <v>3309</v>
      </c>
      <c r="M1748" s="390">
        <v>11156.109999999999</v>
      </c>
      <c r="N1748" s="544" t="s">
        <v>7101</v>
      </c>
      <c r="O1748" s="544" t="s">
        <v>7101</v>
      </c>
      <c r="P1748" s="390">
        <v>0</v>
      </c>
      <c r="Q1748" s="544"/>
      <c r="R1748" s="544"/>
    </row>
    <row r="1749" spans="1:18" x14ac:dyDescent="0.25">
      <c r="A1749" s="361" t="s">
        <v>7095</v>
      </c>
      <c r="B1749" s="26" t="s">
        <v>3987</v>
      </c>
      <c r="C1749" s="361" t="s">
        <v>158</v>
      </c>
      <c r="D1749" s="389" t="s">
        <v>7096</v>
      </c>
      <c r="E1749" s="383">
        <v>5000</v>
      </c>
      <c r="F1749" s="613" t="s">
        <v>8141</v>
      </c>
      <c r="G1749" s="554" t="s">
        <v>8142</v>
      </c>
      <c r="H1749" s="392" t="s">
        <v>7194</v>
      </c>
      <c r="I1749" s="392" t="s">
        <v>7099</v>
      </c>
      <c r="J1749" s="392" t="s">
        <v>7100</v>
      </c>
      <c r="K1749" s="544" t="s">
        <v>3277</v>
      </c>
      <c r="L1749" s="544" t="s">
        <v>3277</v>
      </c>
      <c r="M1749" s="390">
        <v>5416.67</v>
      </c>
      <c r="N1749" s="544" t="s">
        <v>7101</v>
      </c>
      <c r="O1749" s="544" t="s">
        <v>7101</v>
      </c>
      <c r="P1749" s="390">
        <v>0</v>
      </c>
      <c r="Q1749" s="544"/>
      <c r="R1749" s="544"/>
    </row>
    <row r="1750" spans="1:18" x14ac:dyDescent="0.25">
      <c r="A1750" s="361" t="s">
        <v>7095</v>
      </c>
      <c r="B1750" s="26" t="s">
        <v>3987</v>
      </c>
      <c r="C1750" s="361" t="s">
        <v>158</v>
      </c>
      <c r="D1750" s="389" t="s">
        <v>7170</v>
      </c>
      <c r="E1750" s="383">
        <v>5000</v>
      </c>
      <c r="F1750" s="613" t="s">
        <v>8141</v>
      </c>
      <c r="G1750" s="554" t="s">
        <v>8142</v>
      </c>
      <c r="H1750" s="392" t="s">
        <v>7194</v>
      </c>
      <c r="I1750" s="392" t="s">
        <v>7099</v>
      </c>
      <c r="J1750" s="392" t="s">
        <v>7100</v>
      </c>
      <c r="K1750" s="544" t="s">
        <v>3283</v>
      </c>
      <c r="L1750" s="544" t="s">
        <v>3297</v>
      </c>
      <c r="M1750" s="390">
        <v>21498.89</v>
      </c>
      <c r="N1750" s="544" t="s">
        <v>7101</v>
      </c>
      <c r="O1750" s="544" t="s">
        <v>7101</v>
      </c>
      <c r="P1750" s="390">
        <v>0</v>
      </c>
      <c r="Q1750" s="544"/>
      <c r="R1750" s="544"/>
    </row>
    <row r="1751" spans="1:18" ht="36" x14ac:dyDescent="0.25">
      <c r="A1751" s="361" t="s">
        <v>7095</v>
      </c>
      <c r="B1751" s="26" t="s">
        <v>3987</v>
      </c>
      <c r="C1751" s="361" t="s">
        <v>158</v>
      </c>
      <c r="D1751" s="389" t="s">
        <v>7256</v>
      </c>
      <c r="E1751" s="383">
        <v>2500</v>
      </c>
      <c r="F1751" s="613" t="s">
        <v>8143</v>
      </c>
      <c r="G1751" s="554" t="s">
        <v>8144</v>
      </c>
      <c r="H1751" s="293" t="s">
        <v>8145</v>
      </c>
      <c r="I1751" s="392" t="s">
        <v>7099</v>
      </c>
      <c r="J1751" s="392" t="s">
        <v>7100</v>
      </c>
      <c r="K1751" s="544" t="s">
        <v>3277</v>
      </c>
      <c r="L1751" s="544" t="s">
        <v>3564</v>
      </c>
      <c r="M1751" s="390">
        <v>30600</v>
      </c>
      <c r="N1751" s="544" t="s">
        <v>7101</v>
      </c>
      <c r="O1751" s="544" t="s">
        <v>7101</v>
      </c>
      <c r="P1751" s="390">
        <v>0</v>
      </c>
      <c r="Q1751" s="544"/>
      <c r="R1751" s="544"/>
    </row>
    <row r="1752" spans="1:18" ht="24" x14ac:dyDescent="0.25">
      <c r="A1752" s="361" t="s">
        <v>7095</v>
      </c>
      <c r="B1752" s="26" t="s">
        <v>3987</v>
      </c>
      <c r="C1752" s="361" t="s">
        <v>158</v>
      </c>
      <c r="D1752" s="389" t="s">
        <v>7237</v>
      </c>
      <c r="E1752" s="383">
        <v>5000</v>
      </c>
      <c r="F1752" s="613" t="s">
        <v>8146</v>
      </c>
      <c r="G1752" s="554" t="s">
        <v>8147</v>
      </c>
      <c r="H1752" s="392" t="s">
        <v>4566</v>
      </c>
      <c r="I1752" s="392" t="s">
        <v>7099</v>
      </c>
      <c r="J1752" s="392" t="s">
        <v>7100</v>
      </c>
      <c r="K1752" s="544" t="s">
        <v>3277</v>
      </c>
      <c r="L1752" s="544" t="s">
        <v>3564</v>
      </c>
      <c r="M1752" s="390">
        <v>60600</v>
      </c>
      <c r="N1752" s="544" t="s">
        <v>7101</v>
      </c>
      <c r="O1752" s="544" t="s">
        <v>7101</v>
      </c>
      <c r="P1752" s="390">
        <v>0</v>
      </c>
      <c r="Q1752" s="544"/>
      <c r="R1752" s="544"/>
    </row>
    <row r="1753" spans="1:18" x14ac:dyDescent="0.25">
      <c r="A1753" s="361" t="s">
        <v>7095</v>
      </c>
      <c r="B1753" s="26" t="s">
        <v>3987</v>
      </c>
      <c r="C1753" s="361" t="s">
        <v>158</v>
      </c>
      <c r="D1753" s="389" t="s">
        <v>7096</v>
      </c>
      <c r="E1753" s="383">
        <v>5000</v>
      </c>
      <c r="F1753" s="613" t="s">
        <v>8148</v>
      </c>
      <c r="G1753" s="554" t="s">
        <v>8149</v>
      </c>
      <c r="H1753" s="392" t="s">
        <v>4566</v>
      </c>
      <c r="I1753" s="392" t="s">
        <v>7099</v>
      </c>
      <c r="J1753" s="392" t="s">
        <v>7100</v>
      </c>
      <c r="K1753" s="544" t="s">
        <v>3277</v>
      </c>
      <c r="L1753" s="544" t="s">
        <v>3277</v>
      </c>
      <c r="M1753" s="390">
        <v>5416.67</v>
      </c>
      <c r="N1753" s="544" t="s">
        <v>7101</v>
      </c>
      <c r="O1753" s="544" t="s">
        <v>7101</v>
      </c>
      <c r="P1753" s="390">
        <v>0</v>
      </c>
      <c r="Q1753" s="544"/>
      <c r="R1753" s="544"/>
    </row>
    <row r="1754" spans="1:18" x14ac:dyDescent="0.25">
      <c r="A1754" s="361" t="s">
        <v>7095</v>
      </c>
      <c r="B1754" s="26" t="s">
        <v>3987</v>
      </c>
      <c r="C1754" s="361" t="s">
        <v>158</v>
      </c>
      <c r="D1754" s="389" t="s">
        <v>7170</v>
      </c>
      <c r="E1754" s="383">
        <v>5000</v>
      </c>
      <c r="F1754" s="613" t="s">
        <v>8148</v>
      </c>
      <c r="G1754" s="554" t="s">
        <v>8149</v>
      </c>
      <c r="H1754" s="392" t="s">
        <v>4566</v>
      </c>
      <c r="I1754" s="392" t="s">
        <v>7099</v>
      </c>
      <c r="J1754" s="392" t="s">
        <v>7100</v>
      </c>
      <c r="K1754" s="544" t="s">
        <v>3283</v>
      </c>
      <c r="L1754" s="544" t="s">
        <v>3283</v>
      </c>
      <c r="M1754" s="390">
        <v>13670</v>
      </c>
      <c r="N1754" s="544" t="s">
        <v>7101</v>
      </c>
      <c r="O1754" s="544" t="s">
        <v>7101</v>
      </c>
      <c r="P1754" s="390">
        <v>0</v>
      </c>
      <c r="Q1754" s="544"/>
      <c r="R1754" s="544"/>
    </row>
    <row r="1755" spans="1:18" x14ac:dyDescent="0.25">
      <c r="A1755" s="361" t="s">
        <v>7095</v>
      </c>
      <c r="B1755" s="26" t="s">
        <v>3987</v>
      </c>
      <c r="C1755" s="361" t="s">
        <v>158</v>
      </c>
      <c r="D1755" s="389" t="s">
        <v>7096</v>
      </c>
      <c r="E1755" s="383">
        <v>5000</v>
      </c>
      <c r="F1755" s="613" t="s">
        <v>8150</v>
      </c>
      <c r="G1755" s="554" t="s">
        <v>8151</v>
      </c>
      <c r="H1755" s="392" t="s">
        <v>4566</v>
      </c>
      <c r="I1755" s="392" t="s">
        <v>7099</v>
      </c>
      <c r="J1755" s="392" t="s">
        <v>7100</v>
      </c>
      <c r="K1755" s="544" t="s">
        <v>3277</v>
      </c>
      <c r="L1755" s="544" t="s">
        <v>3277</v>
      </c>
      <c r="M1755" s="390">
        <v>5416.67</v>
      </c>
      <c r="N1755" s="544" t="s">
        <v>7101</v>
      </c>
      <c r="O1755" s="544" t="s">
        <v>7101</v>
      </c>
      <c r="P1755" s="390">
        <v>0</v>
      </c>
      <c r="Q1755" s="544"/>
      <c r="R1755" s="544"/>
    </row>
    <row r="1756" spans="1:18" x14ac:dyDescent="0.25">
      <c r="A1756" s="361" t="s">
        <v>7095</v>
      </c>
      <c r="B1756" s="26" t="s">
        <v>3987</v>
      </c>
      <c r="C1756" s="361" t="s">
        <v>158</v>
      </c>
      <c r="D1756" s="389" t="s">
        <v>7096</v>
      </c>
      <c r="E1756" s="383">
        <v>5000</v>
      </c>
      <c r="F1756" s="613" t="s">
        <v>8152</v>
      </c>
      <c r="G1756" s="554" t="s">
        <v>8153</v>
      </c>
      <c r="H1756" s="392" t="s">
        <v>4566</v>
      </c>
      <c r="I1756" s="392" t="s">
        <v>7099</v>
      </c>
      <c r="J1756" s="392" t="s">
        <v>7100</v>
      </c>
      <c r="K1756" s="544" t="s">
        <v>3277</v>
      </c>
      <c r="L1756" s="544" t="s">
        <v>3277</v>
      </c>
      <c r="M1756" s="390">
        <v>5416.67</v>
      </c>
      <c r="N1756" s="544" t="s">
        <v>7101</v>
      </c>
      <c r="O1756" s="544" t="s">
        <v>7101</v>
      </c>
      <c r="P1756" s="390">
        <v>0</v>
      </c>
      <c r="Q1756" s="544"/>
      <c r="R1756" s="544"/>
    </row>
    <row r="1757" spans="1:18" ht="24" x14ac:dyDescent="0.25">
      <c r="A1757" s="361" t="s">
        <v>7095</v>
      </c>
      <c r="B1757" s="26" t="s">
        <v>3987</v>
      </c>
      <c r="C1757" s="361" t="s">
        <v>158</v>
      </c>
      <c r="D1757" s="389" t="s">
        <v>3988</v>
      </c>
      <c r="E1757" s="383">
        <v>2500</v>
      </c>
      <c r="F1757" s="613" t="s">
        <v>8154</v>
      </c>
      <c r="G1757" s="554" t="s">
        <v>8155</v>
      </c>
      <c r="H1757" s="293" t="s">
        <v>7204</v>
      </c>
      <c r="I1757" s="392" t="s">
        <v>7099</v>
      </c>
      <c r="J1757" s="392" t="s">
        <v>7100</v>
      </c>
      <c r="K1757" s="544" t="s">
        <v>3277</v>
      </c>
      <c r="L1757" s="544" t="s">
        <v>3277</v>
      </c>
      <c r="M1757" s="390">
        <v>6694.44</v>
      </c>
      <c r="N1757" s="544" t="s">
        <v>7101</v>
      </c>
      <c r="O1757" s="544" t="s">
        <v>7101</v>
      </c>
      <c r="P1757" s="390">
        <v>0</v>
      </c>
      <c r="Q1757" s="544"/>
      <c r="R1757" s="544"/>
    </row>
    <row r="1758" spans="1:18" x14ac:dyDescent="0.25">
      <c r="A1758" s="361" t="s">
        <v>7095</v>
      </c>
      <c r="B1758" s="26" t="s">
        <v>3987</v>
      </c>
      <c r="C1758" s="361" t="s">
        <v>158</v>
      </c>
      <c r="D1758" s="389" t="s">
        <v>7158</v>
      </c>
      <c r="E1758" s="383">
        <v>3500</v>
      </c>
      <c r="F1758" s="613" t="s">
        <v>8156</v>
      </c>
      <c r="G1758" s="554" t="s">
        <v>8157</v>
      </c>
      <c r="H1758" s="392" t="s">
        <v>7175</v>
      </c>
      <c r="I1758" s="392" t="s">
        <v>7099</v>
      </c>
      <c r="J1758" s="392" t="s">
        <v>7100</v>
      </c>
      <c r="K1758" s="544" t="s">
        <v>3277</v>
      </c>
      <c r="L1758" s="544" t="s">
        <v>3564</v>
      </c>
      <c r="M1758" s="390">
        <v>42600</v>
      </c>
      <c r="N1758" s="544" t="s">
        <v>7101</v>
      </c>
      <c r="O1758" s="544" t="s">
        <v>7101</v>
      </c>
      <c r="P1758" s="390">
        <v>0</v>
      </c>
      <c r="Q1758" s="544"/>
      <c r="R1758" s="544"/>
    </row>
    <row r="1759" spans="1:18" ht="24" x14ac:dyDescent="0.25">
      <c r="A1759" s="361" t="s">
        <v>7095</v>
      </c>
      <c r="B1759" s="26" t="s">
        <v>3987</v>
      </c>
      <c r="C1759" s="361" t="s">
        <v>158</v>
      </c>
      <c r="D1759" s="389" t="s">
        <v>7096</v>
      </c>
      <c r="E1759" s="383">
        <v>5000</v>
      </c>
      <c r="F1759" s="613" t="s">
        <v>8158</v>
      </c>
      <c r="G1759" s="554" t="s">
        <v>8159</v>
      </c>
      <c r="H1759" s="392" t="s">
        <v>4566</v>
      </c>
      <c r="I1759" s="392" t="s">
        <v>7099</v>
      </c>
      <c r="J1759" s="392" t="s">
        <v>7100</v>
      </c>
      <c r="K1759" s="544" t="s">
        <v>3277</v>
      </c>
      <c r="L1759" s="544" t="s">
        <v>3277</v>
      </c>
      <c r="M1759" s="390">
        <v>5416.67</v>
      </c>
      <c r="N1759" s="544" t="s">
        <v>7101</v>
      </c>
      <c r="O1759" s="544" t="s">
        <v>7101</v>
      </c>
      <c r="P1759" s="390">
        <v>0</v>
      </c>
      <c r="Q1759" s="544"/>
      <c r="R1759" s="544"/>
    </row>
    <row r="1760" spans="1:18" x14ac:dyDescent="0.25">
      <c r="A1760" s="361" t="s">
        <v>7095</v>
      </c>
      <c r="B1760" s="26" t="s">
        <v>3987</v>
      </c>
      <c r="C1760" s="361" t="s">
        <v>158</v>
      </c>
      <c r="D1760" s="389" t="s">
        <v>7188</v>
      </c>
      <c r="E1760" s="383">
        <v>5500</v>
      </c>
      <c r="F1760" s="613" t="s">
        <v>8160</v>
      </c>
      <c r="G1760" s="554" t="s">
        <v>8161</v>
      </c>
      <c r="H1760" s="392" t="s">
        <v>7211</v>
      </c>
      <c r="I1760" s="392" t="s">
        <v>7115</v>
      </c>
      <c r="J1760" s="392" t="s">
        <v>1664</v>
      </c>
      <c r="K1760" s="544" t="s">
        <v>3277</v>
      </c>
      <c r="L1760" s="544" t="s">
        <v>3564</v>
      </c>
      <c r="M1760" s="390">
        <v>66600</v>
      </c>
      <c r="N1760" s="544" t="s">
        <v>7101</v>
      </c>
      <c r="O1760" s="544" t="s">
        <v>7101</v>
      </c>
      <c r="P1760" s="390">
        <v>0</v>
      </c>
      <c r="Q1760" s="544"/>
      <c r="R1760" s="544"/>
    </row>
    <row r="1761" spans="1:18" x14ac:dyDescent="0.25">
      <c r="A1761" s="361" t="s">
        <v>7095</v>
      </c>
      <c r="B1761" s="26" t="s">
        <v>3987</v>
      </c>
      <c r="C1761" s="361" t="s">
        <v>158</v>
      </c>
      <c r="D1761" s="389" t="s">
        <v>7170</v>
      </c>
      <c r="E1761" s="383">
        <v>5000</v>
      </c>
      <c r="F1761" s="613" t="s">
        <v>8162</v>
      </c>
      <c r="G1761" s="554" t="s">
        <v>8163</v>
      </c>
      <c r="H1761" s="392" t="s">
        <v>4566</v>
      </c>
      <c r="I1761" s="392" t="s">
        <v>7099</v>
      </c>
      <c r="J1761" s="392" t="s">
        <v>7100</v>
      </c>
      <c r="K1761" s="544" t="s">
        <v>3283</v>
      </c>
      <c r="L1761" s="544" t="s">
        <v>3309</v>
      </c>
      <c r="M1761" s="390">
        <v>19476.109999999997</v>
      </c>
      <c r="N1761" s="544" t="s">
        <v>7101</v>
      </c>
      <c r="O1761" s="544" t="s">
        <v>7101</v>
      </c>
      <c r="P1761" s="390">
        <v>0</v>
      </c>
      <c r="Q1761" s="544"/>
      <c r="R1761" s="544"/>
    </row>
    <row r="1762" spans="1:18" ht="24" x14ac:dyDescent="0.25">
      <c r="A1762" s="361" t="s">
        <v>7095</v>
      </c>
      <c r="B1762" s="26" t="s">
        <v>3987</v>
      </c>
      <c r="C1762" s="361" t="s">
        <v>158</v>
      </c>
      <c r="D1762" s="389" t="s">
        <v>4016</v>
      </c>
      <c r="E1762" s="383">
        <v>5000</v>
      </c>
      <c r="F1762" s="613" t="s">
        <v>8164</v>
      </c>
      <c r="G1762" s="554" t="s">
        <v>8165</v>
      </c>
      <c r="H1762" s="392" t="s">
        <v>4488</v>
      </c>
      <c r="I1762" s="392" t="s">
        <v>7099</v>
      </c>
      <c r="J1762" s="392" t="s">
        <v>7100</v>
      </c>
      <c r="K1762" s="544" t="s">
        <v>3309</v>
      </c>
      <c r="L1762" s="544" t="s">
        <v>3437</v>
      </c>
      <c r="M1762" s="390">
        <v>30091.67</v>
      </c>
      <c r="N1762" s="544" t="s">
        <v>7101</v>
      </c>
      <c r="O1762" s="544" t="s">
        <v>7101</v>
      </c>
      <c r="P1762" s="390">
        <v>0</v>
      </c>
      <c r="Q1762" s="544"/>
      <c r="R1762" s="544"/>
    </row>
    <row r="1763" spans="1:18" x14ac:dyDescent="0.25">
      <c r="A1763" s="361" t="s">
        <v>7095</v>
      </c>
      <c r="B1763" s="26" t="s">
        <v>3987</v>
      </c>
      <c r="C1763" s="361" t="s">
        <v>158</v>
      </c>
      <c r="D1763" s="389" t="s">
        <v>7170</v>
      </c>
      <c r="E1763" s="383">
        <v>5000</v>
      </c>
      <c r="F1763" s="613" t="s">
        <v>8166</v>
      </c>
      <c r="G1763" s="554" t="s">
        <v>8167</v>
      </c>
      <c r="H1763" s="392" t="s">
        <v>4566</v>
      </c>
      <c r="I1763" s="392" t="s">
        <v>7099</v>
      </c>
      <c r="J1763" s="392" t="s">
        <v>7100</v>
      </c>
      <c r="K1763" s="544" t="s">
        <v>3283</v>
      </c>
      <c r="L1763" s="544" t="s">
        <v>3297</v>
      </c>
      <c r="M1763" s="390">
        <v>20211.669999999998</v>
      </c>
      <c r="N1763" s="544" t="s">
        <v>7101</v>
      </c>
      <c r="O1763" s="544" t="s">
        <v>7101</v>
      </c>
      <c r="P1763" s="390">
        <v>0</v>
      </c>
      <c r="Q1763" s="544"/>
      <c r="R1763" s="544"/>
    </row>
    <row r="1764" spans="1:18" x14ac:dyDescent="0.25">
      <c r="A1764" s="361" t="s">
        <v>7095</v>
      </c>
      <c r="B1764" s="26" t="s">
        <v>3987</v>
      </c>
      <c r="C1764" s="361" t="s">
        <v>158</v>
      </c>
      <c r="D1764" s="389" t="s">
        <v>7096</v>
      </c>
      <c r="E1764" s="383">
        <v>5000</v>
      </c>
      <c r="F1764" s="613" t="s">
        <v>8166</v>
      </c>
      <c r="G1764" s="554" t="s">
        <v>8167</v>
      </c>
      <c r="H1764" s="392" t="s">
        <v>4566</v>
      </c>
      <c r="I1764" s="392" t="s">
        <v>7099</v>
      </c>
      <c r="J1764" s="392" t="s">
        <v>7100</v>
      </c>
      <c r="K1764" s="544" t="s">
        <v>3277</v>
      </c>
      <c r="L1764" s="544" t="s">
        <v>3277</v>
      </c>
      <c r="M1764" s="390">
        <v>5416.67</v>
      </c>
      <c r="N1764" s="544" t="s">
        <v>7101</v>
      </c>
      <c r="O1764" s="544" t="s">
        <v>7101</v>
      </c>
      <c r="P1764" s="390">
        <v>0</v>
      </c>
      <c r="Q1764" s="544"/>
      <c r="R1764" s="544"/>
    </row>
    <row r="1765" spans="1:18" ht="24" x14ac:dyDescent="0.25">
      <c r="A1765" s="361" t="s">
        <v>7095</v>
      </c>
      <c r="B1765" s="26" t="s">
        <v>3987</v>
      </c>
      <c r="C1765" s="361" t="s">
        <v>158</v>
      </c>
      <c r="D1765" s="389" t="s">
        <v>7111</v>
      </c>
      <c r="E1765" s="383">
        <v>3500</v>
      </c>
      <c r="F1765" s="613" t="s">
        <v>8168</v>
      </c>
      <c r="G1765" s="554" t="s">
        <v>8169</v>
      </c>
      <c r="H1765" s="293" t="s">
        <v>8170</v>
      </c>
      <c r="I1765" s="392" t="s">
        <v>7099</v>
      </c>
      <c r="J1765" s="392" t="s">
        <v>7100</v>
      </c>
      <c r="K1765" s="544" t="s">
        <v>3277</v>
      </c>
      <c r="L1765" s="544" t="s">
        <v>3309</v>
      </c>
      <c r="M1765" s="390">
        <v>11156.109999999999</v>
      </c>
      <c r="N1765" s="544" t="s">
        <v>7101</v>
      </c>
      <c r="O1765" s="544" t="s">
        <v>7101</v>
      </c>
      <c r="P1765" s="390">
        <v>0</v>
      </c>
      <c r="Q1765" s="544"/>
      <c r="R1765" s="544"/>
    </row>
    <row r="1766" spans="1:18" ht="24" x14ac:dyDescent="0.25">
      <c r="A1766" s="361" t="s">
        <v>7095</v>
      </c>
      <c r="B1766" s="26" t="s">
        <v>3987</v>
      </c>
      <c r="C1766" s="361" t="s">
        <v>158</v>
      </c>
      <c r="D1766" s="389" t="s">
        <v>7111</v>
      </c>
      <c r="E1766" s="383">
        <v>3500</v>
      </c>
      <c r="F1766" s="616" t="s">
        <v>8171</v>
      </c>
      <c r="G1766" s="555" t="s">
        <v>8172</v>
      </c>
      <c r="H1766" s="293" t="s">
        <v>7211</v>
      </c>
      <c r="I1766" s="392" t="s">
        <v>7115</v>
      </c>
      <c r="J1766" s="392" t="s">
        <v>1664</v>
      </c>
      <c r="K1766" s="544" t="s">
        <v>3277</v>
      </c>
      <c r="L1766" s="544" t="s">
        <v>3309</v>
      </c>
      <c r="M1766" s="390">
        <v>11156.109999999999</v>
      </c>
      <c r="N1766" s="544" t="s">
        <v>7101</v>
      </c>
      <c r="O1766" s="544" t="s">
        <v>7101</v>
      </c>
      <c r="P1766" s="390">
        <v>0</v>
      </c>
      <c r="Q1766" s="544"/>
      <c r="R1766" s="544"/>
    </row>
    <row r="1767" spans="1:18" x14ac:dyDescent="0.25">
      <c r="A1767" s="361" t="s">
        <v>7095</v>
      </c>
      <c r="B1767" s="26" t="s">
        <v>3987</v>
      </c>
      <c r="C1767" s="361" t="s">
        <v>158</v>
      </c>
      <c r="D1767" s="389" t="s">
        <v>7096</v>
      </c>
      <c r="E1767" s="383">
        <v>5000</v>
      </c>
      <c r="F1767" s="613" t="s">
        <v>8173</v>
      </c>
      <c r="G1767" s="554" t="s">
        <v>8174</v>
      </c>
      <c r="H1767" s="392" t="s">
        <v>4566</v>
      </c>
      <c r="I1767" s="392" t="s">
        <v>7099</v>
      </c>
      <c r="J1767" s="392" t="s">
        <v>7100</v>
      </c>
      <c r="K1767" s="544" t="s">
        <v>3277</v>
      </c>
      <c r="L1767" s="544" t="s">
        <v>3277</v>
      </c>
      <c r="M1767" s="390">
        <v>5416.67</v>
      </c>
      <c r="N1767" s="544" t="s">
        <v>7101</v>
      </c>
      <c r="O1767" s="544" t="s">
        <v>7101</v>
      </c>
      <c r="P1767" s="390">
        <v>0</v>
      </c>
      <c r="Q1767" s="544"/>
      <c r="R1767" s="544"/>
    </row>
    <row r="1768" spans="1:18" ht="36" x14ac:dyDescent="0.25">
      <c r="A1768" s="361" t="s">
        <v>7095</v>
      </c>
      <c r="B1768" s="26" t="s">
        <v>3987</v>
      </c>
      <c r="C1768" s="361" t="s">
        <v>158</v>
      </c>
      <c r="D1768" s="389" t="s">
        <v>8175</v>
      </c>
      <c r="E1768" s="383">
        <v>4500</v>
      </c>
      <c r="F1768" s="613" t="s">
        <v>8176</v>
      </c>
      <c r="G1768" s="554" t="s">
        <v>8177</v>
      </c>
      <c r="H1768" s="293" t="s">
        <v>8178</v>
      </c>
      <c r="I1768" s="293" t="s">
        <v>7207</v>
      </c>
      <c r="J1768" s="392" t="s">
        <v>7208</v>
      </c>
      <c r="K1768" s="544" t="s">
        <v>3277</v>
      </c>
      <c r="L1768" s="544" t="s">
        <v>3564</v>
      </c>
      <c r="M1768" s="390">
        <v>54600</v>
      </c>
      <c r="N1768" s="544" t="s">
        <v>7101</v>
      </c>
      <c r="O1768" s="544" t="s">
        <v>7101</v>
      </c>
      <c r="P1768" s="390">
        <v>0</v>
      </c>
      <c r="Q1768" s="544"/>
      <c r="R1768" s="544"/>
    </row>
    <row r="1769" spans="1:18" x14ac:dyDescent="0.25">
      <c r="A1769" s="361" t="s">
        <v>7095</v>
      </c>
      <c r="B1769" s="26" t="s">
        <v>3987</v>
      </c>
      <c r="C1769" s="361" t="s">
        <v>158</v>
      </c>
      <c r="D1769" s="389" t="s">
        <v>7170</v>
      </c>
      <c r="E1769" s="383">
        <v>5000</v>
      </c>
      <c r="F1769" s="613" t="s">
        <v>8179</v>
      </c>
      <c r="G1769" s="554" t="s">
        <v>8180</v>
      </c>
      <c r="H1769" s="392" t="s">
        <v>4566</v>
      </c>
      <c r="I1769" s="392" t="s">
        <v>7099</v>
      </c>
      <c r="J1769" s="392" t="s">
        <v>7100</v>
      </c>
      <c r="K1769" s="544" t="s">
        <v>3283</v>
      </c>
      <c r="L1769" s="544" t="s">
        <v>3297</v>
      </c>
      <c r="M1769" s="390">
        <v>20211.669999999998</v>
      </c>
      <c r="N1769" s="544" t="s">
        <v>7101</v>
      </c>
      <c r="O1769" s="544" t="s">
        <v>7101</v>
      </c>
      <c r="P1769" s="390">
        <v>0</v>
      </c>
      <c r="Q1769" s="544"/>
      <c r="R1769" s="544"/>
    </row>
    <row r="1770" spans="1:18" x14ac:dyDescent="0.25">
      <c r="A1770" s="361" t="s">
        <v>7095</v>
      </c>
      <c r="B1770" s="26" t="s">
        <v>3987</v>
      </c>
      <c r="C1770" s="361" t="s">
        <v>158</v>
      </c>
      <c r="D1770" s="389" t="s">
        <v>7096</v>
      </c>
      <c r="E1770" s="383">
        <v>5000</v>
      </c>
      <c r="F1770" s="613" t="s">
        <v>8179</v>
      </c>
      <c r="G1770" s="554" t="s">
        <v>8180</v>
      </c>
      <c r="H1770" s="392" t="s">
        <v>4566</v>
      </c>
      <c r="I1770" s="392" t="s">
        <v>7099</v>
      </c>
      <c r="J1770" s="392" t="s">
        <v>7100</v>
      </c>
      <c r="K1770" s="544" t="s">
        <v>3277</v>
      </c>
      <c r="L1770" s="544" t="s">
        <v>3277</v>
      </c>
      <c r="M1770" s="390">
        <v>5416.67</v>
      </c>
      <c r="N1770" s="544" t="s">
        <v>7101</v>
      </c>
      <c r="O1770" s="544" t="s">
        <v>7101</v>
      </c>
      <c r="P1770" s="390">
        <v>0</v>
      </c>
      <c r="Q1770" s="544"/>
      <c r="R1770" s="544"/>
    </row>
    <row r="1771" spans="1:18" ht="24" x14ac:dyDescent="0.25">
      <c r="A1771" s="361" t="s">
        <v>7095</v>
      </c>
      <c r="B1771" s="26" t="s">
        <v>3987</v>
      </c>
      <c r="C1771" s="361" t="s">
        <v>158</v>
      </c>
      <c r="D1771" s="389" t="s">
        <v>8181</v>
      </c>
      <c r="E1771" s="383">
        <v>2500</v>
      </c>
      <c r="F1771" s="613" t="s">
        <v>8182</v>
      </c>
      <c r="G1771" s="554" t="s">
        <v>8183</v>
      </c>
      <c r="H1771" s="392" t="s">
        <v>7178</v>
      </c>
      <c r="I1771" s="293" t="s">
        <v>7201</v>
      </c>
      <c r="J1771" s="392" t="s">
        <v>1664</v>
      </c>
      <c r="K1771" s="544" t="s">
        <v>3277</v>
      </c>
      <c r="L1771" s="544" t="s">
        <v>3368</v>
      </c>
      <c r="M1771" s="390">
        <v>28350</v>
      </c>
      <c r="N1771" s="544" t="s">
        <v>7101</v>
      </c>
      <c r="O1771" s="544" t="s">
        <v>7101</v>
      </c>
      <c r="P1771" s="390">
        <v>0</v>
      </c>
      <c r="Q1771" s="544"/>
      <c r="R1771" s="544"/>
    </row>
    <row r="1772" spans="1:18" ht="24" x14ac:dyDescent="0.25">
      <c r="A1772" s="361" t="s">
        <v>7095</v>
      </c>
      <c r="B1772" s="26" t="s">
        <v>3987</v>
      </c>
      <c r="C1772" s="361" t="s">
        <v>158</v>
      </c>
      <c r="D1772" s="389" t="s">
        <v>8184</v>
      </c>
      <c r="E1772" s="383">
        <v>5500</v>
      </c>
      <c r="F1772" s="613" t="s">
        <v>8185</v>
      </c>
      <c r="G1772" s="554" t="s">
        <v>8186</v>
      </c>
      <c r="H1772" s="293" t="s">
        <v>8187</v>
      </c>
      <c r="I1772" s="293" t="s">
        <v>7115</v>
      </c>
      <c r="J1772" s="293" t="s">
        <v>1664</v>
      </c>
      <c r="K1772" s="544" t="s">
        <v>3277</v>
      </c>
      <c r="L1772" s="544" t="s">
        <v>3564</v>
      </c>
      <c r="M1772" s="390">
        <v>66600</v>
      </c>
      <c r="N1772" s="544" t="s">
        <v>7101</v>
      </c>
      <c r="O1772" s="544" t="s">
        <v>7101</v>
      </c>
      <c r="P1772" s="390">
        <v>0</v>
      </c>
      <c r="Q1772" s="544"/>
      <c r="R1772" s="544"/>
    </row>
    <row r="1773" spans="1:18" ht="24" x14ac:dyDescent="0.25">
      <c r="A1773" s="361" t="s">
        <v>7095</v>
      </c>
      <c r="B1773" s="26" t="s">
        <v>3987</v>
      </c>
      <c r="C1773" s="361" t="s">
        <v>158</v>
      </c>
      <c r="D1773" s="389" t="s">
        <v>7111</v>
      </c>
      <c r="E1773" s="383">
        <v>3500</v>
      </c>
      <c r="F1773" s="613" t="s">
        <v>8188</v>
      </c>
      <c r="G1773" s="554" t="s">
        <v>8189</v>
      </c>
      <c r="H1773" s="392" t="s">
        <v>4015</v>
      </c>
      <c r="I1773" s="392" t="s">
        <v>7099</v>
      </c>
      <c r="J1773" s="392" t="s">
        <v>7100</v>
      </c>
      <c r="K1773" s="544" t="s">
        <v>3277</v>
      </c>
      <c r="L1773" s="544" t="s">
        <v>3309</v>
      </c>
      <c r="M1773" s="390">
        <v>11156.109999999999</v>
      </c>
      <c r="N1773" s="544" t="s">
        <v>7101</v>
      </c>
      <c r="O1773" s="544" t="s">
        <v>7101</v>
      </c>
      <c r="P1773" s="390">
        <v>0</v>
      </c>
      <c r="Q1773" s="544"/>
      <c r="R1773" s="544"/>
    </row>
    <row r="1774" spans="1:18" ht="24" x14ac:dyDescent="0.25">
      <c r="A1774" s="361" t="s">
        <v>7095</v>
      </c>
      <c r="B1774" s="26" t="s">
        <v>3987</v>
      </c>
      <c r="C1774" s="361" t="s">
        <v>158</v>
      </c>
      <c r="D1774" s="389" t="s">
        <v>7096</v>
      </c>
      <c r="E1774" s="383">
        <v>5000</v>
      </c>
      <c r="F1774" s="613" t="s">
        <v>8190</v>
      </c>
      <c r="G1774" s="554" t="s">
        <v>8191</v>
      </c>
      <c r="H1774" s="392" t="s">
        <v>7194</v>
      </c>
      <c r="I1774" s="392" t="s">
        <v>7099</v>
      </c>
      <c r="J1774" s="392" t="s">
        <v>7100</v>
      </c>
      <c r="K1774" s="544" t="s">
        <v>3277</v>
      </c>
      <c r="L1774" s="544" t="s">
        <v>3277</v>
      </c>
      <c r="M1774" s="390">
        <v>5416.67</v>
      </c>
      <c r="N1774" s="544" t="s">
        <v>7101</v>
      </c>
      <c r="O1774" s="544" t="s">
        <v>7101</v>
      </c>
      <c r="P1774" s="390">
        <v>0</v>
      </c>
      <c r="Q1774" s="544"/>
      <c r="R1774" s="544"/>
    </row>
    <row r="1775" spans="1:18" ht="24" x14ac:dyDescent="0.25">
      <c r="A1775" s="361" t="s">
        <v>7095</v>
      </c>
      <c r="B1775" s="26" t="s">
        <v>3987</v>
      </c>
      <c r="C1775" s="361" t="s">
        <v>158</v>
      </c>
      <c r="D1775" s="389" t="s">
        <v>7111</v>
      </c>
      <c r="E1775" s="383">
        <v>3500</v>
      </c>
      <c r="F1775" s="613" t="s">
        <v>8192</v>
      </c>
      <c r="G1775" s="554" t="s">
        <v>8193</v>
      </c>
      <c r="H1775" s="293" t="s">
        <v>7204</v>
      </c>
      <c r="I1775" s="392" t="s">
        <v>7115</v>
      </c>
      <c r="J1775" s="392" t="s">
        <v>1664</v>
      </c>
      <c r="K1775" s="544" t="s">
        <v>3277</v>
      </c>
      <c r="L1775" s="544" t="s">
        <v>3309</v>
      </c>
      <c r="M1775" s="390">
        <v>11156.109999999999</v>
      </c>
      <c r="N1775" s="544" t="s">
        <v>7101</v>
      </c>
      <c r="O1775" s="544" t="s">
        <v>7101</v>
      </c>
      <c r="P1775" s="390">
        <v>0</v>
      </c>
      <c r="Q1775" s="544"/>
      <c r="R1775" s="544"/>
    </row>
    <row r="1776" spans="1:18" ht="24" x14ac:dyDescent="0.25">
      <c r="A1776" s="361" t="s">
        <v>7095</v>
      </c>
      <c r="B1776" s="26" t="s">
        <v>3987</v>
      </c>
      <c r="C1776" s="361" t="s">
        <v>158</v>
      </c>
      <c r="D1776" s="391" t="s">
        <v>4000</v>
      </c>
      <c r="E1776" s="383">
        <v>2000</v>
      </c>
      <c r="F1776" s="613" t="s">
        <v>8194</v>
      </c>
      <c r="G1776" s="554" t="s">
        <v>8195</v>
      </c>
      <c r="H1776" s="392" t="s">
        <v>7109</v>
      </c>
      <c r="I1776" s="293" t="s">
        <v>7110</v>
      </c>
      <c r="J1776" s="392" t="s">
        <v>1664</v>
      </c>
      <c r="K1776" s="544" t="s">
        <v>3277</v>
      </c>
      <c r="L1776" s="544" t="s">
        <v>3564</v>
      </c>
      <c r="M1776" s="390">
        <v>24600</v>
      </c>
      <c r="N1776" s="544" t="s">
        <v>7101</v>
      </c>
      <c r="O1776" s="544" t="s">
        <v>7101</v>
      </c>
      <c r="P1776" s="390">
        <v>0</v>
      </c>
      <c r="Q1776" s="544"/>
      <c r="R1776" s="544"/>
    </row>
    <row r="1777" spans="1:18" x14ac:dyDescent="0.25">
      <c r="A1777" s="361" t="s">
        <v>7095</v>
      </c>
      <c r="B1777" s="26" t="s">
        <v>3987</v>
      </c>
      <c r="C1777" s="361" t="s">
        <v>158</v>
      </c>
      <c r="D1777" s="389" t="s">
        <v>7096</v>
      </c>
      <c r="E1777" s="383">
        <v>5000</v>
      </c>
      <c r="F1777" s="613" t="s">
        <v>8196</v>
      </c>
      <c r="G1777" s="554" t="s">
        <v>8197</v>
      </c>
      <c r="H1777" s="392" t="s">
        <v>4566</v>
      </c>
      <c r="I1777" s="392" t="s">
        <v>7099</v>
      </c>
      <c r="J1777" s="392" t="s">
        <v>7100</v>
      </c>
      <c r="K1777" s="544" t="s">
        <v>3277</v>
      </c>
      <c r="L1777" s="544" t="s">
        <v>3277</v>
      </c>
      <c r="M1777" s="390">
        <v>5416.67</v>
      </c>
      <c r="N1777" s="544" t="s">
        <v>7101</v>
      </c>
      <c r="O1777" s="544" t="s">
        <v>7101</v>
      </c>
      <c r="P1777" s="390">
        <v>0</v>
      </c>
      <c r="Q1777" s="544"/>
      <c r="R1777" s="544"/>
    </row>
    <row r="1778" spans="1:18" ht="24" x14ac:dyDescent="0.25">
      <c r="A1778" s="361" t="s">
        <v>7095</v>
      </c>
      <c r="B1778" s="26" t="s">
        <v>3987</v>
      </c>
      <c r="C1778" s="361" t="s">
        <v>158</v>
      </c>
      <c r="D1778" s="389" t="s">
        <v>7096</v>
      </c>
      <c r="E1778" s="383">
        <v>5000</v>
      </c>
      <c r="F1778" s="613" t="s">
        <v>8198</v>
      </c>
      <c r="G1778" s="554" t="s">
        <v>8199</v>
      </c>
      <c r="H1778" s="392" t="s">
        <v>4566</v>
      </c>
      <c r="I1778" s="392" t="s">
        <v>7099</v>
      </c>
      <c r="J1778" s="392" t="s">
        <v>7100</v>
      </c>
      <c r="K1778" s="544" t="s">
        <v>3277</v>
      </c>
      <c r="L1778" s="544" t="s">
        <v>3277</v>
      </c>
      <c r="M1778" s="390">
        <v>5416.67</v>
      </c>
      <c r="N1778" s="544" t="s">
        <v>7101</v>
      </c>
      <c r="O1778" s="544" t="s">
        <v>7101</v>
      </c>
      <c r="P1778" s="390">
        <v>0</v>
      </c>
      <c r="Q1778" s="544"/>
      <c r="R1778" s="544"/>
    </row>
    <row r="1779" spans="1:18" ht="24" x14ac:dyDescent="0.25">
      <c r="A1779" s="361" t="s">
        <v>7095</v>
      </c>
      <c r="B1779" s="26" t="s">
        <v>3987</v>
      </c>
      <c r="C1779" s="361" t="s">
        <v>158</v>
      </c>
      <c r="D1779" s="389" t="s">
        <v>7170</v>
      </c>
      <c r="E1779" s="383">
        <v>5000</v>
      </c>
      <c r="F1779" s="613" t="s">
        <v>8198</v>
      </c>
      <c r="G1779" s="554" t="s">
        <v>8199</v>
      </c>
      <c r="H1779" s="392" t="s">
        <v>4566</v>
      </c>
      <c r="I1779" s="293" t="s">
        <v>7201</v>
      </c>
      <c r="J1779" s="392" t="s">
        <v>1664</v>
      </c>
      <c r="K1779" s="544" t="s">
        <v>3283</v>
      </c>
      <c r="L1779" s="544" t="s">
        <v>3297</v>
      </c>
      <c r="M1779" s="390">
        <v>20211.669999999998</v>
      </c>
      <c r="N1779" s="544" t="s">
        <v>7101</v>
      </c>
      <c r="O1779" s="544" t="s">
        <v>7101</v>
      </c>
      <c r="P1779" s="390">
        <v>0</v>
      </c>
      <c r="Q1779" s="544"/>
      <c r="R1779" s="544"/>
    </row>
    <row r="1780" spans="1:18" ht="36" x14ac:dyDescent="0.25">
      <c r="A1780" s="361" t="s">
        <v>7095</v>
      </c>
      <c r="B1780" s="26" t="s">
        <v>3987</v>
      </c>
      <c r="C1780" s="361" t="s">
        <v>158</v>
      </c>
      <c r="D1780" s="389" t="s">
        <v>7111</v>
      </c>
      <c r="E1780" s="383">
        <v>3500</v>
      </c>
      <c r="F1780" s="613" t="s">
        <v>8200</v>
      </c>
      <c r="G1780" s="554" t="s">
        <v>8201</v>
      </c>
      <c r="H1780" s="293" t="s">
        <v>8202</v>
      </c>
      <c r="I1780" s="392" t="s">
        <v>7115</v>
      </c>
      <c r="J1780" s="392" t="s">
        <v>1664</v>
      </c>
      <c r="K1780" s="544" t="s">
        <v>3277</v>
      </c>
      <c r="L1780" s="544" t="s">
        <v>3283</v>
      </c>
      <c r="M1780" s="390">
        <v>5434.72</v>
      </c>
      <c r="N1780" s="544" t="s">
        <v>7101</v>
      </c>
      <c r="O1780" s="544" t="s">
        <v>7101</v>
      </c>
      <c r="P1780" s="390">
        <v>0</v>
      </c>
      <c r="Q1780" s="544"/>
      <c r="R1780" s="544"/>
    </row>
    <row r="1781" spans="1:18" ht="24" x14ac:dyDescent="0.25">
      <c r="A1781" s="361" t="s">
        <v>7095</v>
      </c>
      <c r="B1781" s="26" t="s">
        <v>3987</v>
      </c>
      <c r="C1781" s="361" t="s">
        <v>158</v>
      </c>
      <c r="D1781" s="391" t="s">
        <v>4000</v>
      </c>
      <c r="E1781" s="383">
        <v>2200</v>
      </c>
      <c r="F1781" s="613" t="s">
        <v>8203</v>
      </c>
      <c r="G1781" s="554" t="s">
        <v>8204</v>
      </c>
      <c r="H1781" s="392" t="s">
        <v>7109</v>
      </c>
      <c r="I1781" s="293" t="s">
        <v>7110</v>
      </c>
      <c r="J1781" s="392" t="s">
        <v>1664</v>
      </c>
      <c r="K1781" s="544" t="s">
        <v>3277</v>
      </c>
      <c r="L1781" s="544" t="s">
        <v>3564</v>
      </c>
      <c r="M1781" s="390">
        <v>27000</v>
      </c>
      <c r="N1781" s="544" t="s">
        <v>7101</v>
      </c>
      <c r="O1781" s="544" t="s">
        <v>7101</v>
      </c>
      <c r="P1781" s="390">
        <v>0</v>
      </c>
      <c r="Q1781" s="544"/>
      <c r="R1781" s="544"/>
    </row>
    <row r="1782" spans="1:18" x14ac:dyDescent="0.25">
      <c r="A1782" s="361" t="s">
        <v>7095</v>
      </c>
      <c r="B1782" s="26" t="s">
        <v>3987</v>
      </c>
      <c r="C1782" s="361" t="s">
        <v>158</v>
      </c>
      <c r="D1782" s="389" t="s">
        <v>7170</v>
      </c>
      <c r="E1782" s="383">
        <v>5000</v>
      </c>
      <c r="F1782" s="613" t="s">
        <v>8205</v>
      </c>
      <c r="G1782" s="554" t="s">
        <v>8206</v>
      </c>
      <c r="H1782" s="392" t="s">
        <v>4566</v>
      </c>
      <c r="I1782" s="392" t="s">
        <v>7099</v>
      </c>
      <c r="J1782" s="392" t="s">
        <v>7100</v>
      </c>
      <c r="K1782" s="544" t="s">
        <v>3283</v>
      </c>
      <c r="L1782" s="544" t="s">
        <v>3297</v>
      </c>
      <c r="M1782" s="390">
        <v>21498.89</v>
      </c>
      <c r="N1782" s="544" t="s">
        <v>7101</v>
      </c>
      <c r="O1782" s="544" t="s">
        <v>7101</v>
      </c>
      <c r="P1782" s="390">
        <v>0</v>
      </c>
      <c r="Q1782" s="544"/>
      <c r="R1782" s="544"/>
    </row>
    <row r="1783" spans="1:18" x14ac:dyDescent="0.25">
      <c r="A1783" s="361" t="s">
        <v>7095</v>
      </c>
      <c r="B1783" s="26" t="s">
        <v>3987</v>
      </c>
      <c r="C1783" s="361" t="s">
        <v>158</v>
      </c>
      <c r="D1783" s="389" t="s">
        <v>7096</v>
      </c>
      <c r="E1783" s="383">
        <v>5000</v>
      </c>
      <c r="F1783" s="613" t="s">
        <v>8205</v>
      </c>
      <c r="G1783" s="554" t="s">
        <v>8206</v>
      </c>
      <c r="H1783" s="392" t="s">
        <v>4566</v>
      </c>
      <c r="I1783" s="392" t="s">
        <v>7099</v>
      </c>
      <c r="J1783" s="392" t="s">
        <v>7100</v>
      </c>
      <c r="K1783" s="544" t="s">
        <v>3277</v>
      </c>
      <c r="L1783" s="544" t="s">
        <v>3277</v>
      </c>
      <c r="M1783" s="390">
        <v>5416.67</v>
      </c>
      <c r="N1783" s="544" t="s">
        <v>7101</v>
      </c>
      <c r="O1783" s="544" t="s">
        <v>7101</v>
      </c>
      <c r="P1783" s="390">
        <v>0</v>
      </c>
      <c r="Q1783" s="544"/>
      <c r="R1783" s="544"/>
    </row>
    <row r="1784" spans="1:18" x14ac:dyDescent="0.25">
      <c r="A1784" s="361" t="s">
        <v>7095</v>
      </c>
      <c r="B1784" s="26" t="s">
        <v>3987</v>
      </c>
      <c r="C1784" s="361" t="s">
        <v>158</v>
      </c>
      <c r="D1784" s="389" t="s">
        <v>7111</v>
      </c>
      <c r="E1784" s="383">
        <v>3500</v>
      </c>
      <c r="F1784" s="613" t="s">
        <v>8207</v>
      </c>
      <c r="G1784" s="554" t="s">
        <v>8208</v>
      </c>
      <c r="H1784" s="392" t="s">
        <v>4015</v>
      </c>
      <c r="I1784" s="392" t="s">
        <v>7099</v>
      </c>
      <c r="J1784" s="392" t="s">
        <v>7100</v>
      </c>
      <c r="K1784" s="544" t="s">
        <v>3277</v>
      </c>
      <c r="L1784" s="544" t="s">
        <v>3309</v>
      </c>
      <c r="M1784" s="390">
        <v>11156.109999999999</v>
      </c>
      <c r="N1784" s="544" t="s">
        <v>7101</v>
      </c>
      <c r="O1784" s="544" t="s">
        <v>7101</v>
      </c>
      <c r="P1784" s="390">
        <v>0</v>
      </c>
      <c r="Q1784" s="544"/>
      <c r="R1784" s="544"/>
    </row>
    <row r="1785" spans="1:18" ht="36" x14ac:dyDescent="0.25">
      <c r="A1785" s="361" t="s">
        <v>7095</v>
      </c>
      <c r="B1785" s="26" t="s">
        <v>3987</v>
      </c>
      <c r="C1785" s="361" t="s">
        <v>158</v>
      </c>
      <c r="D1785" s="389" t="s">
        <v>6718</v>
      </c>
      <c r="E1785" s="383">
        <v>9000</v>
      </c>
      <c r="F1785" s="613" t="s">
        <v>8209</v>
      </c>
      <c r="G1785" s="554" t="s">
        <v>8210</v>
      </c>
      <c r="H1785" s="293" t="s">
        <v>8211</v>
      </c>
      <c r="I1785" s="293" t="s">
        <v>7115</v>
      </c>
      <c r="J1785" s="392" t="s">
        <v>1664</v>
      </c>
      <c r="K1785" s="544" t="s">
        <v>3277</v>
      </c>
      <c r="L1785" s="544" t="s">
        <v>3345</v>
      </c>
      <c r="M1785" s="390">
        <v>97125</v>
      </c>
      <c r="N1785" s="544" t="s">
        <v>7101</v>
      </c>
      <c r="O1785" s="544" t="s">
        <v>7101</v>
      </c>
      <c r="P1785" s="390">
        <v>0</v>
      </c>
      <c r="Q1785" s="544"/>
      <c r="R1785" s="544"/>
    </row>
    <row r="1786" spans="1:18" x14ac:dyDescent="0.25">
      <c r="A1786" s="361" t="s">
        <v>7095</v>
      </c>
      <c r="B1786" s="26" t="s">
        <v>3987</v>
      </c>
      <c r="C1786" s="361" t="s">
        <v>158</v>
      </c>
      <c r="D1786" s="389" t="s">
        <v>7170</v>
      </c>
      <c r="E1786" s="383">
        <v>5000</v>
      </c>
      <c r="F1786" s="613" t="s">
        <v>8212</v>
      </c>
      <c r="G1786" s="554" t="s">
        <v>8213</v>
      </c>
      <c r="H1786" s="392" t="s">
        <v>4566</v>
      </c>
      <c r="I1786" s="392" t="s">
        <v>7099</v>
      </c>
      <c r="J1786" s="392" t="s">
        <v>7100</v>
      </c>
      <c r="K1786" s="544" t="s">
        <v>3283</v>
      </c>
      <c r="L1786" s="544" t="s">
        <v>3309</v>
      </c>
      <c r="M1786" s="390">
        <v>19476.109999999997</v>
      </c>
      <c r="N1786" s="544" t="s">
        <v>7101</v>
      </c>
      <c r="O1786" s="544" t="s">
        <v>7101</v>
      </c>
      <c r="P1786" s="390">
        <v>0</v>
      </c>
      <c r="Q1786" s="544"/>
      <c r="R1786" s="544"/>
    </row>
    <row r="1787" spans="1:18" ht="24" x14ac:dyDescent="0.25">
      <c r="A1787" s="361" t="s">
        <v>7095</v>
      </c>
      <c r="B1787" s="26" t="s">
        <v>3987</v>
      </c>
      <c r="C1787" s="361" t="s">
        <v>158</v>
      </c>
      <c r="D1787" s="389" t="s">
        <v>7096</v>
      </c>
      <c r="E1787" s="383">
        <v>5000</v>
      </c>
      <c r="F1787" s="613" t="s">
        <v>8214</v>
      </c>
      <c r="G1787" s="554" t="s">
        <v>8215</v>
      </c>
      <c r="H1787" s="392" t="s">
        <v>4566</v>
      </c>
      <c r="I1787" s="392" t="s">
        <v>7099</v>
      </c>
      <c r="J1787" s="392" t="s">
        <v>7100</v>
      </c>
      <c r="K1787" s="544" t="s">
        <v>3277</v>
      </c>
      <c r="L1787" s="544" t="s">
        <v>3277</v>
      </c>
      <c r="M1787" s="390">
        <v>5416.67</v>
      </c>
      <c r="N1787" s="544" t="s">
        <v>7101</v>
      </c>
      <c r="O1787" s="544" t="s">
        <v>7101</v>
      </c>
      <c r="P1787" s="390">
        <v>0</v>
      </c>
      <c r="Q1787" s="544"/>
      <c r="R1787" s="544"/>
    </row>
    <row r="1788" spans="1:18" ht="24" x14ac:dyDescent="0.25">
      <c r="A1788" s="361" t="s">
        <v>7095</v>
      </c>
      <c r="B1788" s="26" t="s">
        <v>3987</v>
      </c>
      <c r="C1788" s="361" t="s">
        <v>158</v>
      </c>
      <c r="D1788" s="389" t="s">
        <v>7170</v>
      </c>
      <c r="E1788" s="383">
        <v>5000</v>
      </c>
      <c r="F1788" s="613" t="s">
        <v>8214</v>
      </c>
      <c r="G1788" s="554" t="s">
        <v>8215</v>
      </c>
      <c r="H1788" s="392" t="s">
        <v>4566</v>
      </c>
      <c r="I1788" s="392" t="s">
        <v>7099</v>
      </c>
      <c r="J1788" s="392" t="s">
        <v>7100</v>
      </c>
      <c r="K1788" s="544" t="s">
        <v>3283</v>
      </c>
      <c r="L1788" s="544" t="s">
        <v>3309</v>
      </c>
      <c r="M1788" s="390">
        <v>19476.11</v>
      </c>
      <c r="N1788" s="544" t="s">
        <v>7101</v>
      </c>
      <c r="O1788" s="544" t="s">
        <v>7101</v>
      </c>
      <c r="P1788" s="390">
        <v>0</v>
      </c>
      <c r="Q1788" s="544"/>
      <c r="R1788" s="544"/>
    </row>
    <row r="1789" spans="1:18" x14ac:dyDescent="0.25">
      <c r="A1789" s="361" t="s">
        <v>7095</v>
      </c>
      <c r="B1789" s="26" t="s">
        <v>3987</v>
      </c>
      <c r="C1789" s="361" t="s">
        <v>158</v>
      </c>
      <c r="D1789" s="389" t="s">
        <v>7170</v>
      </c>
      <c r="E1789" s="383">
        <v>5000</v>
      </c>
      <c r="F1789" s="613" t="s">
        <v>8216</v>
      </c>
      <c r="G1789" s="554" t="s">
        <v>8217</v>
      </c>
      <c r="H1789" s="392" t="s">
        <v>4566</v>
      </c>
      <c r="I1789" s="392" t="s">
        <v>7099</v>
      </c>
      <c r="J1789" s="392" t="s">
        <v>7100</v>
      </c>
      <c r="K1789" s="544" t="s">
        <v>3283</v>
      </c>
      <c r="L1789" s="544" t="s">
        <v>3309</v>
      </c>
      <c r="M1789" s="390">
        <v>19476.11</v>
      </c>
      <c r="N1789" s="544" t="s">
        <v>7101</v>
      </c>
      <c r="O1789" s="544" t="s">
        <v>7101</v>
      </c>
      <c r="P1789" s="390">
        <v>0</v>
      </c>
      <c r="Q1789" s="544"/>
      <c r="R1789" s="544"/>
    </row>
    <row r="1790" spans="1:18" ht="24" x14ac:dyDescent="0.25">
      <c r="A1790" s="361" t="s">
        <v>7095</v>
      </c>
      <c r="B1790" s="26" t="s">
        <v>3987</v>
      </c>
      <c r="C1790" s="361" t="s">
        <v>158</v>
      </c>
      <c r="D1790" s="389" t="s">
        <v>7170</v>
      </c>
      <c r="E1790" s="383">
        <v>5000</v>
      </c>
      <c r="F1790" s="613" t="s">
        <v>8218</v>
      </c>
      <c r="G1790" s="554" t="s">
        <v>8219</v>
      </c>
      <c r="H1790" s="392" t="s">
        <v>4566</v>
      </c>
      <c r="I1790" s="392" t="s">
        <v>7099</v>
      </c>
      <c r="J1790" s="392" t="s">
        <v>7100</v>
      </c>
      <c r="K1790" s="544" t="s">
        <v>3283</v>
      </c>
      <c r="L1790" s="544" t="s">
        <v>3297</v>
      </c>
      <c r="M1790" s="390">
        <v>21498.89</v>
      </c>
      <c r="N1790" s="544" t="s">
        <v>7101</v>
      </c>
      <c r="O1790" s="544" t="s">
        <v>7101</v>
      </c>
      <c r="P1790" s="390">
        <v>0</v>
      </c>
      <c r="Q1790" s="544"/>
      <c r="R1790" s="544"/>
    </row>
    <row r="1791" spans="1:18" ht="24" x14ac:dyDescent="0.25">
      <c r="A1791" s="361" t="s">
        <v>7095</v>
      </c>
      <c r="B1791" s="26" t="s">
        <v>3987</v>
      </c>
      <c r="C1791" s="361" t="s">
        <v>158</v>
      </c>
      <c r="D1791" s="389" t="s">
        <v>7096</v>
      </c>
      <c r="E1791" s="383">
        <v>5000</v>
      </c>
      <c r="F1791" s="613" t="s">
        <v>8218</v>
      </c>
      <c r="G1791" s="554" t="s">
        <v>8219</v>
      </c>
      <c r="H1791" s="392" t="s">
        <v>4566</v>
      </c>
      <c r="I1791" s="392" t="s">
        <v>7099</v>
      </c>
      <c r="J1791" s="392" t="s">
        <v>7100</v>
      </c>
      <c r="K1791" s="544" t="s">
        <v>3277</v>
      </c>
      <c r="L1791" s="544" t="s">
        <v>3277</v>
      </c>
      <c r="M1791" s="390">
        <v>5416.67</v>
      </c>
      <c r="N1791" s="544" t="s">
        <v>7101</v>
      </c>
      <c r="O1791" s="544" t="s">
        <v>7101</v>
      </c>
      <c r="P1791" s="390">
        <v>0</v>
      </c>
      <c r="Q1791" s="544"/>
      <c r="R1791" s="544"/>
    </row>
    <row r="1792" spans="1:18" ht="36" x14ac:dyDescent="0.25">
      <c r="A1792" s="361" t="s">
        <v>7095</v>
      </c>
      <c r="B1792" s="26" t="s">
        <v>3987</v>
      </c>
      <c r="C1792" s="361" t="s">
        <v>158</v>
      </c>
      <c r="D1792" s="389" t="s">
        <v>7482</v>
      </c>
      <c r="E1792" s="383">
        <v>5000</v>
      </c>
      <c r="F1792" s="613" t="s">
        <v>8220</v>
      </c>
      <c r="G1792" s="554" t="s">
        <v>8221</v>
      </c>
      <c r="H1792" s="293" t="s">
        <v>7191</v>
      </c>
      <c r="I1792" s="392" t="s">
        <v>7099</v>
      </c>
      <c r="J1792" s="392" t="s">
        <v>7100</v>
      </c>
      <c r="K1792" s="544" t="s">
        <v>3277</v>
      </c>
      <c r="L1792" s="544" t="s">
        <v>3564</v>
      </c>
      <c r="M1792" s="390">
        <v>55433.33</v>
      </c>
      <c r="N1792" s="544" t="s">
        <v>7101</v>
      </c>
      <c r="O1792" s="544" t="s">
        <v>7101</v>
      </c>
      <c r="P1792" s="390">
        <v>0</v>
      </c>
      <c r="Q1792" s="544"/>
      <c r="R1792" s="544"/>
    </row>
    <row r="1793" spans="1:18" x14ac:dyDescent="0.25">
      <c r="A1793" s="361" t="s">
        <v>7095</v>
      </c>
      <c r="B1793" s="26" t="s">
        <v>3987</v>
      </c>
      <c r="C1793" s="361" t="s">
        <v>158</v>
      </c>
      <c r="D1793" s="389" t="s">
        <v>7170</v>
      </c>
      <c r="E1793" s="383">
        <v>5000</v>
      </c>
      <c r="F1793" s="613" t="s">
        <v>8222</v>
      </c>
      <c r="G1793" s="554" t="s">
        <v>8223</v>
      </c>
      <c r="H1793" s="392" t="s">
        <v>4566</v>
      </c>
      <c r="I1793" s="392" t="s">
        <v>7099</v>
      </c>
      <c r="J1793" s="392" t="s">
        <v>7100</v>
      </c>
      <c r="K1793" s="544" t="s">
        <v>3283</v>
      </c>
      <c r="L1793" s="544" t="s">
        <v>3297</v>
      </c>
      <c r="M1793" s="390">
        <v>20211.669999999998</v>
      </c>
      <c r="N1793" s="544" t="s">
        <v>7101</v>
      </c>
      <c r="O1793" s="544" t="s">
        <v>7101</v>
      </c>
      <c r="P1793" s="390">
        <v>0</v>
      </c>
      <c r="Q1793" s="544"/>
      <c r="R1793" s="544"/>
    </row>
    <row r="1794" spans="1:18" x14ac:dyDescent="0.25">
      <c r="A1794" s="361" t="s">
        <v>7095</v>
      </c>
      <c r="B1794" s="26" t="s">
        <v>3987</v>
      </c>
      <c r="C1794" s="361" t="s">
        <v>158</v>
      </c>
      <c r="D1794" s="389" t="s">
        <v>7096</v>
      </c>
      <c r="E1794" s="383">
        <v>5000</v>
      </c>
      <c r="F1794" s="613" t="s">
        <v>8222</v>
      </c>
      <c r="G1794" s="554" t="s">
        <v>8223</v>
      </c>
      <c r="H1794" s="392" t="s">
        <v>4566</v>
      </c>
      <c r="I1794" s="392" t="s">
        <v>7099</v>
      </c>
      <c r="J1794" s="392" t="s">
        <v>7100</v>
      </c>
      <c r="K1794" s="544" t="s">
        <v>3277</v>
      </c>
      <c r="L1794" s="544" t="s">
        <v>3277</v>
      </c>
      <c r="M1794" s="390">
        <v>5416.67</v>
      </c>
      <c r="N1794" s="544" t="s">
        <v>7101</v>
      </c>
      <c r="O1794" s="544" t="s">
        <v>7101</v>
      </c>
      <c r="P1794" s="390">
        <v>0</v>
      </c>
      <c r="Q1794" s="544"/>
      <c r="R1794" s="544"/>
    </row>
    <row r="1795" spans="1:18" x14ac:dyDescent="0.25">
      <c r="A1795" s="361" t="s">
        <v>7095</v>
      </c>
      <c r="B1795" s="26" t="s">
        <v>3987</v>
      </c>
      <c r="C1795" s="361" t="s">
        <v>158</v>
      </c>
      <c r="D1795" s="389" t="s">
        <v>7096</v>
      </c>
      <c r="E1795" s="383">
        <v>5000</v>
      </c>
      <c r="F1795" s="613" t="s">
        <v>8224</v>
      </c>
      <c r="G1795" s="554" t="s">
        <v>8225</v>
      </c>
      <c r="H1795" s="392" t="s">
        <v>4566</v>
      </c>
      <c r="I1795" s="392" t="s">
        <v>7099</v>
      </c>
      <c r="J1795" s="392" t="s">
        <v>7100</v>
      </c>
      <c r="K1795" s="544" t="s">
        <v>3277</v>
      </c>
      <c r="L1795" s="544" t="s">
        <v>3277</v>
      </c>
      <c r="M1795" s="390">
        <v>5416.67</v>
      </c>
      <c r="N1795" s="544" t="s">
        <v>7101</v>
      </c>
      <c r="O1795" s="544" t="s">
        <v>7101</v>
      </c>
      <c r="P1795" s="390">
        <v>0</v>
      </c>
      <c r="Q1795" s="544"/>
      <c r="R1795" s="544"/>
    </row>
    <row r="1796" spans="1:18" x14ac:dyDescent="0.25">
      <c r="A1796" s="361" t="s">
        <v>7095</v>
      </c>
      <c r="B1796" s="26" t="s">
        <v>3987</v>
      </c>
      <c r="C1796" s="361" t="s">
        <v>158</v>
      </c>
      <c r="D1796" s="389" t="s">
        <v>7170</v>
      </c>
      <c r="E1796" s="383">
        <v>5000</v>
      </c>
      <c r="F1796" s="613" t="s">
        <v>8224</v>
      </c>
      <c r="G1796" s="554" t="s">
        <v>8225</v>
      </c>
      <c r="H1796" s="392" t="s">
        <v>4566</v>
      </c>
      <c r="I1796" s="392" t="s">
        <v>7099</v>
      </c>
      <c r="J1796" s="392" t="s">
        <v>7100</v>
      </c>
      <c r="K1796" s="544" t="s">
        <v>3283</v>
      </c>
      <c r="L1796" s="544" t="s">
        <v>3297</v>
      </c>
      <c r="M1796" s="390">
        <v>20211.669999999998</v>
      </c>
      <c r="N1796" s="544" t="s">
        <v>7101</v>
      </c>
      <c r="O1796" s="544" t="s">
        <v>7101</v>
      </c>
      <c r="P1796" s="390">
        <v>0</v>
      </c>
      <c r="Q1796" s="544"/>
      <c r="R1796" s="544"/>
    </row>
    <row r="1797" spans="1:18" x14ac:dyDescent="0.25">
      <c r="A1797" s="361" t="s">
        <v>7095</v>
      </c>
      <c r="B1797" s="26" t="s">
        <v>3987</v>
      </c>
      <c r="C1797" s="361" t="s">
        <v>158</v>
      </c>
      <c r="D1797" s="389" t="s">
        <v>7102</v>
      </c>
      <c r="E1797" s="383">
        <v>5000</v>
      </c>
      <c r="F1797" s="613" t="s">
        <v>8226</v>
      </c>
      <c r="G1797" s="554" t="s">
        <v>8227</v>
      </c>
      <c r="H1797" s="392" t="s">
        <v>4566</v>
      </c>
      <c r="I1797" s="392" t="s">
        <v>7099</v>
      </c>
      <c r="J1797" s="392" t="s">
        <v>7100</v>
      </c>
      <c r="K1797" s="544" t="s">
        <v>3277</v>
      </c>
      <c r="L1797" s="544" t="s">
        <v>3277</v>
      </c>
      <c r="M1797" s="390">
        <v>833.33</v>
      </c>
      <c r="N1797" s="544" t="s">
        <v>7101</v>
      </c>
      <c r="O1797" s="544" t="s">
        <v>7101</v>
      </c>
      <c r="P1797" s="390">
        <v>0</v>
      </c>
      <c r="Q1797" s="544"/>
      <c r="R1797" s="544"/>
    </row>
    <row r="1798" spans="1:18" x14ac:dyDescent="0.25">
      <c r="A1798" s="361" t="s">
        <v>7095</v>
      </c>
      <c r="B1798" s="26" t="s">
        <v>3987</v>
      </c>
      <c r="C1798" s="361" t="s">
        <v>158</v>
      </c>
      <c r="D1798" s="389" t="s">
        <v>7150</v>
      </c>
      <c r="E1798" s="383">
        <v>5000</v>
      </c>
      <c r="F1798" s="613" t="s">
        <v>8228</v>
      </c>
      <c r="G1798" s="554" t="s">
        <v>8229</v>
      </c>
      <c r="H1798" s="392" t="s">
        <v>7194</v>
      </c>
      <c r="I1798" s="392" t="s">
        <v>7099</v>
      </c>
      <c r="J1798" s="392" t="s">
        <v>7100</v>
      </c>
      <c r="K1798" s="544" t="s">
        <v>3277</v>
      </c>
      <c r="L1798" s="544" t="s">
        <v>3564</v>
      </c>
      <c r="M1798" s="390">
        <v>58573.23</v>
      </c>
      <c r="N1798" s="544" t="s">
        <v>7101</v>
      </c>
      <c r="O1798" s="544" t="s">
        <v>7101</v>
      </c>
      <c r="P1798" s="390">
        <v>0</v>
      </c>
      <c r="Q1798" s="544"/>
      <c r="R1798" s="544"/>
    </row>
    <row r="1799" spans="1:18" ht="24" x14ac:dyDescent="0.25">
      <c r="A1799" s="361" t="s">
        <v>7095</v>
      </c>
      <c r="B1799" s="26" t="s">
        <v>3987</v>
      </c>
      <c r="C1799" s="361" t="s">
        <v>158</v>
      </c>
      <c r="D1799" s="389" t="s">
        <v>7102</v>
      </c>
      <c r="E1799" s="383">
        <v>5000</v>
      </c>
      <c r="F1799" s="613" t="s">
        <v>8230</v>
      </c>
      <c r="G1799" s="554" t="s">
        <v>8231</v>
      </c>
      <c r="H1799" s="392" t="s">
        <v>4566</v>
      </c>
      <c r="I1799" s="392" t="s">
        <v>7099</v>
      </c>
      <c r="J1799" s="392" t="s">
        <v>7100</v>
      </c>
      <c r="K1799" s="544" t="s">
        <v>3277</v>
      </c>
      <c r="L1799" s="544" t="s">
        <v>3297</v>
      </c>
      <c r="M1799" s="390">
        <v>21125</v>
      </c>
      <c r="N1799" s="544" t="s">
        <v>7101</v>
      </c>
      <c r="O1799" s="544" t="s">
        <v>7101</v>
      </c>
      <c r="P1799" s="390">
        <v>0</v>
      </c>
      <c r="Q1799" s="544"/>
      <c r="R1799" s="544"/>
    </row>
    <row r="1800" spans="1:18" ht="24" x14ac:dyDescent="0.25">
      <c r="A1800" s="361" t="s">
        <v>7095</v>
      </c>
      <c r="B1800" s="26" t="s">
        <v>3987</v>
      </c>
      <c r="C1800" s="361" t="s">
        <v>158</v>
      </c>
      <c r="D1800" s="389" t="s">
        <v>4272</v>
      </c>
      <c r="E1800" s="383">
        <v>2500</v>
      </c>
      <c r="F1800" s="613" t="s">
        <v>8232</v>
      </c>
      <c r="G1800" s="554" t="s">
        <v>8233</v>
      </c>
      <c r="H1800" s="293" t="s">
        <v>8234</v>
      </c>
      <c r="I1800" s="392" t="s">
        <v>7099</v>
      </c>
      <c r="J1800" s="392" t="s">
        <v>7100</v>
      </c>
      <c r="K1800" s="544" t="s">
        <v>3277</v>
      </c>
      <c r="L1800" s="544" t="s">
        <v>3309</v>
      </c>
      <c r="M1800" s="390">
        <v>9659.73</v>
      </c>
      <c r="N1800" s="544" t="s">
        <v>7101</v>
      </c>
      <c r="O1800" s="544" t="s">
        <v>7101</v>
      </c>
      <c r="P1800" s="390">
        <v>0</v>
      </c>
      <c r="Q1800" s="544"/>
      <c r="R1800" s="544"/>
    </row>
    <row r="1801" spans="1:18" x14ac:dyDescent="0.25">
      <c r="A1801" s="361" t="s">
        <v>7095</v>
      </c>
      <c r="B1801" s="26" t="s">
        <v>3987</v>
      </c>
      <c r="C1801" s="361" t="s">
        <v>158</v>
      </c>
      <c r="D1801" s="389" t="s">
        <v>7170</v>
      </c>
      <c r="E1801" s="383">
        <v>5000</v>
      </c>
      <c r="F1801" s="613" t="s">
        <v>8235</v>
      </c>
      <c r="G1801" s="554" t="s">
        <v>8236</v>
      </c>
      <c r="H1801" s="392" t="s">
        <v>4566</v>
      </c>
      <c r="I1801" s="392" t="s">
        <v>7099</v>
      </c>
      <c r="J1801" s="392" t="s">
        <v>7100</v>
      </c>
      <c r="K1801" s="544" t="s">
        <v>3283</v>
      </c>
      <c r="L1801" s="544" t="s">
        <v>3309</v>
      </c>
      <c r="M1801" s="390">
        <v>19476.109999999997</v>
      </c>
      <c r="N1801" s="544" t="s">
        <v>7101</v>
      </c>
      <c r="O1801" s="544" t="s">
        <v>7101</v>
      </c>
      <c r="P1801" s="390">
        <v>0</v>
      </c>
      <c r="Q1801" s="544"/>
      <c r="R1801" s="544"/>
    </row>
    <row r="1802" spans="1:18" x14ac:dyDescent="0.25">
      <c r="A1802" s="361" t="s">
        <v>7095</v>
      </c>
      <c r="B1802" s="26" t="s">
        <v>3987</v>
      </c>
      <c r="C1802" s="361" t="s">
        <v>158</v>
      </c>
      <c r="D1802" s="391" t="s">
        <v>4000</v>
      </c>
      <c r="E1802" s="383">
        <v>2000</v>
      </c>
      <c r="F1802" s="613" t="s">
        <v>8237</v>
      </c>
      <c r="G1802" s="554" t="s">
        <v>8238</v>
      </c>
      <c r="H1802" s="293" t="s">
        <v>7109</v>
      </c>
      <c r="I1802" s="293" t="s">
        <v>8239</v>
      </c>
      <c r="J1802" s="293" t="s">
        <v>1664</v>
      </c>
      <c r="K1802" s="544" t="s">
        <v>3283</v>
      </c>
      <c r="L1802" s="544" t="s">
        <v>3297</v>
      </c>
      <c r="M1802" s="390">
        <v>8664.44</v>
      </c>
      <c r="N1802" s="544" t="s">
        <v>7101</v>
      </c>
      <c r="O1802" s="544" t="s">
        <v>7101</v>
      </c>
      <c r="P1802" s="390">
        <v>0</v>
      </c>
      <c r="Q1802" s="544"/>
      <c r="R1802" s="544"/>
    </row>
    <row r="1803" spans="1:18" x14ac:dyDescent="0.25">
      <c r="A1803" s="361" t="s">
        <v>7095</v>
      </c>
      <c r="B1803" s="26" t="s">
        <v>3987</v>
      </c>
      <c r="C1803" s="361" t="s">
        <v>158</v>
      </c>
      <c r="D1803" s="389" t="s">
        <v>7111</v>
      </c>
      <c r="E1803" s="383">
        <v>3500</v>
      </c>
      <c r="F1803" s="613" t="s">
        <v>8240</v>
      </c>
      <c r="G1803" s="554" t="s">
        <v>8241</v>
      </c>
      <c r="H1803" s="392" t="s">
        <v>5988</v>
      </c>
      <c r="I1803" s="392" t="s">
        <v>7099</v>
      </c>
      <c r="J1803" s="392" t="s">
        <v>7100</v>
      </c>
      <c r="K1803" s="544" t="s">
        <v>3277</v>
      </c>
      <c r="L1803" s="544" t="s">
        <v>3309</v>
      </c>
      <c r="M1803" s="390">
        <v>11156.109999999999</v>
      </c>
      <c r="N1803" s="544" t="s">
        <v>7101</v>
      </c>
      <c r="O1803" s="544" t="s">
        <v>7101</v>
      </c>
      <c r="P1803" s="390">
        <v>0</v>
      </c>
      <c r="Q1803" s="544"/>
      <c r="R1803" s="544"/>
    </row>
    <row r="1804" spans="1:18" ht="24" x14ac:dyDescent="0.25">
      <c r="A1804" s="361" t="s">
        <v>7095</v>
      </c>
      <c r="B1804" s="26" t="s">
        <v>3987</v>
      </c>
      <c r="C1804" s="361" t="s">
        <v>158</v>
      </c>
      <c r="D1804" s="391" t="s">
        <v>4000</v>
      </c>
      <c r="E1804" s="383">
        <v>1100</v>
      </c>
      <c r="F1804" s="613" t="s">
        <v>8242</v>
      </c>
      <c r="G1804" s="554" t="s">
        <v>8243</v>
      </c>
      <c r="H1804" s="392" t="s">
        <v>7109</v>
      </c>
      <c r="I1804" s="293" t="s">
        <v>7110</v>
      </c>
      <c r="J1804" s="392" t="s">
        <v>1664</v>
      </c>
      <c r="K1804" s="544" t="s">
        <v>3277</v>
      </c>
      <c r="L1804" s="544" t="s">
        <v>3564</v>
      </c>
      <c r="M1804" s="390">
        <v>13800</v>
      </c>
      <c r="N1804" s="544" t="s">
        <v>7101</v>
      </c>
      <c r="O1804" s="544" t="s">
        <v>7101</v>
      </c>
      <c r="P1804" s="390">
        <v>0</v>
      </c>
      <c r="Q1804" s="544"/>
      <c r="R1804" s="544"/>
    </row>
    <row r="1805" spans="1:18" ht="24" x14ac:dyDescent="0.25">
      <c r="A1805" s="361" t="s">
        <v>7095</v>
      </c>
      <c r="B1805" s="26" t="s">
        <v>3987</v>
      </c>
      <c r="C1805" s="361" t="s">
        <v>158</v>
      </c>
      <c r="D1805" s="389" t="s">
        <v>7170</v>
      </c>
      <c r="E1805" s="383">
        <v>5000</v>
      </c>
      <c r="F1805" s="613" t="s">
        <v>8244</v>
      </c>
      <c r="G1805" s="554" t="s">
        <v>8245</v>
      </c>
      <c r="H1805" s="392" t="s">
        <v>4566</v>
      </c>
      <c r="I1805" s="392" t="s">
        <v>7099</v>
      </c>
      <c r="J1805" s="392" t="s">
        <v>7100</v>
      </c>
      <c r="K1805" s="544" t="s">
        <v>3277</v>
      </c>
      <c r="L1805" s="544" t="s">
        <v>3309</v>
      </c>
      <c r="M1805" s="390">
        <v>14611.11</v>
      </c>
      <c r="N1805" s="544" t="s">
        <v>7101</v>
      </c>
      <c r="O1805" s="544" t="s">
        <v>7101</v>
      </c>
      <c r="P1805" s="390">
        <v>0</v>
      </c>
      <c r="Q1805" s="544"/>
      <c r="R1805" s="544"/>
    </row>
    <row r="1806" spans="1:18" x14ac:dyDescent="0.25">
      <c r="A1806" s="361" t="s">
        <v>7095</v>
      </c>
      <c r="B1806" s="26" t="s">
        <v>3987</v>
      </c>
      <c r="C1806" s="361" t="s">
        <v>158</v>
      </c>
      <c r="D1806" s="389" t="s">
        <v>8184</v>
      </c>
      <c r="E1806" s="383">
        <v>5500</v>
      </c>
      <c r="F1806" s="613" t="s">
        <v>8246</v>
      </c>
      <c r="G1806" s="554" t="s">
        <v>8247</v>
      </c>
      <c r="H1806" s="392" t="s">
        <v>8024</v>
      </c>
      <c r="I1806" s="392" t="s">
        <v>7099</v>
      </c>
      <c r="J1806" s="392" t="s">
        <v>7100</v>
      </c>
      <c r="K1806" s="544" t="s">
        <v>3277</v>
      </c>
      <c r="L1806" s="544" t="s">
        <v>3564</v>
      </c>
      <c r="M1806" s="390">
        <v>66600</v>
      </c>
      <c r="N1806" s="544" t="s">
        <v>7101</v>
      </c>
      <c r="O1806" s="544" t="s">
        <v>7101</v>
      </c>
      <c r="P1806" s="390">
        <v>0</v>
      </c>
      <c r="Q1806" s="544"/>
      <c r="R1806" s="544"/>
    </row>
    <row r="1807" spans="1:18" ht="24" x14ac:dyDescent="0.25">
      <c r="A1807" s="361" t="s">
        <v>7095</v>
      </c>
      <c r="B1807" s="26" t="s">
        <v>3987</v>
      </c>
      <c r="C1807" s="361" t="s">
        <v>158</v>
      </c>
      <c r="D1807" s="389" t="s">
        <v>7500</v>
      </c>
      <c r="E1807" s="383">
        <v>6000</v>
      </c>
      <c r="F1807" s="613" t="s">
        <v>8248</v>
      </c>
      <c r="G1807" s="554" t="s">
        <v>8249</v>
      </c>
      <c r="H1807" s="392" t="s">
        <v>7364</v>
      </c>
      <c r="I1807" s="392" t="s">
        <v>7099</v>
      </c>
      <c r="J1807" s="392" t="s">
        <v>7100</v>
      </c>
      <c r="K1807" s="544" t="s">
        <v>3277</v>
      </c>
      <c r="L1807" s="544" t="s">
        <v>3564</v>
      </c>
      <c r="M1807" s="390">
        <v>72600</v>
      </c>
      <c r="N1807" s="544" t="s">
        <v>7101</v>
      </c>
      <c r="O1807" s="544" t="s">
        <v>7101</v>
      </c>
      <c r="P1807" s="390">
        <v>0</v>
      </c>
      <c r="Q1807" s="544"/>
      <c r="R1807" s="544"/>
    </row>
    <row r="1808" spans="1:18" ht="24" x14ac:dyDescent="0.25">
      <c r="A1808" s="361" t="s">
        <v>7095</v>
      </c>
      <c r="B1808" s="26" t="s">
        <v>3987</v>
      </c>
      <c r="C1808" s="361" t="s">
        <v>158</v>
      </c>
      <c r="D1808" s="389" t="s">
        <v>7170</v>
      </c>
      <c r="E1808" s="383">
        <v>5000</v>
      </c>
      <c r="F1808" s="613" t="s">
        <v>8250</v>
      </c>
      <c r="G1808" s="554" t="s">
        <v>8251</v>
      </c>
      <c r="H1808" s="392" t="s">
        <v>4566</v>
      </c>
      <c r="I1808" s="392" t="s">
        <v>7099</v>
      </c>
      <c r="J1808" s="392" t="s">
        <v>7100</v>
      </c>
      <c r="K1808" s="544" t="s">
        <v>3283</v>
      </c>
      <c r="L1808" s="544" t="s">
        <v>3297</v>
      </c>
      <c r="M1808" s="390">
        <v>20211.669999999998</v>
      </c>
      <c r="N1808" s="544" t="s">
        <v>7101</v>
      </c>
      <c r="O1808" s="544" t="s">
        <v>7101</v>
      </c>
      <c r="P1808" s="390">
        <v>0</v>
      </c>
      <c r="Q1808" s="544"/>
      <c r="R1808" s="544"/>
    </row>
    <row r="1809" spans="1:18" x14ac:dyDescent="0.25">
      <c r="A1809" s="361" t="s">
        <v>7095</v>
      </c>
      <c r="B1809" s="26" t="s">
        <v>3987</v>
      </c>
      <c r="C1809" s="361" t="s">
        <v>158</v>
      </c>
      <c r="D1809" s="389" t="s">
        <v>7111</v>
      </c>
      <c r="E1809" s="383">
        <v>3500</v>
      </c>
      <c r="F1809" s="613" t="s">
        <v>8252</v>
      </c>
      <c r="G1809" s="554" t="s">
        <v>8253</v>
      </c>
      <c r="H1809" s="392" t="s">
        <v>8254</v>
      </c>
      <c r="I1809" s="392" t="s">
        <v>7115</v>
      </c>
      <c r="J1809" s="392" t="s">
        <v>1664</v>
      </c>
      <c r="K1809" s="544" t="s">
        <v>3277</v>
      </c>
      <c r="L1809" s="544" t="s">
        <v>3309</v>
      </c>
      <c r="M1809" s="390">
        <v>11156.109999999999</v>
      </c>
      <c r="N1809" s="544" t="s">
        <v>7101</v>
      </c>
      <c r="O1809" s="544" t="s">
        <v>7101</v>
      </c>
      <c r="P1809" s="390">
        <v>0</v>
      </c>
      <c r="Q1809" s="544"/>
      <c r="R1809" s="544"/>
    </row>
    <row r="1810" spans="1:18" x14ac:dyDescent="0.25">
      <c r="A1810" s="361" t="s">
        <v>7095</v>
      </c>
      <c r="B1810" s="26" t="s">
        <v>3987</v>
      </c>
      <c r="C1810" s="361" t="s">
        <v>158</v>
      </c>
      <c r="D1810" s="389" t="s">
        <v>7158</v>
      </c>
      <c r="E1810" s="383">
        <v>3500</v>
      </c>
      <c r="F1810" s="613" t="s">
        <v>8255</v>
      </c>
      <c r="G1810" s="554" t="s">
        <v>8256</v>
      </c>
      <c r="H1810" s="392" t="s">
        <v>7728</v>
      </c>
      <c r="I1810" s="392" t="s">
        <v>7115</v>
      </c>
      <c r="J1810" s="392" t="s">
        <v>1664</v>
      </c>
      <c r="K1810" s="544" t="s">
        <v>3277</v>
      </c>
      <c r="L1810" s="544" t="s">
        <v>3564</v>
      </c>
      <c r="M1810" s="390">
        <v>42600</v>
      </c>
      <c r="N1810" s="544" t="s">
        <v>7101</v>
      </c>
      <c r="O1810" s="544" t="s">
        <v>7101</v>
      </c>
      <c r="P1810" s="390">
        <v>0</v>
      </c>
      <c r="Q1810" s="544"/>
      <c r="R1810" s="544"/>
    </row>
    <row r="1811" spans="1:18" x14ac:dyDescent="0.25">
      <c r="A1811" s="361" t="s">
        <v>7095</v>
      </c>
      <c r="B1811" s="26" t="s">
        <v>3987</v>
      </c>
      <c r="C1811" s="361" t="s">
        <v>158</v>
      </c>
      <c r="D1811" s="391" t="s">
        <v>4213</v>
      </c>
      <c r="E1811" s="383">
        <v>6000</v>
      </c>
      <c r="F1811" s="613" t="s">
        <v>8257</v>
      </c>
      <c r="G1811" s="554" t="s">
        <v>8258</v>
      </c>
      <c r="H1811" s="392" t="s">
        <v>4102</v>
      </c>
      <c r="I1811" s="392" t="s">
        <v>7099</v>
      </c>
      <c r="J1811" s="392" t="s">
        <v>7100</v>
      </c>
      <c r="K1811" s="544" t="s">
        <v>3277</v>
      </c>
      <c r="L1811" s="544" t="s">
        <v>3283</v>
      </c>
      <c r="M1811" s="390">
        <v>13540</v>
      </c>
      <c r="N1811" s="544" t="s">
        <v>7101</v>
      </c>
      <c r="O1811" s="544" t="s">
        <v>7101</v>
      </c>
      <c r="P1811" s="390">
        <v>0</v>
      </c>
      <c r="Q1811" s="544"/>
      <c r="R1811" s="544"/>
    </row>
    <row r="1812" spans="1:18" ht="24" x14ac:dyDescent="0.25">
      <c r="A1812" s="361" t="s">
        <v>7095</v>
      </c>
      <c r="B1812" s="26" t="s">
        <v>3987</v>
      </c>
      <c r="C1812" s="361" t="s">
        <v>158</v>
      </c>
      <c r="D1812" s="389" t="s">
        <v>8259</v>
      </c>
      <c r="E1812" s="383">
        <v>4000</v>
      </c>
      <c r="F1812" s="613" t="s">
        <v>8260</v>
      </c>
      <c r="G1812" s="554" t="s">
        <v>8261</v>
      </c>
      <c r="H1812" s="293" t="s">
        <v>7204</v>
      </c>
      <c r="I1812" s="392" t="s">
        <v>7099</v>
      </c>
      <c r="J1812" s="392" t="s">
        <v>7100</v>
      </c>
      <c r="K1812" s="544" t="s">
        <v>3277</v>
      </c>
      <c r="L1812" s="544" t="s">
        <v>3564</v>
      </c>
      <c r="M1812" s="390">
        <v>48600</v>
      </c>
      <c r="N1812" s="544" t="s">
        <v>7101</v>
      </c>
      <c r="O1812" s="544" t="s">
        <v>7101</v>
      </c>
      <c r="P1812" s="390">
        <v>0</v>
      </c>
      <c r="Q1812" s="544"/>
      <c r="R1812" s="544"/>
    </row>
    <row r="1813" spans="1:18" ht="24" x14ac:dyDescent="0.25">
      <c r="A1813" s="361" t="s">
        <v>7095</v>
      </c>
      <c r="B1813" s="26" t="s">
        <v>3987</v>
      </c>
      <c r="C1813" s="361" t="s">
        <v>158</v>
      </c>
      <c r="D1813" s="389" t="s">
        <v>8262</v>
      </c>
      <c r="E1813" s="383">
        <v>3500</v>
      </c>
      <c r="F1813" s="613" t="s">
        <v>8263</v>
      </c>
      <c r="G1813" s="554" t="s">
        <v>8264</v>
      </c>
      <c r="H1813" s="293" t="s">
        <v>7204</v>
      </c>
      <c r="I1813" s="293" t="s">
        <v>7115</v>
      </c>
      <c r="J1813" s="392" t="s">
        <v>1664</v>
      </c>
      <c r="K1813" s="544" t="s">
        <v>3277</v>
      </c>
      <c r="L1813" s="544" t="s">
        <v>3546</v>
      </c>
      <c r="M1813" s="390">
        <v>37350</v>
      </c>
      <c r="N1813" s="544" t="s">
        <v>7101</v>
      </c>
      <c r="O1813" s="544" t="s">
        <v>7101</v>
      </c>
      <c r="P1813" s="390">
        <v>0</v>
      </c>
      <c r="Q1813" s="544"/>
      <c r="R1813" s="544"/>
    </row>
    <row r="1814" spans="1:18" ht="24" x14ac:dyDescent="0.25">
      <c r="A1814" s="361" t="s">
        <v>7095</v>
      </c>
      <c r="B1814" s="26" t="s">
        <v>3987</v>
      </c>
      <c r="C1814" s="361" t="s">
        <v>158</v>
      </c>
      <c r="D1814" s="389" t="s">
        <v>8265</v>
      </c>
      <c r="E1814" s="383">
        <v>1900</v>
      </c>
      <c r="F1814" s="613" t="s">
        <v>8266</v>
      </c>
      <c r="G1814" s="554" t="s">
        <v>8267</v>
      </c>
      <c r="H1814" s="617" t="s">
        <v>1664</v>
      </c>
      <c r="I1814" s="293" t="s">
        <v>7110</v>
      </c>
      <c r="J1814" s="617" t="s">
        <v>1664</v>
      </c>
      <c r="K1814" s="544" t="s">
        <v>3277</v>
      </c>
      <c r="L1814" s="544" t="s">
        <v>3283</v>
      </c>
      <c r="M1814" s="390">
        <v>4100</v>
      </c>
      <c r="N1814" s="544" t="s">
        <v>7101</v>
      </c>
      <c r="O1814" s="544" t="s">
        <v>7101</v>
      </c>
      <c r="P1814" s="390">
        <v>0</v>
      </c>
      <c r="Q1814" s="544"/>
      <c r="R1814" s="544"/>
    </row>
    <row r="1815" spans="1:18" x14ac:dyDescent="0.25">
      <c r="A1815" s="361" t="s">
        <v>7095</v>
      </c>
      <c r="B1815" s="26" t="s">
        <v>3987</v>
      </c>
      <c r="C1815" s="361" t="s">
        <v>158</v>
      </c>
      <c r="D1815" s="389" t="s">
        <v>8268</v>
      </c>
      <c r="E1815" s="383">
        <v>5000</v>
      </c>
      <c r="F1815" s="613" t="s">
        <v>8269</v>
      </c>
      <c r="G1815" s="554" t="s">
        <v>8270</v>
      </c>
      <c r="H1815" s="392" t="s">
        <v>4015</v>
      </c>
      <c r="I1815" s="392" t="s">
        <v>7115</v>
      </c>
      <c r="J1815" s="392" t="s">
        <v>1664</v>
      </c>
      <c r="K1815" s="544" t="s">
        <v>3277</v>
      </c>
      <c r="L1815" s="544" t="s">
        <v>3564</v>
      </c>
      <c r="M1815" s="390">
        <v>60600</v>
      </c>
      <c r="N1815" s="544" t="s">
        <v>7101</v>
      </c>
      <c r="O1815" s="544" t="s">
        <v>7101</v>
      </c>
      <c r="P1815" s="390">
        <v>0</v>
      </c>
      <c r="Q1815" s="544"/>
      <c r="R1815" s="544"/>
    </row>
    <row r="1816" spans="1:18" ht="24" x14ac:dyDescent="0.25">
      <c r="A1816" s="361" t="s">
        <v>7095</v>
      </c>
      <c r="B1816" s="26" t="s">
        <v>3987</v>
      </c>
      <c r="C1816" s="361" t="s">
        <v>158</v>
      </c>
      <c r="D1816" s="389" t="s">
        <v>7102</v>
      </c>
      <c r="E1816" s="383">
        <v>5000</v>
      </c>
      <c r="F1816" s="613" t="s">
        <v>8271</v>
      </c>
      <c r="G1816" s="554" t="s">
        <v>8272</v>
      </c>
      <c r="H1816" s="392" t="s">
        <v>4566</v>
      </c>
      <c r="I1816" s="392" t="s">
        <v>7099</v>
      </c>
      <c r="J1816" s="392" t="s">
        <v>7100</v>
      </c>
      <c r="K1816" s="544" t="s">
        <v>3277</v>
      </c>
      <c r="L1816" s="544" t="s">
        <v>3309</v>
      </c>
      <c r="M1816" s="390">
        <v>16250</v>
      </c>
      <c r="N1816" s="544" t="s">
        <v>7101</v>
      </c>
      <c r="O1816" s="544" t="s">
        <v>7101</v>
      </c>
      <c r="P1816" s="390">
        <v>0</v>
      </c>
      <c r="Q1816" s="544"/>
      <c r="R1816" s="544"/>
    </row>
    <row r="1817" spans="1:18" x14ac:dyDescent="0.25">
      <c r="A1817" s="361" t="s">
        <v>7095</v>
      </c>
      <c r="B1817" s="26" t="s">
        <v>3987</v>
      </c>
      <c r="C1817" s="361" t="s">
        <v>158</v>
      </c>
      <c r="D1817" s="389" t="s">
        <v>7102</v>
      </c>
      <c r="E1817" s="383">
        <v>5000</v>
      </c>
      <c r="F1817" s="613" t="s">
        <v>8273</v>
      </c>
      <c r="G1817" s="554" t="s">
        <v>8274</v>
      </c>
      <c r="H1817" s="392" t="s">
        <v>4566</v>
      </c>
      <c r="I1817" s="392" t="s">
        <v>7099</v>
      </c>
      <c r="J1817" s="392" t="s">
        <v>7100</v>
      </c>
      <c r="K1817" s="544" t="s">
        <v>3277</v>
      </c>
      <c r="L1817" s="544" t="s">
        <v>3297</v>
      </c>
      <c r="M1817" s="390">
        <v>21305.56</v>
      </c>
      <c r="N1817" s="544" t="s">
        <v>7101</v>
      </c>
      <c r="O1817" s="544" t="s">
        <v>7101</v>
      </c>
      <c r="P1817" s="390">
        <v>0</v>
      </c>
      <c r="Q1817" s="544"/>
      <c r="R1817" s="544"/>
    </row>
    <row r="1818" spans="1:18" x14ac:dyDescent="0.25">
      <c r="A1818" s="361" t="s">
        <v>7095</v>
      </c>
      <c r="B1818" s="26" t="s">
        <v>3987</v>
      </c>
      <c r="C1818" s="361" t="s">
        <v>158</v>
      </c>
      <c r="D1818" s="389" t="s">
        <v>7158</v>
      </c>
      <c r="E1818" s="383">
        <v>5000</v>
      </c>
      <c r="F1818" s="613" t="s">
        <v>8275</v>
      </c>
      <c r="G1818" s="554" t="s">
        <v>8276</v>
      </c>
      <c r="H1818" s="392" t="s">
        <v>4566</v>
      </c>
      <c r="I1818" s="392" t="s">
        <v>7099</v>
      </c>
      <c r="J1818" s="392" t="s">
        <v>7100</v>
      </c>
      <c r="K1818" s="544" t="s">
        <v>3277</v>
      </c>
      <c r="L1818" s="544" t="s">
        <v>3564</v>
      </c>
      <c r="M1818" s="390">
        <v>42600</v>
      </c>
      <c r="N1818" s="544" t="s">
        <v>7101</v>
      </c>
      <c r="O1818" s="544" t="s">
        <v>7101</v>
      </c>
      <c r="P1818" s="390">
        <v>0</v>
      </c>
      <c r="Q1818" s="544"/>
      <c r="R1818" s="544"/>
    </row>
    <row r="1819" spans="1:18" x14ac:dyDescent="0.25">
      <c r="A1819" s="361" t="s">
        <v>7095</v>
      </c>
      <c r="B1819" s="26" t="s">
        <v>3987</v>
      </c>
      <c r="C1819" s="361" t="s">
        <v>158</v>
      </c>
      <c r="D1819" s="389" t="s">
        <v>7096</v>
      </c>
      <c r="E1819" s="383">
        <v>5000</v>
      </c>
      <c r="F1819" s="613" t="s">
        <v>8277</v>
      </c>
      <c r="G1819" s="554" t="s">
        <v>8278</v>
      </c>
      <c r="H1819" s="392" t="s">
        <v>4566</v>
      </c>
      <c r="I1819" s="392" t="s">
        <v>7099</v>
      </c>
      <c r="J1819" s="392" t="s">
        <v>7100</v>
      </c>
      <c r="K1819" s="544" t="s">
        <v>3277</v>
      </c>
      <c r="L1819" s="544" t="s">
        <v>3277</v>
      </c>
      <c r="M1819" s="390">
        <v>5416.67</v>
      </c>
      <c r="N1819" s="544" t="s">
        <v>7101</v>
      </c>
      <c r="O1819" s="544" t="s">
        <v>7101</v>
      </c>
      <c r="P1819" s="390">
        <v>0</v>
      </c>
      <c r="Q1819" s="544"/>
      <c r="R1819" s="544"/>
    </row>
    <row r="1820" spans="1:18" ht="24" x14ac:dyDescent="0.25">
      <c r="A1820" s="361" t="s">
        <v>7095</v>
      </c>
      <c r="B1820" s="26" t="s">
        <v>3987</v>
      </c>
      <c r="C1820" s="361" t="s">
        <v>158</v>
      </c>
      <c r="D1820" s="389" t="s">
        <v>7102</v>
      </c>
      <c r="E1820" s="383">
        <v>5000</v>
      </c>
      <c r="F1820" s="613" t="s">
        <v>8279</v>
      </c>
      <c r="G1820" s="554" t="s">
        <v>8280</v>
      </c>
      <c r="H1820" s="392" t="s">
        <v>4566</v>
      </c>
      <c r="I1820" s="392" t="s">
        <v>7099</v>
      </c>
      <c r="J1820" s="392" t="s">
        <v>7100</v>
      </c>
      <c r="K1820" s="544" t="s">
        <v>3277</v>
      </c>
      <c r="L1820" s="544" t="s">
        <v>3297</v>
      </c>
      <c r="M1820" s="390">
        <v>21305.56</v>
      </c>
      <c r="N1820" s="544" t="s">
        <v>7101</v>
      </c>
      <c r="O1820" s="544" t="s">
        <v>7101</v>
      </c>
      <c r="P1820" s="390">
        <v>0</v>
      </c>
      <c r="Q1820" s="544"/>
      <c r="R1820" s="544"/>
    </row>
    <row r="1821" spans="1:18" ht="24" x14ac:dyDescent="0.25">
      <c r="A1821" s="361" t="s">
        <v>7095</v>
      </c>
      <c r="B1821" s="26" t="s">
        <v>3987</v>
      </c>
      <c r="C1821" s="361" t="s">
        <v>158</v>
      </c>
      <c r="D1821" s="389" t="s">
        <v>7102</v>
      </c>
      <c r="E1821" s="383">
        <v>5000</v>
      </c>
      <c r="F1821" s="613" t="s">
        <v>8281</v>
      </c>
      <c r="G1821" s="554" t="s">
        <v>8282</v>
      </c>
      <c r="H1821" s="392" t="s">
        <v>7364</v>
      </c>
      <c r="I1821" s="392" t="s">
        <v>7099</v>
      </c>
      <c r="J1821" s="392" t="s">
        <v>7100</v>
      </c>
      <c r="K1821" s="544" t="s">
        <v>3277</v>
      </c>
      <c r="L1821" s="544" t="s">
        <v>3309</v>
      </c>
      <c r="M1821" s="390">
        <v>16791.669999999998</v>
      </c>
      <c r="N1821" s="544" t="s">
        <v>7101</v>
      </c>
      <c r="O1821" s="544" t="s">
        <v>7101</v>
      </c>
      <c r="P1821" s="390">
        <v>0</v>
      </c>
      <c r="Q1821" s="544"/>
      <c r="R1821" s="544"/>
    </row>
    <row r="1822" spans="1:18" ht="36" x14ac:dyDescent="0.25">
      <c r="A1822" s="361" t="s">
        <v>7095</v>
      </c>
      <c r="B1822" s="26" t="s">
        <v>3987</v>
      </c>
      <c r="C1822" s="361" t="s">
        <v>158</v>
      </c>
      <c r="D1822" s="389" t="s">
        <v>8283</v>
      </c>
      <c r="E1822" s="383">
        <v>6500</v>
      </c>
      <c r="F1822" s="613" t="s">
        <v>8284</v>
      </c>
      <c r="G1822" s="554" t="s">
        <v>8285</v>
      </c>
      <c r="H1822" s="293" t="s">
        <v>7191</v>
      </c>
      <c r="I1822" s="392" t="s">
        <v>7099</v>
      </c>
      <c r="J1822" s="392" t="s">
        <v>7100</v>
      </c>
      <c r="K1822" s="544" t="s">
        <v>3283</v>
      </c>
      <c r="L1822" s="544" t="s">
        <v>3297</v>
      </c>
      <c r="M1822" s="390">
        <v>32313.61</v>
      </c>
      <c r="N1822" s="544" t="s">
        <v>7101</v>
      </c>
      <c r="O1822" s="544" t="s">
        <v>7101</v>
      </c>
      <c r="P1822" s="390">
        <v>0</v>
      </c>
      <c r="Q1822" s="544"/>
      <c r="R1822" s="544"/>
    </row>
    <row r="1823" spans="1:18" x14ac:dyDescent="0.25">
      <c r="A1823" s="361" t="s">
        <v>7095</v>
      </c>
      <c r="B1823" s="26" t="s">
        <v>3987</v>
      </c>
      <c r="C1823" s="361" t="s">
        <v>158</v>
      </c>
      <c r="D1823" s="389" t="s">
        <v>7111</v>
      </c>
      <c r="E1823" s="383">
        <v>3500</v>
      </c>
      <c r="F1823" s="613" t="s">
        <v>8286</v>
      </c>
      <c r="G1823" s="554" t="s">
        <v>8287</v>
      </c>
      <c r="H1823" s="392" t="s">
        <v>7175</v>
      </c>
      <c r="I1823" s="392" t="s">
        <v>7115</v>
      </c>
      <c r="J1823" s="392" t="s">
        <v>1664</v>
      </c>
      <c r="K1823" s="544" t="s">
        <v>3277</v>
      </c>
      <c r="L1823" s="544" t="s">
        <v>3309</v>
      </c>
      <c r="M1823" s="390">
        <v>11156.109999999999</v>
      </c>
      <c r="N1823" s="544" t="s">
        <v>7101</v>
      </c>
      <c r="O1823" s="544" t="s">
        <v>7101</v>
      </c>
      <c r="P1823" s="390">
        <v>0</v>
      </c>
      <c r="Q1823" s="544"/>
      <c r="R1823" s="544"/>
    </row>
    <row r="1824" spans="1:18" x14ac:dyDescent="0.25">
      <c r="A1824" s="361" t="s">
        <v>7095</v>
      </c>
      <c r="B1824" s="26" t="s">
        <v>3987</v>
      </c>
      <c r="C1824" s="361" t="s">
        <v>158</v>
      </c>
      <c r="D1824" s="391" t="s">
        <v>4108</v>
      </c>
      <c r="E1824" s="383">
        <v>11000</v>
      </c>
      <c r="F1824" s="613" t="s">
        <v>8288</v>
      </c>
      <c r="G1824" s="554" t="s">
        <v>8289</v>
      </c>
      <c r="H1824" s="392" t="s">
        <v>4015</v>
      </c>
      <c r="I1824" s="392" t="s">
        <v>7099</v>
      </c>
      <c r="J1824" s="392" t="s">
        <v>7100</v>
      </c>
      <c r="K1824" s="544" t="s">
        <v>3277</v>
      </c>
      <c r="L1824" s="544" t="s">
        <v>3564</v>
      </c>
      <c r="M1824" s="390">
        <v>132600</v>
      </c>
      <c r="N1824" s="544" t="s">
        <v>7101</v>
      </c>
      <c r="O1824" s="544" t="s">
        <v>7101</v>
      </c>
      <c r="P1824" s="390">
        <v>0</v>
      </c>
      <c r="Q1824" s="544"/>
      <c r="R1824" s="544"/>
    </row>
    <row r="1825" spans="1:18" x14ac:dyDescent="0.25">
      <c r="A1825" s="361" t="s">
        <v>7095</v>
      </c>
      <c r="B1825" s="26" t="s">
        <v>3987</v>
      </c>
      <c r="C1825" s="361" t="s">
        <v>158</v>
      </c>
      <c r="D1825" s="389" t="s">
        <v>7111</v>
      </c>
      <c r="E1825" s="383">
        <v>3500</v>
      </c>
      <c r="F1825" s="613" t="s">
        <v>8290</v>
      </c>
      <c r="G1825" s="554" t="s">
        <v>8291</v>
      </c>
      <c r="H1825" s="392" t="s">
        <v>7175</v>
      </c>
      <c r="I1825" s="392" t="s">
        <v>7099</v>
      </c>
      <c r="J1825" s="392" t="s">
        <v>7100</v>
      </c>
      <c r="K1825" s="544" t="s">
        <v>3277</v>
      </c>
      <c r="L1825" s="544" t="s">
        <v>3309</v>
      </c>
      <c r="M1825" s="390">
        <v>11156.109999999999</v>
      </c>
      <c r="N1825" s="544" t="s">
        <v>7101</v>
      </c>
      <c r="O1825" s="544" t="s">
        <v>7101</v>
      </c>
      <c r="P1825" s="390">
        <v>0</v>
      </c>
      <c r="Q1825" s="544"/>
      <c r="R1825" s="544"/>
    </row>
    <row r="1826" spans="1:18" ht="48" x14ac:dyDescent="0.25">
      <c r="A1826" s="361" t="s">
        <v>7095</v>
      </c>
      <c r="B1826" s="26" t="s">
        <v>3987</v>
      </c>
      <c r="C1826" s="361" t="s">
        <v>158</v>
      </c>
      <c r="D1826" s="389" t="s">
        <v>8292</v>
      </c>
      <c r="E1826" s="383">
        <v>4000</v>
      </c>
      <c r="F1826" s="613" t="s">
        <v>8293</v>
      </c>
      <c r="G1826" s="554" t="s">
        <v>8294</v>
      </c>
      <c r="H1826" s="293" t="s">
        <v>8295</v>
      </c>
      <c r="I1826" s="293" t="s">
        <v>7207</v>
      </c>
      <c r="J1826" s="392" t="s">
        <v>7208</v>
      </c>
      <c r="K1826" s="544" t="s">
        <v>3277</v>
      </c>
      <c r="L1826" s="544" t="s">
        <v>3564</v>
      </c>
      <c r="M1826" s="390">
        <v>48600</v>
      </c>
      <c r="N1826" s="544" t="s">
        <v>7101</v>
      </c>
      <c r="O1826" s="544" t="s">
        <v>7101</v>
      </c>
      <c r="P1826" s="390">
        <v>0</v>
      </c>
      <c r="Q1826" s="544"/>
      <c r="R1826" s="544"/>
    </row>
    <row r="1827" spans="1:18" x14ac:dyDescent="0.25">
      <c r="A1827" s="361" t="s">
        <v>7095</v>
      </c>
      <c r="B1827" s="26" t="s">
        <v>3987</v>
      </c>
      <c r="C1827" s="361" t="s">
        <v>158</v>
      </c>
      <c r="D1827" s="389" t="s">
        <v>7158</v>
      </c>
      <c r="E1827" s="383">
        <v>3500</v>
      </c>
      <c r="F1827" s="613" t="s">
        <v>8296</v>
      </c>
      <c r="G1827" s="554" t="s">
        <v>8297</v>
      </c>
      <c r="H1827" s="392" t="s">
        <v>7200</v>
      </c>
      <c r="I1827" s="392" t="s">
        <v>7099</v>
      </c>
      <c r="J1827" s="392" t="s">
        <v>7100</v>
      </c>
      <c r="K1827" s="544" t="s">
        <v>3277</v>
      </c>
      <c r="L1827" s="544" t="s">
        <v>3564</v>
      </c>
      <c r="M1827" s="390">
        <v>42600</v>
      </c>
      <c r="N1827" s="544" t="s">
        <v>7101</v>
      </c>
      <c r="O1827" s="544" t="s">
        <v>7101</v>
      </c>
      <c r="P1827" s="390">
        <v>0</v>
      </c>
      <c r="Q1827" s="544"/>
      <c r="R1827" s="544"/>
    </row>
    <row r="1828" spans="1:18" ht="36" x14ac:dyDescent="0.25">
      <c r="A1828" s="361" t="s">
        <v>7095</v>
      </c>
      <c r="B1828" s="26" t="s">
        <v>3987</v>
      </c>
      <c r="C1828" s="361" t="s">
        <v>158</v>
      </c>
      <c r="D1828" s="389" t="s">
        <v>7111</v>
      </c>
      <c r="E1828" s="383">
        <v>3500</v>
      </c>
      <c r="F1828" s="613" t="s">
        <v>8298</v>
      </c>
      <c r="G1828" s="554" t="s">
        <v>8299</v>
      </c>
      <c r="H1828" s="293" t="s">
        <v>7191</v>
      </c>
      <c r="I1828" s="392" t="s">
        <v>7099</v>
      </c>
      <c r="J1828" s="392" t="s">
        <v>7100</v>
      </c>
      <c r="K1828" s="544" t="s">
        <v>3277</v>
      </c>
      <c r="L1828" s="544" t="s">
        <v>3309</v>
      </c>
      <c r="M1828" s="390">
        <v>11156.109999999999</v>
      </c>
      <c r="N1828" s="544" t="s">
        <v>7101</v>
      </c>
      <c r="O1828" s="544" t="s">
        <v>7101</v>
      </c>
      <c r="P1828" s="390">
        <v>0</v>
      </c>
      <c r="Q1828" s="544"/>
      <c r="R1828" s="544"/>
    </row>
    <row r="1829" spans="1:18" ht="24" x14ac:dyDescent="0.25">
      <c r="A1829" s="361" t="s">
        <v>7095</v>
      </c>
      <c r="B1829" s="26" t="s">
        <v>3987</v>
      </c>
      <c r="C1829" s="361" t="s">
        <v>158</v>
      </c>
      <c r="D1829" s="389" t="s">
        <v>7856</v>
      </c>
      <c r="E1829" s="383">
        <v>2900</v>
      </c>
      <c r="F1829" s="613" t="s">
        <v>8300</v>
      </c>
      <c r="G1829" s="554" t="s">
        <v>8301</v>
      </c>
      <c r="H1829" s="392" t="s">
        <v>7194</v>
      </c>
      <c r="I1829" s="293" t="s">
        <v>8302</v>
      </c>
      <c r="J1829" s="392" t="s">
        <v>7100</v>
      </c>
      <c r="K1829" s="544" t="s">
        <v>3277</v>
      </c>
      <c r="L1829" s="544" t="s">
        <v>3564</v>
      </c>
      <c r="M1829" s="390">
        <v>35400</v>
      </c>
      <c r="N1829" s="544" t="s">
        <v>7101</v>
      </c>
      <c r="O1829" s="544" t="s">
        <v>7101</v>
      </c>
      <c r="P1829" s="390">
        <v>0</v>
      </c>
      <c r="Q1829" s="544"/>
      <c r="R1829" s="544"/>
    </row>
    <row r="1830" spans="1:18" x14ac:dyDescent="0.25">
      <c r="A1830" s="361" t="s">
        <v>7095</v>
      </c>
      <c r="B1830" s="26" t="s">
        <v>3987</v>
      </c>
      <c r="C1830" s="361" t="s">
        <v>158</v>
      </c>
      <c r="D1830" s="389" t="s">
        <v>7111</v>
      </c>
      <c r="E1830" s="383">
        <v>3500</v>
      </c>
      <c r="F1830" s="613" t="s">
        <v>8303</v>
      </c>
      <c r="G1830" s="554" t="s">
        <v>8304</v>
      </c>
      <c r="H1830" s="392" t="s">
        <v>7364</v>
      </c>
      <c r="I1830" s="392" t="s">
        <v>7099</v>
      </c>
      <c r="J1830" s="392" t="s">
        <v>7100</v>
      </c>
      <c r="K1830" s="544" t="s">
        <v>3277</v>
      </c>
      <c r="L1830" s="544" t="s">
        <v>3309</v>
      </c>
      <c r="M1830" s="390">
        <v>11156.109999999999</v>
      </c>
      <c r="N1830" s="544" t="s">
        <v>7101</v>
      </c>
      <c r="O1830" s="544" t="s">
        <v>7101</v>
      </c>
      <c r="P1830" s="390">
        <v>0</v>
      </c>
      <c r="Q1830" s="544"/>
      <c r="R1830" s="544"/>
    </row>
    <row r="1831" spans="1:18" x14ac:dyDescent="0.25">
      <c r="A1831" s="361" t="s">
        <v>7095</v>
      </c>
      <c r="B1831" s="26" t="s">
        <v>3987</v>
      </c>
      <c r="C1831" s="361" t="s">
        <v>158</v>
      </c>
      <c r="D1831" s="389" t="s">
        <v>7102</v>
      </c>
      <c r="E1831" s="383">
        <v>5000</v>
      </c>
      <c r="F1831" s="613" t="s">
        <v>8305</v>
      </c>
      <c r="G1831" s="554" t="s">
        <v>8306</v>
      </c>
      <c r="H1831" s="392" t="s">
        <v>4566</v>
      </c>
      <c r="I1831" s="392" t="s">
        <v>7099</v>
      </c>
      <c r="J1831" s="392" t="s">
        <v>7100</v>
      </c>
      <c r="K1831" s="544" t="s">
        <v>3277</v>
      </c>
      <c r="L1831" s="544" t="s">
        <v>3297</v>
      </c>
      <c r="M1831" s="390">
        <v>21486.11</v>
      </c>
      <c r="N1831" s="544" t="s">
        <v>7101</v>
      </c>
      <c r="O1831" s="544" t="s">
        <v>7101</v>
      </c>
      <c r="P1831" s="390">
        <v>0</v>
      </c>
      <c r="Q1831" s="544"/>
      <c r="R1831" s="544"/>
    </row>
    <row r="1832" spans="1:18" x14ac:dyDescent="0.25">
      <c r="A1832" s="361" t="s">
        <v>7095</v>
      </c>
      <c r="B1832" s="26" t="s">
        <v>3987</v>
      </c>
      <c r="C1832" s="361" t="s">
        <v>158</v>
      </c>
      <c r="D1832" s="389" t="s">
        <v>7170</v>
      </c>
      <c r="E1832" s="383">
        <v>5000</v>
      </c>
      <c r="F1832" s="613" t="s">
        <v>8307</v>
      </c>
      <c r="G1832" s="554" t="s">
        <v>8308</v>
      </c>
      <c r="H1832" s="392" t="s">
        <v>7166</v>
      </c>
      <c r="I1832" s="392" t="s">
        <v>7099</v>
      </c>
      <c r="J1832" s="392" t="s">
        <v>7100</v>
      </c>
      <c r="K1832" s="544" t="s">
        <v>3283</v>
      </c>
      <c r="L1832" s="544" t="s">
        <v>3309</v>
      </c>
      <c r="M1832" s="390">
        <v>19476.11</v>
      </c>
      <c r="N1832" s="544" t="s">
        <v>7101</v>
      </c>
      <c r="O1832" s="544" t="s">
        <v>7101</v>
      </c>
      <c r="P1832" s="390">
        <v>0</v>
      </c>
      <c r="Q1832" s="544"/>
      <c r="R1832" s="544"/>
    </row>
    <row r="1833" spans="1:18" x14ac:dyDescent="0.25">
      <c r="A1833" s="361" t="s">
        <v>7095</v>
      </c>
      <c r="B1833" s="26" t="s">
        <v>3987</v>
      </c>
      <c r="C1833" s="361" t="s">
        <v>158</v>
      </c>
      <c r="D1833" s="389" t="s">
        <v>7096</v>
      </c>
      <c r="E1833" s="383">
        <v>5000</v>
      </c>
      <c r="F1833" s="613" t="s">
        <v>8307</v>
      </c>
      <c r="G1833" s="554" t="s">
        <v>8308</v>
      </c>
      <c r="H1833" s="392" t="s">
        <v>7194</v>
      </c>
      <c r="I1833" s="392" t="s">
        <v>7099</v>
      </c>
      <c r="J1833" s="392" t="s">
        <v>7100</v>
      </c>
      <c r="K1833" s="544" t="s">
        <v>3277</v>
      </c>
      <c r="L1833" s="544" t="s">
        <v>3277</v>
      </c>
      <c r="M1833" s="390">
        <v>5416.67</v>
      </c>
      <c r="N1833" s="544" t="s">
        <v>7101</v>
      </c>
      <c r="O1833" s="544" t="s">
        <v>7101</v>
      </c>
      <c r="P1833" s="390">
        <v>0</v>
      </c>
      <c r="Q1833" s="544"/>
      <c r="R1833" s="544"/>
    </row>
    <row r="1834" spans="1:18" x14ac:dyDescent="0.25">
      <c r="A1834" s="361" t="s">
        <v>7095</v>
      </c>
      <c r="B1834" s="26" t="s">
        <v>3987</v>
      </c>
      <c r="C1834" s="361" t="s">
        <v>158</v>
      </c>
      <c r="D1834" s="389" t="s">
        <v>7170</v>
      </c>
      <c r="E1834" s="383">
        <v>5000</v>
      </c>
      <c r="F1834" s="613" t="s">
        <v>8309</v>
      </c>
      <c r="G1834" s="554" t="s">
        <v>8310</v>
      </c>
      <c r="H1834" s="392" t="s">
        <v>7194</v>
      </c>
      <c r="I1834" s="392" t="s">
        <v>7099</v>
      </c>
      <c r="J1834" s="392" t="s">
        <v>7100</v>
      </c>
      <c r="K1834" s="544" t="s">
        <v>3283</v>
      </c>
      <c r="L1834" s="544" t="s">
        <v>3309</v>
      </c>
      <c r="M1834" s="390">
        <v>19476.109999999997</v>
      </c>
      <c r="N1834" s="544" t="s">
        <v>7101</v>
      </c>
      <c r="O1834" s="544" t="s">
        <v>7101</v>
      </c>
      <c r="P1834" s="390">
        <v>0</v>
      </c>
      <c r="Q1834" s="544"/>
      <c r="R1834" s="544"/>
    </row>
    <row r="1835" spans="1:18" x14ac:dyDescent="0.25">
      <c r="A1835" s="361" t="s">
        <v>7095</v>
      </c>
      <c r="B1835" s="26" t="s">
        <v>3987</v>
      </c>
      <c r="C1835" s="361" t="s">
        <v>158</v>
      </c>
      <c r="D1835" s="391" t="s">
        <v>4015</v>
      </c>
      <c r="E1835" s="383">
        <v>9000</v>
      </c>
      <c r="F1835" s="613" t="s">
        <v>8311</v>
      </c>
      <c r="G1835" s="554" t="s">
        <v>8312</v>
      </c>
      <c r="H1835" s="392" t="s">
        <v>4015</v>
      </c>
      <c r="I1835" s="392" t="s">
        <v>7099</v>
      </c>
      <c r="J1835" s="392" t="s">
        <v>7100</v>
      </c>
      <c r="K1835" s="544" t="s">
        <v>3277</v>
      </c>
      <c r="L1835" s="544" t="s">
        <v>3309</v>
      </c>
      <c r="M1835" s="390">
        <v>26166.67</v>
      </c>
      <c r="N1835" s="544" t="s">
        <v>7101</v>
      </c>
      <c r="O1835" s="544" t="s">
        <v>7101</v>
      </c>
      <c r="P1835" s="390">
        <v>0</v>
      </c>
      <c r="Q1835" s="544"/>
      <c r="R1835" s="544"/>
    </row>
    <row r="1836" spans="1:18" ht="48" x14ac:dyDescent="0.25">
      <c r="A1836" s="361" t="s">
        <v>7095</v>
      </c>
      <c r="B1836" s="26" t="s">
        <v>3987</v>
      </c>
      <c r="C1836" s="361" t="s">
        <v>158</v>
      </c>
      <c r="D1836" s="389" t="s">
        <v>8313</v>
      </c>
      <c r="E1836" s="383">
        <v>1500</v>
      </c>
      <c r="F1836" s="613" t="s">
        <v>8314</v>
      </c>
      <c r="G1836" s="554" t="s">
        <v>8315</v>
      </c>
      <c r="H1836" s="293" t="s">
        <v>8316</v>
      </c>
      <c r="I1836" s="293" t="s">
        <v>7110</v>
      </c>
      <c r="J1836" s="392" t="s">
        <v>1664</v>
      </c>
      <c r="K1836" s="544" t="s">
        <v>3277</v>
      </c>
      <c r="L1836" s="544" t="s">
        <v>3564</v>
      </c>
      <c r="M1836" s="390">
        <v>18810</v>
      </c>
      <c r="N1836" s="544" t="s">
        <v>7101</v>
      </c>
      <c r="O1836" s="544" t="s">
        <v>7101</v>
      </c>
      <c r="P1836" s="390">
        <v>0</v>
      </c>
      <c r="Q1836" s="544"/>
      <c r="R1836" s="544"/>
    </row>
    <row r="1837" spans="1:18" ht="24" x14ac:dyDescent="0.25">
      <c r="A1837" s="361" t="s">
        <v>7095</v>
      </c>
      <c r="B1837" s="26" t="s">
        <v>3987</v>
      </c>
      <c r="C1837" s="361" t="s">
        <v>158</v>
      </c>
      <c r="D1837" s="389" t="s">
        <v>7096</v>
      </c>
      <c r="E1837" s="383">
        <v>5000</v>
      </c>
      <c r="F1837" s="613" t="s">
        <v>8317</v>
      </c>
      <c r="G1837" s="554" t="s">
        <v>8318</v>
      </c>
      <c r="H1837" s="392" t="s">
        <v>4566</v>
      </c>
      <c r="I1837" s="392" t="s">
        <v>7099</v>
      </c>
      <c r="J1837" s="392" t="s">
        <v>7100</v>
      </c>
      <c r="K1837" s="544" t="s">
        <v>3277</v>
      </c>
      <c r="L1837" s="544" t="s">
        <v>3277</v>
      </c>
      <c r="M1837" s="390">
        <v>5416.67</v>
      </c>
      <c r="N1837" s="544" t="s">
        <v>7101</v>
      </c>
      <c r="O1837" s="544" t="s">
        <v>7101</v>
      </c>
      <c r="P1837" s="390">
        <v>0</v>
      </c>
      <c r="Q1837" s="544"/>
      <c r="R1837" s="544"/>
    </row>
    <row r="1838" spans="1:18" ht="24" x14ac:dyDescent="0.25">
      <c r="A1838" s="361" t="s">
        <v>7095</v>
      </c>
      <c r="B1838" s="26" t="s">
        <v>3987</v>
      </c>
      <c r="C1838" s="361" t="s">
        <v>158</v>
      </c>
      <c r="D1838" s="389" t="s">
        <v>7170</v>
      </c>
      <c r="E1838" s="383">
        <v>5000</v>
      </c>
      <c r="F1838" s="613" t="s">
        <v>8317</v>
      </c>
      <c r="G1838" s="554" t="s">
        <v>8318</v>
      </c>
      <c r="H1838" s="392" t="s">
        <v>4566</v>
      </c>
      <c r="I1838" s="392" t="s">
        <v>7099</v>
      </c>
      <c r="J1838" s="392" t="s">
        <v>7100</v>
      </c>
      <c r="K1838" s="544" t="s">
        <v>3283</v>
      </c>
      <c r="L1838" s="544" t="s">
        <v>3297</v>
      </c>
      <c r="M1838" s="390">
        <v>21498.89</v>
      </c>
      <c r="N1838" s="544" t="s">
        <v>7101</v>
      </c>
      <c r="O1838" s="544" t="s">
        <v>7101</v>
      </c>
      <c r="P1838" s="390">
        <v>0</v>
      </c>
      <c r="Q1838" s="544"/>
      <c r="R1838" s="544"/>
    </row>
    <row r="1839" spans="1:18" ht="24" x14ac:dyDescent="0.25">
      <c r="A1839" s="361" t="s">
        <v>7095</v>
      </c>
      <c r="B1839" s="26" t="s">
        <v>3987</v>
      </c>
      <c r="C1839" s="361" t="s">
        <v>158</v>
      </c>
      <c r="D1839" s="389" t="s">
        <v>7096</v>
      </c>
      <c r="E1839" s="383">
        <v>5000</v>
      </c>
      <c r="F1839" s="613" t="s">
        <v>8319</v>
      </c>
      <c r="G1839" s="554" t="s">
        <v>8320</v>
      </c>
      <c r="H1839" s="392" t="s">
        <v>4566</v>
      </c>
      <c r="I1839" s="392" t="s">
        <v>7099</v>
      </c>
      <c r="J1839" s="392" t="s">
        <v>7100</v>
      </c>
      <c r="K1839" s="544" t="s">
        <v>3277</v>
      </c>
      <c r="L1839" s="544" t="s">
        <v>3277</v>
      </c>
      <c r="M1839" s="390">
        <v>5416.67</v>
      </c>
      <c r="N1839" s="544" t="s">
        <v>7101</v>
      </c>
      <c r="O1839" s="544" t="s">
        <v>7101</v>
      </c>
      <c r="P1839" s="390">
        <v>0</v>
      </c>
      <c r="Q1839" s="544"/>
      <c r="R1839" s="544"/>
    </row>
    <row r="1840" spans="1:18" x14ac:dyDescent="0.25">
      <c r="A1840" s="361" t="s">
        <v>7095</v>
      </c>
      <c r="B1840" s="26" t="s">
        <v>3987</v>
      </c>
      <c r="C1840" s="361" t="s">
        <v>158</v>
      </c>
      <c r="D1840" s="389" t="s">
        <v>7522</v>
      </c>
      <c r="E1840" s="383">
        <v>5500</v>
      </c>
      <c r="F1840" s="613" t="s">
        <v>8321</v>
      </c>
      <c r="G1840" s="554" t="s">
        <v>8322</v>
      </c>
      <c r="H1840" s="392" t="s">
        <v>4015</v>
      </c>
      <c r="I1840" s="392" t="s">
        <v>7345</v>
      </c>
      <c r="J1840" s="392" t="s">
        <v>7100</v>
      </c>
      <c r="K1840" s="544" t="s">
        <v>3277</v>
      </c>
      <c r="L1840" s="544" t="s">
        <v>3564</v>
      </c>
      <c r="M1840" s="390">
        <v>66600</v>
      </c>
      <c r="N1840" s="544" t="s">
        <v>7101</v>
      </c>
      <c r="O1840" s="544" t="s">
        <v>7101</v>
      </c>
      <c r="P1840" s="390">
        <v>0</v>
      </c>
      <c r="Q1840" s="544"/>
      <c r="R1840" s="544"/>
    </row>
    <row r="1841" spans="1:18" ht="24" x14ac:dyDescent="0.25">
      <c r="A1841" s="361" t="s">
        <v>7095</v>
      </c>
      <c r="B1841" s="26" t="s">
        <v>3987</v>
      </c>
      <c r="C1841" s="361" t="s">
        <v>158</v>
      </c>
      <c r="D1841" s="389" t="s">
        <v>7096</v>
      </c>
      <c r="E1841" s="383">
        <v>5000</v>
      </c>
      <c r="F1841" s="613" t="s">
        <v>8323</v>
      </c>
      <c r="G1841" s="554" t="s">
        <v>8324</v>
      </c>
      <c r="H1841" s="392" t="s">
        <v>7364</v>
      </c>
      <c r="I1841" s="392" t="s">
        <v>7099</v>
      </c>
      <c r="J1841" s="392" t="s">
        <v>7100</v>
      </c>
      <c r="K1841" s="544" t="s">
        <v>3277</v>
      </c>
      <c r="L1841" s="544" t="s">
        <v>3277</v>
      </c>
      <c r="M1841" s="390">
        <v>5416.67</v>
      </c>
      <c r="N1841" s="544" t="s">
        <v>7101</v>
      </c>
      <c r="O1841" s="544" t="s">
        <v>7101</v>
      </c>
      <c r="P1841" s="390">
        <v>0</v>
      </c>
      <c r="Q1841" s="544"/>
      <c r="R1841" s="544"/>
    </row>
    <row r="1842" spans="1:18" ht="36" x14ac:dyDescent="0.25">
      <c r="A1842" s="361" t="s">
        <v>7095</v>
      </c>
      <c r="B1842" s="26" t="s">
        <v>3987</v>
      </c>
      <c r="C1842" s="361" t="s">
        <v>158</v>
      </c>
      <c r="D1842" s="389" t="s">
        <v>7111</v>
      </c>
      <c r="E1842" s="383">
        <v>3500</v>
      </c>
      <c r="F1842" s="613" t="s">
        <v>8325</v>
      </c>
      <c r="G1842" s="554" t="s">
        <v>8326</v>
      </c>
      <c r="H1842" s="293" t="s">
        <v>7191</v>
      </c>
      <c r="I1842" s="392" t="s">
        <v>7115</v>
      </c>
      <c r="J1842" s="392" t="s">
        <v>1664</v>
      </c>
      <c r="K1842" s="544" t="s">
        <v>3277</v>
      </c>
      <c r="L1842" s="544" t="s">
        <v>3309</v>
      </c>
      <c r="M1842" s="390">
        <v>11156.109999999999</v>
      </c>
      <c r="N1842" s="544" t="s">
        <v>7101</v>
      </c>
      <c r="O1842" s="544" t="s">
        <v>7101</v>
      </c>
      <c r="P1842" s="390">
        <v>0</v>
      </c>
      <c r="Q1842" s="544"/>
      <c r="R1842" s="544"/>
    </row>
    <row r="1843" spans="1:18" ht="24" x14ac:dyDescent="0.25">
      <c r="A1843" s="361" t="s">
        <v>7095</v>
      </c>
      <c r="B1843" s="26" t="s">
        <v>3987</v>
      </c>
      <c r="C1843" s="361" t="s">
        <v>158</v>
      </c>
      <c r="D1843" s="391" t="s">
        <v>4000</v>
      </c>
      <c r="E1843" s="383">
        <v>2200</v>
      </c>
      <c r="F1843" s="613" t="s">
        <v>8327</v>
      </c>
      <c r="G1843" s="554" t="s">
        <v>8328</v>
      </c>
      <c r="H1843" s="392" t="s">
        <v>7109</v>
      </c>
      <c r="I1843" s="293" t="s">
        <v>7110</v>
      </c>
      <c r="J1843" s="392" t="s">
        <v>1664</v>
      </c>
      <c r="K1843" s="544" t="s">
        <v>3277</v>
      </c>
      <c r="L1843" s="544" t="s">
        <v>3564</v>
      </c>
      <c r="M1843" s="390">
        <v>27000</v>
      </c>
      <c r="N1843" s="544" t="s">
        <v>7101</v>
      </c>
      <c r="O1843" s="544" t="s">
        <v>7101</v>
      </c>
      <c r="P1843" s="390">
        <v>0</v>
      </c>
      <c r="Q1843" s="544"/>
      <c r="R1843" s="544"/>
    </row>
    <row r="1844" spans="1:18" ht="24" x14ac:dyDescent="0.25">
      <c r="A1844" s="361" t="s">
        <v>7095</v>
      </c>
      <c r="B1844" s="26" t="s">
        <v>3987</v>
      </c>
      <c r="C1844" s="361" t="s">
        <v>158</v>
      </c>
      <c r="D1844" s="389" t="s">
        <v>4272</v>
      </c>
      <c r="E1844" s="383">
        <v>2500</v>
      </c>
      <c r="F1844" s="613" t="s">
        <v>8329</v>
      </c>
      <c r="G1844" s="554" t="s">
        <v>8330</v>
      </c>
      <c r="H1844" s="293" t="s">
        <v>7204</v>
      </c>
      <c r="I1844" s="293" t="s">
        <v>7115</v>
      </c>
      <c r="J1844" s="392" t="s">
        <v>1664</v>
      </c>
      <c r="K1844" s="544" t="s">
        <v>3283</v>
      </c>
      <c r="L1844" s="544" t="s">
        <v>3437</v>
      </c>
      <c r="M1844" s="390">
        <v>13554.44</v>
      </c>
      <c r="N1844" s="544" t="s">
        <v>7101</v>
      </c>
      <c r="O1844" s="544" t="s">
        <v>7101</v>
      </c>
      <c r="P1844" s="390">
        <v>0</v>
      </c>
      <c r="Q1844" s="544"/>
      <c r="R1844" s="544"/>
    </row>
    <row r="1845" spans="1:18" ht="24" x14ac:dyDescent="0.25">
      <c r="A1845" s="361" t="s">
        <v>7095</v>
      </c>
      <c r="B1845" s="26" t="s">
        <v>3987</v>
      </c>
      <c r="C1845" s="361" t="s">
        <v>158</v>
      </c>
      <c r="D1845" s="389" t="s">
        <v>8331</v>
      </c>
      <c r="E1845" s="383">
        <v>14000</v>
      </c>
      <c r="F1845" s="613" t="s">
        <v>8332</v>
      </c>
      <c r="G1845" s="554" t="s">
        <v>8333</v>
      </c>
      <c r="H1845" s="293" t="s">
        <v>4041</v>
      </c>
      <c r="I1845" s="392" t="s">
        <v>7099</v>
      </c>
      <c r="J1845" s="392" t="s">
        <v>7100</v>
      </c>
      <c r="K1845" s="544" t="s">
        <v>3277</v>
      </c>
      <c r="L1845" s="544" t="s">
        <v>3345</v>
      </c>
      <c r="M1845" s="390">
        <v>148116.66999999998</v>
      </c>
      <c r="N1845" s="544" t="s">
        <v>7101</v>
      </c>
      <c r="O1845" s="544" t="s">
        <v>7101</v>
      </c>
      <c r="P1845" s="390">
        <v>0</v>
      </c>
      <c r="Q1845" s="544"/>
      <c r="R1845" s="544"/>
    </row>
    <row r="1846" spans="1:18" ht="24" x14ac:dyDescent="0.25">
      <c r="A1846" s="361" t="s">
        <v>7095</v>
      </c>
      <c r="B1846" s="26" t="s">
        <v>3987</v>
      </c>
      <c r="C1846" s="361" t="s">
        <v>158</v>
      </c>
      <c r="D1846" s="389" t="s">
        <v>7111</v>
      </c>
      <c r="E1846" s="383">
        <v>3500</v>
      </c>
      <c r="F1846" s="613" t="s">
        <v>8334</v>
      </c>
      <c r="G1846" s="554" t="s">
        <v>8335</v>
      </c>
      <c r="H1846" s="392" t="s">
        <v>4802</v>
      </c>
      <c r="I1846" s="392" t="s">
        <v>7099</v>
      </c>
      <c r="J1846" s="392" t="s">
        <v>7100</v>
      </c>
      <c r="K1846" s="544" t="s">
        <v>3277</v>
      </c>
      <c r="L1846" s="544" t="s">
        <v>3309</v>
      </c>
      <c r="M1846" s="390">
        <v>11156.109999999999</v>
      </c>
      <c r="N1846" s="544" t="s">
        <v>7101</v>
      </c>
      <c r="O1846" s="544" t="s">
        <v>7101</v>
      </c>
      <c r="P1846" s="390">
        <v>0</v>
      </c>
      <c r="Q1846" s="544"/>
      <c r="R1846" s="544"/>
    </row>
    <row r="1847" spans="1:18" ht="36" x14ac:dyDescent="0.25">
      <c r="A1847" s="361" t="s">
        <v>7095</v>
      </c>
      <c r="B1847" s="26" t="s">
        <v>3987</v>
      </c>
      <c r="C1847" s="361" t="s">
        <v>158</v>
      </c>
      <c r="D1847" s="391" t="s">
        <v>4000</v>
      </c>
      <c r="E1847" s="383">
        <v>2200</v>
      </c>
      <c r="F1847" s="613" t="s">
        <v>8336</v>
      </c>
      <c r="G1847" s="554" t="s">
        <v>8337</v>
      </c>
      <c r="H1847" s="293" t="s">
        <v>8338</v>
      </c>
      <c r="I1847" s="293" t="s">
        <v>7110</v>
      </c>
      <c r="J1847" s="293" t="s">
        <v>1664</v>
      </c>
      <c r="K1847" s="544" t="s">
        <v>3309</v>
      </c>
      <c r="L1847" s="544" t="s">
        <v>3368</v>
      </c>
      <c r="M1847" s="390">
        <v>25020</v>
      </c>
      <c r="N1847" s="544" t="s">
        <v>7101</v>
      </c>
      <c r="O1847" s="544" t="s">
        <v>7101</v>
      </c>
      <c r="P1847" s="390">
        <v>0</v>
      </c>
      <c r="Q1847" s="544"/>
      <c r="R1847" s="544"/>
    </row>
    <row r="1848" spans="1:18" x14ac:dyDescent="0.25">
      <c r="A1848" s="361" t="s">
        <v>7095</v>
      </c>
      <c r="B1848" s="26" t="s">
        <v>3987</v>
      </c>
      <c r="C1848" s="361" t="s">
        <v>158</v>
      </c>
      <c r="D1848" s="389" t="s">
        <v>7111</v>
      </c>
      <c r="E1848" s="383">
        <v>3500</v>
      </c>
      <c r="F1848" s="613" t="s">
        <v>8339</v>
      </c>
      <c r="G1848" s="554" t="s">
        <v>8340</v>
      </c>
      <c r="H1848" s="392" t="s">
        <v>4438</v>
      </c>
      <c r="I1848" s="392" t="s">
        <v>7099</v>
      </c>
      <c r="J1848" s="392" t="s">
        <v>7100</v>
      </c>
      <c r="K1848" s="544" t="s">
        <v>3277</v>
      </c>
      <c r="L1848" s="544" t="s">
        <v>3309</v>
      </c>
      <c r="M1848" s="390">
        <v>11156.109999999999</v>
      </c>
      <c r="N1848" s="544" t="s">
        <v>7101</v>
      </c>
      <c r="O1848" s="544" t="s">
        <v>7101</v>
      </c>
      <c r="P1848" s="390">
        <v>0</v>
      </c>
      <c r="Q1848" s="544"/>
      <c r="R1848" s="544"/>
    </row>
    <row r="1849" spans="1:18" x14ac:dyDescent="0.25">
      <c r="A1849" s="361" t="s">
        <v>7095</v>
      </c>
      <c r="B1849" s="26" t="s">
        <v>3987</v>
      </c>
      <c r="C1849" s="361" t="s">
        <v>158</v>
      </c>
      <c r="D1849" s="389" t="s">
        <v>7170</v>
      </c>
      <c r="E1849" s="383">
        <v>5000</v>
      </c>
      <c r="F1849" s="613" t="s">
        <v>8341</v>
      </c>
      <c r="G1849" s="554" t="s">
        <v>8342</v>
      </c>
      <c r="H1849" s="392" t="s">
        <v>7194</v>
      </c>
      <c r="I1849" s="392" t="s">
        <v>7099</v>
      </c>
      <c r="J1849" s="392" t="s">
        <v>7100</v>
      </c>
      <c r="K1849" s="544" t="s">
        <v>3283</v>
      </c>
      <c r="L1849" s="544" t="s">
        <v>3297</v>
      </c>
      <c r="M1849" s="390">
        <v>20211.669999999998</v>
      </c>
      <c r="N1849" s="544" t="s">
        <v>7101</v>
      </c>
      <c r="O1849" s="544" t="s">
        <v>7101</v>
      </c>
      <c r="P1849" s="390">
        <v>0</v>
      </c>
      <c r="Q1849" s="544"/>
      <c r="R1849" s="544"/>
    </row>
    <row r="1850" spans="1:18" x14ac:dyDescent="0.25">
      <c r="A1850" s="361" t="s">
        <v>7095</v>
      </c>
      <c r="B1850" s="26" t="s">
        <v>3987</v>
      </c>
      <c r="C1850" s="361" t="s">
        <v>158</v>
      </c>
      <c r="D1850" s="389" t="s">
        <v>7096</v>
      </c>
      <c r="E1850" s="383">
        <v>5000</v>
      </c>
      <c r="F1850" s="613" t="s">
        <v>8341</v>
      </c>
      <c r="G1850" s="554" t="s">
        <v>8342</v>
      </c>
      <c r="H1850" s="392" t="s">
        <v>7194</v>
      </c>
      <c r="I1850" s="392" t="s">
        <v>7099</v>
      </c>
      <c r="J1850" s="392" t="s">
        <v>7100</v>
      </c>
      <c r="K1850" s="544" t="s">
        <v>3277</v>
      </c>
      <c r="L1850" s="544" t="s">
        <v>3277</v>
      </c>
      <c r="M1850" s="390">
        <v>5416.67</v>
      </c>
      <c r="N1850" s="544" t="s">
        <v>7101</v>
      </c>
      <c r="O1850" s="544" t="s">
        <v>7101</v>
      </c>
      <c r="P1850" s="390">
        <v>0</v>
      </c>
      <c r="Q1850" s="544"/>
      <c r="R1850" s="544"/>
    </row>
    <row r="1851" spans="1:18" x14ac:dyDescent="0.25">
      <c r="A1851" s="361" t="s">
        <v>7095</v>
      </c>
      <c r="B1851" s="26" t="s">
        <v>3987</v>
      </c>
      <c r="C1851" s="361" t="s">
        <v>158</v>
      </c>
      <c r="D1851" s="389" t="s">
        <v>7170</v>
      </c>
      <c r="E1851" s="383">
        <v>5000</v>
      </c>
      <c r="F1851" s="613" t="s">
        <v>8343</v>
      </c>
      <c r="G1851" s="554" t="s">
        <v>8344</v>
      </c>
      <c r="H1851" s="392" t="s">
        <v>4566</v>
      </c>
      <c r="I1851" s="392" t="s">
        <v>7099</v>
      </c>
      <c r="J1851" s="392" t="s">
        <v>7100</v>
      </c>
      <c r="K1851" s="544" t="s">
        <v>3283</v>
      </c>
      <c r="L1851" s="544" t="s">
        <v>3297</v>
      </c>
      <c r="M1851" s="390">
        <v>21498.89</v>
      </c>
      <c r="N1851" s="544" t="s">
        <v>7101</v>
      </c>
      <c r="O1851" s="544" t="s">
        <v>7101</v>
      </c>
      <c r="P1851" s="390">
        <v>0</v>
      </c>
      <c r="Q1851" s="544"/>
      <c r="R1851" s="544"/>
    </row>
    <row r="1852" spans="1:18" x14ac:dyDescent="0.25">
      <c r="A1852" s="361" t="s">
        <v>7095</v>
      </c>
      <c r="B1852" s="26" t="s">
        <v>3987</v>
      </c>
      <c r="C1852" s="361" t="s">
        <v>158</v>
      </c>
      <c r="D1852" s="389" t="s">
        <v>7170</v>
      </c>
      <c r="E1852" s="383">
        <v>5000</v>
      </c>
      <c r="F1852" s="613" t="s">
        <v>8345</v>
      </c>
      <c r="G1852" s="554" t="s">
        <v>8346</v>
      </c>
      <c r="H1852" s="392" t="s">
        <v>7364</v>
      </c>
      <c r="I1852" s="392" t="s">
        <v>7099</v>
      </c>
      <c r="J1852" s="392" t="s">
        <v>7100</v>
      </c>
      <c r="K1852" s="544" t="s">
        <v>3283</v>
      </c>
      <c r="L1852" s="544" t="s">
        <v>3297</v>
      </c>
      <c r="M1852" s="390">
        <v>21498.89</v>
      </c>
      <c r="N1852" s="544" t="s">
        <v>7101</v>
      </c>
      <c r="O1852" s="544" t="s">
        <v>7101</v>
      </c>
      <c r="P1852" s="390">
        <v>0</v>
      </c>
      <c r="Q1852" s="544"/>
      <c r="R1852" s="544"/>
    </row>
    <row r="1853" spans="1:18" x14ac:dyDescent="0.25">
      <c r="A1853" s="361" t="s">
        <v>7095</v>
      </c>
      <c r="B1853" s="26" t="s">
        <v>3987</v>
      </c>
      <c r="C1853" s="361" t="s">
        <v>158</v>
      </c>
      <c r="D1853" s="389" t="s">
        <v>7096</v>
      </c>
      <c r="E1853" s="383">
        <v>5000</v>
      </c>
      <c r="F1853" s="613" t="s">
        <v>8345</v>
      </c>
      <c r="G1853" s="554" t="s">
        <v>8346</v>
      </c>
      <c r="H1853" s="392" t="s">
        <v>7364</v>
      </c>
      <c r="I1853" s="392" t="s">
        <v>7099</v>
      </c>
      <c r="J1853" s="392" t="s">
        <v>7100</v>
      </c>
      <c r="K1853" s="544" t="s">
        <v>3277</v>
      </c>
      <c r="L1853" s="544" t="s">
        <v>3277</v>
      </c>
      <c r="M1853" s="390">
        <v>5416.67</v>
      </c>
      <c r="N1853" s="544" t="s">
        <v>7101</v>
      </c>
      <c r="O1853" s="544" t="s">
        <v>7101</v>
      </c>
      <c r="P1853" s="390">
        <v>0</v>
      </c>
      <c r="Q1853" s="544"/>
      <c r="R1853" s="544"/>
    </row>
    <row r="1854" spans="1:18" ht="24" x14ac:dyDescent="0.25">
      <c r="A1854" s="361" t="s">
        <v>7095</v>
      </c>
      <c r="B1854" s="26" t="s">
        <v>3987</v>
      </c>
      <c r="C1854" s="361" t="s">
        <v>158</v>
      </c>
      <c r="D1854" s="389" t="s">
        <v>7096</v>
      </c>
      <c r="E1854" s="383">
        <v>5000</v>
      </c>
      <c r="F1854" s="613" t="s">
        <v>8347</v>
      </c>
      <c r="G1854" s="554" t="s">
        <v>8348</v>
      </c>
      <c r="H1854" s="392" t="s">
        <v>7194</v>
      </c>
      <c r="I1854" s="392" t="s">
        <v>7099</v>
      </c>
      <c r="J1854" s="392" t="s">
        <v>7100</v>
      </c>
      <c r="K1854" s="544" t="s">
        <v>3277</v>
      </c>
      <c r="L1854" s="544" t="s">
        <v>3277</v>
      </c>
      <c r="M1854" s="390">
        <v>5416.67</v>
      </c>
      <c r="N1854" s="544" t="s">
        <v>7101</v>
      </c>
      <c r="O1854" s="544" t="s">
        <v>7101</v>
      </c>
      <c r="P1854" s="390">
        <v>0</v>
      </c>
      <c r="Q1854" s="544"/>
      <c r="R1854" s="544"/>
    </row>
    <row r="1855" spans="1:18" ht="24" x14ac:dyDescent="0.25">
      <c r="A1855" s="361" t="s">
        <v>7095</v>
      </c>
      <c r="B1855" s="26" t="s">
        <v>3987</v>
      </c>
      <c r="C1855" s="361" t="s">
        <v>158</v>
      </c>
      <c r="D1855" s="389" t="s">
        <v>7170</v>
      </c>
      <c r="E1855" s="383">
        <v>5000</v>
      </c>
      <c r="F1855" s="613" t="s">
        <v>8347</v>
      </c>
      <c r="G1855" s="554" t="s">
        <v>8348</v>
      </c>
      <c r="H1855" s="392" t="s">
        <v>7194</v>
      </c>
      <c r="I1855" s="392" t="s">
        <v>7099</v>
      </c>
      <c r="J1855" s="392" t="s">
        <v>7100</v>
      </c>
      <c r="K1855" s="544" t="s">
        <v>3283</v>
      </c>
      <c r="L1855" s="544" t="s">
        <v>3297</v>
      </c>
      <c r="M1855" s="390">
        <v>21498.89</v>
      </c>
      <c r="N1855" s="544" t="s">
        <v>7101</v>
      </c>
      <c r="O1855" s="544" t="s">
        <v>7101</v>
      </c>
      <c r="P1855" s="390">
        <v>0</v>
      </c>
      <c r="Q1855" s="544"/>
      <c r="R1855" s="544"/>
    </row>
    <row r="1856" spans="1:18" ht="24" x14ac:dyDescent="0.25">
      <c r="A1856" s="361" t="s">
        <v>7095</v>
      </c>
      <c r="B1856" s="26" t="s">
        <v>3987</v>
      </c>
      <c r="C1856" s="361" t="s">
        <v>158</v>
      </c>
      <c r="D1856" s="389" t="s">
        <v>7096</v>
      </c>
      <c r="E1856" s="383">
        <v>5000</v>
      </c>
      <c r="F1856" s="613" t="s">
        <v>8349</v>
      </c>
      <c r="G1856" s="554" t="s">
        <v>8350</v>
      </c>
      <c r="H1856" s="392" t="s">
        <v>4566</v>
      </c>
      <c r="I1856" s="392" t="s">
        <v>7099</v>
      </c>
      <c r="J1856" s="392" t="s">
        <v>7100</v>
      </c>
      <c r="K1856" s="544" t="s">
        <v>3277</v>
      </c>
      <c r="L1856" s="544" t="s">
        <v>3277</v>
      </c>
      <c r="M1856" s="390">
        <v>5416.67</v>
      </c>
      <c r="N1856" s="544" t="s">
        <v>7101</v>
      </c>
      <c r="O1856" s="544" t="s">
        <v>7101</v>
      </c>
      <c r="P1856" s="390">
        <v>0</v>
      </c>
      <c r="Q1856" s="544"/>
      <c r="R1856" s="544"/>
    </row>
    <row r="1857" spans="1:18" x14ac:dyDescent="0.25">
      <c r="A1857" s="361" t="s">
        <v>7095</v>
      </c>
      <c r="B1857" s="26" t="s">
        <v>3987</v>
      </c>
      <c r="C1857" s="361" t="s">
        <v>158</v>
      </c>
      <c r="D1857" s="389" t="s">
        <v>7170</v>
      </c>
      <c r="E1857" s="383">
        <v>5000</v>
      </c>
      <c r="F1857" s="613" t="s">
        <v>8351</v>
      </c>
      <c r="G1857" s="554" t="s">
        <v>8352</v>
      </c>
      <c r="H1857" s="392" t="s">
        <v>4566</v>
      </c>
      <c r="I1857" s="392" t="s">
        <v>7099</v>
      </c>
      <c r="J1857" s="392" t="s">
        <v>7100</v>
      </c>
      <c r="K1857" s="544" t="s">
        <v>3277</v>
      </c>
      <c r="L1857" s="544" t="s">
        <v>3283</v>
      </c>
      <c r="M1857" s="390">
        <v>11375</v>
      </c>
      <c r="N1857" s="544" t="s">
        <v>7101</v>
      </c>
      <c r="O1857" s="544" t="s">
        <v>7101</v>
      </c>
      <c r="P1857" s="390">
        <v>0</v>
      </c>
      <c r="Q1857" s="544"/>
      <c r="R1857" s="544"/>
    </row>
    <row r="1858" spans="1:18" ht="24" x14ac:dyDescent="0.25">
      <c r="A1858" s="361" t="s">
        <v>7095</v>
      </c>
      <c r="B1858" s="26" t="s">
        <v>3987</v>
      </c>
      <c r="C1858" s="361" t="s">
        <v>158</v>
      </c>
      <c r="D1858" s="389" t="s">
        <v>6806</v>
      </c>
      <c r="E1858" s="383">
        <v>5000</v>
      </c>
      <c r="F1858" s="613" t="s">
        <v>8353</v>
      </c>
      <c r="G1858" s="554" t="s">
        <v>8354</v>
      </c>
      <c r="H1858" s="392" t="s">
        <v>5119</v>
      </c>
      <c r="I1858" s="392" t="s">
        <v>7099</v>
      </c>
      <c r="J1858" s="392" t="s">
        <v>7100</v>
      </c>
      <c r="K1858" s="544" t="s">
        <v>3277</v>
      </c>
      <c r="L1858" s="544" t="s">
        <v>3564</v>
      </c>
      <c r="M1858" s="390">
        <v>60600</v>
      </c>
      <c r="N1858" s="544" t="s">
        <v>7101</v>
      </c>
      <c r="O1858" s="544" t="s">
        <v>7101</v>
      </c>
      <c r="P1858" s="390">
        <v>0</v>
      </c>
      <c r="Q1858" s="544"/>
      <c r="R1858" s="544"/>
    </row>
    <row r="1859" spans="1:18" x14ac:dyDescent="0.25">
      <c r="A1859" s="361" t="s">
        <v>7095</v>
      </c>
      <c r="B1859" s="26" t="s">
        <v>3987</v>
      </c>
      <c r="C1859" s="361" t="s">
        <v>158</v>
      </c>
      <c r="D1859" s="389" t="s">
        <v>7096</v>
      </c>
      <c r="E1859" s="383">
        <v>5000</v>
      </c>
      <c r="F1859" s="613" t="s">
        <v>8355</v>
      </c>
      <c r="G1859" s="554" t="s">
        <v>8356</v>
      </c>
      <c r="H1859" s="392" t="s">
        <v>7194</v>
      </c>
      <c r="I1859" s="392" t="s">
        <v>7099</v>
      </c>
      <c r="J1859" s="392" t="s">
        <v>7100</v>
      </c>
      <c r="K1859" s="544" t="s">
        <v>3277</v>
      </c>
      <c r="L1859" s="544" t="s">
        <v>3277</v>
      </c>
      <c r="M1859" s="390">
        <v>5416.67</v>
      </c>
      <c r="N1859" s="544" t="s">
        <v>7101</v>
      </c>
      <c r="O1859" s="544" t="s">
        <v>7101</v>
      </c>
      <c r="P1859" s="390">
        <v>0</v>
      </c>
      <c r="Q1859" s="544"/>
      <c r="R1859" s="544"/>
    </row>
    <row r="1860" spans="1:18" x14ac:dyDescent="0.25">
      <c r="A1860" s="361" t="s">
        <v>7095</v>
      </c>
      <c r="B1860" s="26" t="s">
        <v>3987</v>
      </c>
      <c r="C1860" s="361" t="s">
        <v>158</v>
      </c>
      <c r="D1860" s="389" t="s">
        <v>7096</v>
      </c>
      <c r="E1860" s="383">
        <v>5000</v>
      </c>
      <c r="F1860" s="613" t="s">
        <v>8357</v>
      </c>
      <c r="G1860" s="554" t="s">
        <v>8358</v>
      </c>
      <c r="H1860" s="392" t="s">
        <v>4566</v>
      </c>
      <c r="I1860" s="392" t="s">
        <v>7099</v>
      </c>
      <c r="J1860" s="392" t="s">
        <v>7100</v>
      </c>
      <c r="K1860" s="544" t="s">
        <v>3277</v>
      </c>
      <c r="L1860" s="544" t="s">
        <v>3277</v>
      </c>
      <c r="M1860" s="390">
        <v>5416.67</v>
      </c>
      <c r="N1860" s="544" t="s">
        <v>7101</v>
      </c>
      <c r="O1860" s="544" t="s">
        <v>7101</v>
      </c>
      <c r="P1860" s="390">
        <v>0</v>
      </c>
      <c r="Q1860" s="544"/>
      <c r="R1860" s="544"/>
    </row>
    <row r="1861" spans="1:18" x14ac:dyDescent="0.25">
      <c r="A1861" s="361" t="s">
        <v>7095</v>
      </c>
      <c r="B1861" s="26" t="s">
        <v>3987</v>
      </c>
      <c r="C1861" s="361" t="s">
        <v>158</v>
      </c>
      <c r="D1861" s="389" t="s">
        <v>7170</v>
      </c>
      <c r="E1861" s="383">
        <v>5000</v>
      </c>
      <c r="F1861" s="613" t="s">
        <v>8357</v>
      </c>
      <c r="G1861" s="554" t="s">
        <v>8358</v>
      </c>
      <c r="H1861" s="392" t="s">
        <v>4566</v>
      </c>
      <c r="I1861" s="392" t="s">
        <v>7099</v>
      </c>
      <c r="J1861" s="392" t="s">
        <v>7100</v>
      </c>
      <c r="K1861" s="544" t="s">
        <v>3283</v>
      </c>
      <c r="L1861" s="544" t="s">
        <v>3297</v>
      </c>
      <c r="M1861" s="390">
        <v>20211.669999999998</v>
      </c>
      <c r="N1861" s="544" t="s">
        <v>7101</v>
      </c>
      <c r="O1861" s="544" t="s">
        <v>7101</v>
      </c>
      <c r="P1861" s="390">
        <v>0</v>
      </c>
      <c r="Q1861" s="544"/>
      <c r="R1861" s="544"/>
    </row>
    <row r="1862" spans="1:18" ht="24" x14ac:dyDescent="0.25">
      <c r="A1862" s="361" t="s">
        <v>7095</v>
      </c>
      <c r="B1862" s="26" t="s">
        <v>3987</v>
      </c>
      <c r="C1862" s="361" t="s">
        <v>158</v>
      </c>
      <c r="D1862" s="389" t="s">
        <v>7170</v>
      </c>
      <c r="E1862" s="383">
        <v>5000</v>
      </c>
      <c r="F1862" s="613" t="s">
        <v>8359</v>
      </c>
      <c r="G1862" s="554" t="s">
        <v>8360</v>
      </c>
      <c r="H1862" s="392" t="s">
        <v>4566</v>
      </c>
      <c r="I1862" s="392" t="s">
        <v>7099</v>
      </c>
      <c r="J1862" s="392" t="s">
        <v>7100</v>
      </c>
      <c r="K1862" s="544" t="s">
        <v>3277</v>
      </c>
      <c r="L1862" s="544" t="s">
        <v>3309</v>
      </c>
      <c r="M1862" s="390">
        <v>18924.439999999999</v>
      </c>
      <c r="N1862" s="544" t="s">
        <v>7101</v>
      </c>
      <c r="O1862" s="544" t="s">
        <v>7101</v>
      </c>
      <c r="P1862" s="390">
        <v>0</v>
      </c>
      <c r="Q1862" s="544"/>
      <c r="R1862" s="544"/>
    </row>
    <row r="1863" spans="1:18" ht="24" x14ac:dyDescent="0.25">
      <c r="A1863" s="361" t="s">
        <v>7095</v>
      </c>
      <c r="B1863" s="26" t="s">
        <v>3987</v>
      </c>
      <c r="C1863" s="361" t="s">
        <v>158</v>
      </c>
      <c r="D1863" s="389" t="s">
        <v>7237</v>
      </c>
      <c r="E1863" s="383">
        <v>5000</v>
      </c>
      <c r="F1863" s="613" t="s">
        <v>8361</v>
      </c>
      <c r="G1863" s="554" t="s">
        <v>8362</v>
      </c>
      <c r="H1863" s="392" t="s">
        <v>7364</v>
      </c>
      <c r="I1863" s="293" t="s">
        <v>7201</v>
      </c>
      <c r="J1863" s="392" t="s">
        <v>1664</v>
      </c>
      <c r="K1863" s="544" t="s">
        <v>3277</v>
      </c>
      <c r="L1863" s="544" t="s">
        <v>3564</v>
      </c>
      <c r="M1863" s="390">
        <v>60600</v>
      </c>
      <c r="N1863" s="544" t="s">
        <v>7101</v>
      </c>
      <c r="O1863" s="544" t="s">
        <v>7101</v>
      </c>
      <c r="P1863" s="390">
        <v>0</v>
      </c>
      <c r="Q1863" s="544"/>
      <c r="R1863" s="544"/>
    </row>
    <row r="1864" spans="1:18" ht="24" x14ac:dyDescent="0.25">
      <c r="A1864" s="361" t="s">
        <v>7095</v>
      </c>
      <c r="B1864" s="26" t="s">
        <v>3987</v>
      </c>
      <c r="C1864" s="361" t="s">
        <v>158</v>
      </c>
      <c r="D1864" s="389" t="s">
        <v>8363</v>
      </c>
      <c r="E1864" s="383">
        <v>5000</v>
      </c>
      <c r="F1864" s="613" t="s">
        <v>8364</v>
      </c>
      <c r="G1864" s="554" t="s">
        <v>8365</v>
      </c>
      <c r="H1864" s="392" t="s">
        <v>7178</v>
      </c>
      <c r="I1864" s="392" t="s">
        <v>7099</v>
      </c>
      <c r="J1864" s="392" t="s">
        <v>7100</v>
      </c>
      <c r="K1864" s="544" t="s">
        <v>3277</v>
      </c>
      <c r="L1864" s="544" t="s">
        <v>3564</v>
      </c>
      <c r="M1864" s="390">
        <v>60600</v>
      </c>
      <c r="N1864" s="544" t="s">
        <v>7101</v>
      </c>
      <c r="O1864" s="544" t="s">
        <v>7101</v>
      </c>
      <c r="P1864" s="390">
        <v>0</v>
      </c>
      <c r="Q1864" s="544"/>
      <c r="R1864" s="544"/>
    </row>
    <row r="1865" spans="1:18" ht="24" x14ac:dyDescent="0.25">
      <c r="A1865" s="361" t="s">
        <v>7095</v>
      </c>
      <c r="B1865" s="26" t="s">
        <v>3987</v>
      </c>
      <c r="C1865" s="361" t="s">
        <v>158</v>
      </c>
      <c r="D1865" s="389" t="s">
        <v>7111</v>
      </c>
      <c r="E1865" s="383">
        <v>3500</v>
      </c>
      <c r="F1865" s="613" t="s">
        <v>8366</v>
      </c>
      <c r="G1865" s="554" t="s">
        <v>8367</v>
      </c>
      <c r="H1865" s="392" t="s">
        <v>7364</v>
      </c>
      <c r="I1865" s="392" t="s">
        <v>7099</v>
      </c>
      <c r="J1865" s="392" t="s">
        <v>7100</v>
      </c>
      <c r="K1865" s="544" t="s">
        <v>3277</v>
      </c>
      <c r="L1865" s="544" t="s">
        <v>3309</v>
      </c>
      <c r="M1865" s="390">
        <v>11156.109999999999</v>
      </c>
      <c r="N1865" s="544" t="s">
        <v>7101</v>
      </c>
      <c r="O1865" s="544" t="s">
        <v>7101</v>
      </c>
      <c r="P1865" s="390">
        <v>0</v>
      </c>
      <c r="Q1865" s="544"/>
      <c r="R1865" s="544"/>
    </row>
    <row r="1866" spans="1:18" x14ac:dyDescent="0.25">
      <c r="A1866" s="361" t="s">
        <v>7095</v>
      </c>
      <c r="B1866" s="26" t="s">
        <v>3987</v>
      </c>
      <c r="C1866" s="361" t="s">
        <v>158</v>
      </c>
      <c r="D1866" s="389" t="s">
        <v>7130</v>
      </c>
      <c r="E1866" s="383">
        <v>6000</v>
      </c>
      <c r="F1866" s="613" t="s">
        <v>8368</v>
      </c>
      <c r="G1866" s="554" t="s">
        <v>8369</v>
      </c>
      <c r="H1866" s="392" t="s">
        <v>4566</v>
      </c>
      <c r="I1866" s="392" t="s">
        <v>7099</v>
      </c>
      <c r="J1866" s="392" t="s">
        <v>7100</v>
      </c>
      <c r="K1866" s="544" t="s">
        <v>3277</v>
      </c>
      <c r="L1866" s="544" t="s">
        <v>3564</v>
      </c>
      <c r="M1866" s="390">
        <v>72600</v>
      </c>
      <c r="N1866" s="544" t="s">
        <v>7101</v>
      </c>
      <c r="O1866" s="544" t="s">
        <v>7101</v>
      </c>
      <c r="P1866" s="390">
        <v>0</v>
      </c>
      <c r="Q1866" s="544"/>
      <c r="R1866" s="544"/>
    </row>
    <row r="1867" spans="1:18" ht="24" x14ac:dyDescent="0.25">
      <c r="A1867" s="361" t="s">
        <v>7095</v>
      </c>
      <c r="B1867" s="26" t="s">
        <v>3987</v>
      </c>
      <c r="C1867" s="361" t="s">
        <v>158</v>
      </c>
      <c r="D1867" s="389" t="s">
        <v>7111</v>
      </c>
      <c r="E1867" s="383">
        <v>3500</v>
      </c>
      <c r="F1867" s="613" t="s">
        <v>8370</v>
      </c>
      <c r="G1867" s="554" t="s">
        <v>8371</v>
      </c>
      <c r="H1867" s="293" t="s">
        <v>7204</v>
      </c>
      <c r="I1867" s="392" t="s">
        <v>7099</v>
      </c>
      <c r="J1867" s="392" t="s">
        <v>7100</v>
      </c>
      <c r="K1867" s="544" t="s">
        <v>3277</v>
      </c>
      <c r="L1867" s="544" t="s">
        <v>3309</v>
      </c>
      <c r="M1867" s="390">
        <v>11156.109999999999</v>
      </c>
      <c r="N1867" s="544" t="s">
        <v>7101</v>
      </c>
      <c r="O1867" s="544" t="s">
        <v>7101</v>
      </c>
      <c r="P1867" s="390">
        <v>0</v>
      </c>
      <c r="Q1867" s="544"/>
      <c r="R1867" s="544"/>
    </row>
    <row r="1868" spans="1:18" x14ac:dyDescent="0.25">
      <c r="A1868" s="361" t="s">
        <v>7095</v>
      </c>
      <c r="B1868" s="26" t="s">
        <v>3987</v>
      </c>
      <c r="C1868" s="361" t="s">
        <v>158</v>
      </c>
      <c r="D1868" s="389" t="s">
        <v>7111</v>
      </c>
      <c r="E1868" s="383">
        <v>3500</v>
      </c>
      <c r="F1868" s="616" t="s">
        <v>8372</v>
      </c>
      <c r="G1868" s="555" t="s">
        <v>8373</v>
      </c>
      <c r="H1868" s="392" t="s">
        <v>7945</v>
      </c>
      <c r="I1868" s="392" t="s">
        <v>7099</v>
      </c>
      <c r="J1868" s="392" t="s">
        <v>7100</v>
      </c>
      <c r="K1868" s="544" t="s">
        <v>3277</v>
      </c>
      <c r="L1868" s="544" t="s">
        <v>3309</v>
      </c>
      <c r="M1868" s="390">
        <v>11156.109999999999</v>
      </c>
      <c r="N1868" s="544" t="s">
        <v>7101</v>
      </c>
      <c r="O1868" s="544" t="s">
        <v>7101</v>
      </c>
      <c r="P1868" s="390">
        <v>0</v>
      </c>
      <c r="Q1868" s="544"/>
      <c r="R1868" s="544"/>
    </row>
    <row r="1869" spans="1:18" ht="36" x14ac:dyDescent="0.25">
      <c r="A1869" s="361" t="s">
        <v>7095</v>
      </c>
      <c r="B1869" s="26" t="s">
        <v>3987</v>
      </c>
      <c r="C1869" s="361" t="s">
        <v>158</v>
      </c>
      <c r="D1869" s="389" t="s">
        <v>7111</v>
      </c>
      <c r="E1869" s="383">
        <v>3500</v>
      </c>
      <c r="F1869" s="613" t="s">
        <v>8374</v>
      </c>
      <c r="G1869" s="554" t="s">
        <v>8375</v>
      </c>
      <c r="H1869" s="293" t="s">
        <v>7191</v>
      </c>
      <c r="I1869" s="392" t="s">
        <v>7099</v>
      </c>
      <c r="J1869" s="392" t="s">
        <v>7100</v>
      </c>
      <c r="K1869" s="544" t="s">
        <v>3277</v>
      </c>
      <c r="L1869" s="544" t="s">
        <v>3309</v>
      </c>
      <c r="M1869" s="390">
        <v>11156.109999999999</v>
      </c>
      <c r="N1869" s="544" t="s">
        <v>7101</v>
      </c>
      <c r="O1869" s="544" t="s">
        <v>7101</v>
      </c>
      <c r="P1869" s="390">
        <v>0</v>
      </c>
      <c r="Q1869" s="544"/>
      <c r="R1869" s="544"/>
    </row>
    <row r="1870" spans="1:18" x14ac:dyDescent="0.25">
      <c r="A1870" s="361" t="s">
        <v>7095</v>
      </c>
      <c r="B1870" s="26" t="s">
        <v>3987</v>
      </c>
      <c r="C1870" s="361" t="s">
        <v>158</v>
      </c>
      <c r="D1870" s="389" t="s">
        <v>7111</v>
      </c>
      <c r="E1870" s="383">
        <v>3500</v>
      </c>
      <c r="F1870" s="613" t="s">
        <v>8376</v>
      </c>
      <c r="G1870" s="554" t="s">
        <v>8377</v>
      </c>
      <c r="H1870" s="392" t="s">
        <v>8378</v>
      </c>
      <c r="I1870" s="392" t="s">
        <v>7115</v>
      </c>
      <c r="J1870" s="392" t="s">
        <v>1664</v>
      </c>
      <c r="K1870" s="544" t="s">
        <v>3277</v>
      </c>
      <c r="L1870" s="544" t="s">
        <v>3309</v>
      </c>
      <c r="M1870" s="390">
        <v>11156.109999999999</v>
      </c>
      <c r="N1870" s="544" t="s">
        <v>7101</v>
      </c>
      <c r="O1870" s="544" t="s">
        <v>7101</v>
      </c>
      <c r="P1870" s="390">
        <v>0</v>
      </c>
      <c r="Q1870" s="544"/>
      <c r="R1870" s="544"/>
    </row>
    <row r="1871" spans="1:18" x14ac:dyDescent="0.25">
      <c r="A1871" s="361" t="s">
        <v>7095</v>
      </c>
      <c r="B1871" s="26" t="s">
        <v>3987</v>
      </c>
      <c r="C1871" s="361" t="s">
        <v>158</v>
      </c>
      <c r="D1871" s="389" t="s">
        <v>7170</v>
      </c>
      <c r="E1871" s="383">
        <v>5000</v>
      </c>
      <c r="F1871" s="616" t="s">
        <v>8379</v>
      </c>
      <c r="G1871" s="555" t="s">
        <v>8380</v>
      </c>
      <c r="H1871" s="392" t="s">
        <v>4566</v>
      </c>
      <c r="I1871" s="392" t="s">
        <v>7099</v>
      </c>
      <c r="J1871" s="392" t="s">
        <v>7100</v>
      </c>
      <c r="K1871" s="544" t="s">
        <v>3277</v>
      </c>
      <c r="L1871" s="544" t="s">
        <v>3309</v>
      </c>
      <c r="M1871" s="390">
        <v>18924.439999999999</v>
      </c>
      <c r="N1871" s="544" t="s">
        <v>7101</v>
      </c>
      <c r="O1871" s="544" t="s">
        <v>7101</v>
      </c>
      <c r="P1871" s="390">
        <v>0</v>
      </c>
      <c r="Q1871" s="544"/>
      <c r="R1871" s="544"/>
    </row>
    <row r="1872" spans="1:18" x14ac:dyDescent="0.25">
      <c r="A1872" s="361" t="s">
        <v>7095</v>
      </c>
      <c r="B1872" s="26" t="s">
        <v>3987</v>
      </c>
      <c r="C1872" s="361" t="s">
        <v>158</v>
      </c>
      <c r="D1872" s="389" t="s">
        <v>7102</v>
      </c>
      <c r="E1872" s="383">
        <v>5000</v>
      </c>
      <c r="F1872" s="613" t="s">
        <v>8381</v>
      </c>
      <c r="G1872" s="554" t="s">
        <v>8382</v>
      </c>
      <c r="H1872" s="392" t="s">
        <v>4566</v>
      </c>
      <c r="I1872" s="392" t="s">
        <v>7099</v>
      </c>
      <c r="J1872" s="392" t="s">
        <v>7100</v>
      </c>
      <c r="K1872" s="544" t="s">
        <v>3277</v>
      </c>
      <c r="L1872" s="544" t="s">
        <v>3283</v>
      </c>
      <c r="M1872" s="390">
        <v>13666.67</v>
      </c>
      <c r="N1872" s="544" t="s">
        <v>7101</v>
      </c>
      <c r="O1872" s="544" t="s">
        <v>7101</v>
      </c>
      <c r="P1872" s="390">
        <v>0</v>
      </c>
      <c r="Q1872" s="544"/>
      <c r="R1872" s="544"/>
    </row>
    <row r="1873" spans="1:18" ht="24" x14ac:dyDescent="0.25">
      <c r="A1873" s="361" t="s">
        <v>7095</v>
      </c>
      <c r="B1873" s="26" t="s">
        <v>3987</v>
      </c>
      <c r="C1873" s="361" t="s">
        <v>158</v>
      </c>
      <c r="D1873" s="389" t="s">
        <v>7111</v>
      </c>
      <c r="E1873" s="383">
        <v>3500</v>
      </c>
      <c r="F1873" s="613" t="s">
        <v>8383</v>
      </c>
      <c r="G1873" s="554" t="s">
        <v>8384</v>
      </c>
      <c r="H1873" s="392" t="s">
        <v>7228</v>
      </c>
      <c r="I1873" s="392" t="s">
        <v>7099</v>
      </c>
      <c r="J1873" s="392" t="s">
        <v>7100</v>
      </c>
      <c r="K1873" s="544" t="s">
        <v>3277</v>
      </c>
      <c r="L1873" s="544" t="s">
        <v>3309</v>
      </c>
      <c r="M1873" s="390">
        <v>11156.109999999999</v>
      </c>
      <c r="N1873" s="544" t="s">
        <v>7101</v>
      </c>
      <c r="O1873" s="544" t="s">
        <v>7101</v>
      </c>
      <c r="P1873" s="390">
        <v>0</v>
      </c>
      <c r="Q1873" s="544"/>
      <c r="R1873" s="544"/>
    </row>
    <row r="1874" spans="1:18" ht="24" x14ac:dyDescent="0.25">
      <c r="A1874" s="361" t="s">
        <v>7095</v>
      </c>
      <c r="B1874" s="26" t="s">
        <v>3987</v>
      </c>
      <c r="C1874" s="361" t="s">
        <v>158</v>
      </c>
      <c r="D1874" s="389" t="s">
        <v>7170</v>
      </c>
      <c r="E1874" s="383">
        <v>5000</v>
      </c>
      <c r="F1874" s="613" t="s">
        <v>8385</v>
      </c>
      <c r="G1874" s="554" t="s">
        <v>8386</v>
      </c>
      <c r="H1874" s="392" t="s">
        <v>4566</v>
      </c>
      <c r="I1874" s="392" t="s">
        <v>7099</v>
      </c>
      <c r="J1874" s="392" t="s">
        <v>7100</v>
      </c>
      <c r="K1874" s="544" t="s">
        <v>3283</v>
      </c>
      <c r="L1874" s="544" t="s">
        <v>3309</v>
      </c>
      <c r="M1874" s="390">
        <v>19476.109999999997</v>
      </c>
      <c r="N1874" s="544" t="s">
        <v>7101</v>
      </c>
      <c r="O1874" s="544" t="s">
        <v>7101</v>
      </c>
      <c r="P1874" s="390">
        <v>0</v>
      </c>
      <c r="Q1874" s="544"/>
      <c r="R1874" s="544"/>
    </row>
    <row r="1875" spans="1:18" ht="24" x14ac:dyDescent="0.25">
      <c r="A1875" s="361" t="s">
        <v>7095</v>
      </c>
      <c r="B1875" s="26" t="s">
        <v>3987</v>
      </c>
      <c r="C1875" s="361" t="s">
        <v>158</v>
      </c>
      <c r="D1875" s="389" t="s">
        <v>7096</v>
      </c>
      <c r="E1875" s="383">
        <v>5000</v>
      </c>
      <c r="F1875" s="613" t="s">
        <v>8385</v>
      </c>
      <c r="G1875" s="554" t="s">
        <v>8386</v>
      </c>
      <c r="H1875" s="392" t="s">
        <v>4566</v>
      </c>
      <c r="I1875" s="392" t="s">
        <v>7099</v>
      </c>
      <c r="J1875" s="392" t="s">
        <v>7100</v>
      </c>
      <c r="K1875" s="544" t="s">
        <v>3277</v>
      </c>
      <c r="L1875" s="544" t="s">
        <v>3277</v>
      </c>
      <c r="M1875" s="390">
        <v>5416.67</v>
      </c>
      <c r="N1875" s="544" t="s">
        <v>7101</v>
      </c>
      <c r="O1875" s="544" t="s">
        <v>7101</v>
      </c>
      <c r="P1875" s="390">
        <v>0</v>
      </c>
      <c r="Q1875" s="544"/>
      <c r="R1875" s="544"/>
    </row>
    <row r="1876" spans="1:18" x14ac:dyDescent="0.25">
      <c r="A1876" s="361" t="s">
        <v>7095</v>
      </c>
      <c r="B1876" s="26" t="s">
        <v>3987</v>
      </c>
      <c r="C1876" s="361" t="s">
        <v>158</v>
      </c>
      <c r="D1876" s="389" t="s">
        <v>8387</v>
      </c>
      <c r="E1876" s="383">
        <v>3500</v>
      </c>
      <c r="F1876" s="613" t="s">
        <v>8388</v>
      </c>
      <c r="G1876" s="554" t="s">
        <v>8389</v>
      </c>
      <c r="H1876" s="392" t="s">
        <v>4566</v>
      </c>
      <c r="I1876" s="392" t="s">
        <v>7345</v>
      </c>
      <c r="J1876" s="392" t="s">
        <v>7100</v>
      </c>
      <c r="K1876" s="544" t="s">
        <v>3277</v>
      </c>
      <c r="L1876" s="544" t="s">
        <v>3564</v>
      </c>
      <c r="M1876" s="390">
        <v>42600</v>
      </c>
      <c r="N1876" s="544" t="s">
        <v>7101</v>
      </c>
      <c r="O1876" s="544" t="s">
        <v>7101</v>
      </c>
      <c r="P1876" s="390">
        <v>0</v>
      </c>
      <c r="Q1876" s="544"/>
      <c r="R1876" s="544"/>
    </row>
    <row r="1877" spans="1:18" ht="24" x14ac:dyDescent="0.25">
      <c r="A1877" s="361" t="s">
        <v>7095</v>
      </c>
      <c r="B1877" s="26" t="s">
        <v>3987</v>
      </c>
      <c r="C1877" s="361" t="s">
        <v>158</v>
      </c>
      <c r="D1877" s="389" t="s">
        <v>7096</v>
      </c>
      <c r="E1877" s="383">
        <v>5000</v>
      </c>
      <c r="F1877" s="613" t="s">
        <v>8390</v>
      </c>
      <c r="G1877" s="554" t="s">
        <v>8391</v>
      </c>
      <c r="H1877" s="392" t="s">
        <v>4566</v>
      </c>
      <c r="I1877" s="392" t="s">
        <v>7099</v>
      </c>
      <c r="J1877" s="392" t="s">
        <v>7100</v>
      </c>
      <c r="K1877" s="544" t="s">
        <v>3277</v>
      </c>
      <c r="L1877" s="544" t="s">
        <v>3277</v>
      </c>
      <c r="M1877" s="390">
        <v>5416.67</v>
      </c>
      <c r="N1877" s="544" t="s">
        <v>7101</v>
      </c>
      <c r="O1877" s="544" t="s">
        <v>7101</v>
      </c>
      <c r="P1877" s="390">
        <v>0</v>
      </c>
      <c r="Q1877" s="544"/>
      <c r="R1877" s="544"/>
    </row>
    <row r="1878" spans="1:18" ht="24" x14ac:dyDescent="0.25">
      <c r="A1878" s="361" t="s">
        <v>7095</v>
      </c>
      <c r="B1878" s="26" t="s">
        <v>3987</v>
      </c>
      <c r="C1878" s="361" t="s">
        <v>158</v>
      </c>
      <c r="D1878" s="389" t="s">
        <v>7170</v>
      </c>
      <c r="E1878" s="383">
        <v>5000</v>
      </c>
      <c r="F1878" s="613" t="s">
        <v>8390</v>
      </c>
      <c r="G1878" s="554" t="s">
        <v>8391</v>
      </c>
      <c r="H1878" s="392" t="s">
        <v>4566</v>
      </c>
      <c r="I1878" s="392" t="s">
        <v>7099</v>
      </c>
      <c r="J1878" s="392" t="s">
        <v>7100</v>
      </c>
      <c r="K1878" s="544" t="s">
        <v>3283</v>
      </c>
      <c r="L1878" s="544" t="s">
        <v>3297</v>
      </c>
      <c r="M1878" s="390">
        <v>20211.669999999998</v>
      </c>
      <c r="N1878" s="544" t="s">
        <v>7101</v>
      </c>
      <c r="O1878" s="544" t="s">
        <v>7101</v>
      </c>
      <c r="P1878" s="390">
        <v>0</v>
      </c>
      <c r="Q1878" s="544"/>
      <c r="R1878" s="544"/>
    </row>
    <row r="1879" spans="1:18" x14ac:dyDescent="0.25">
      <c r="A1879" s="361" t="s">
        <v>7095</v>
      </c>
      <c r="B1879" s="26" t="s">
        <v>3987</v>
      </c>
      <c r="C1879" s="361" t="s">
        <v>158</v>
      </c>
      <c r="D1879" s="389" t="s">
        <v>7102</v>
      </c>
      <c r="E1879" s="383">
        <v>5000</v>
      </c>
      <c r="F1879" s="613" t="s">
        <v>8392</v>
      </c>
      <c r="G1879" s="554" t="s">
        <v>8393</v>
      </c>
      <c r="H1879" s="392" t="s">
        <v>4802</v>
      </c>
      <c r="I1879" s="392" t="s">
        <v>7099</v>
      </c>
      <c r="J1879" s="392" t="s">
        <v>7100</v>
      </c>
      <c r="K1879" s="544" t="s">
        <v>3277</v>
      </c>
      <c r="L1879" s="544" t="s">
        <v>3297</v>
      </c>
      <c r="M1879" s="390">
        <v>21486.11</v>
      </c>
      <c r="N1879" s="544" t="s">
        <v>7101</v>
      </c>
      <c r="O1879" s="544" t="s">
        <v>7101</v>
      </c>
      <c r="P1879" s="390">
        <v>0</v>
      </c>
      <c r="Q1879" s="544"/>
      <c r="R1879" s="544"/>
    </row>
    <row r="1880" spans="1:18" ht="24" x14ac:dyDescent="0.25">
      <c r="A1880" s="361" t="s">
        <v>7095</v>
      </c>
      <c r="B1880" s="26" t="s">
        <v>3987</v>
      </c>
      <c r="C1880" s="361" t="s">
        <v>158</v>
      </c>
      <c r="D1880" s="389" t="s">
        <v>7170</v>
      </c>
      <c r="E1880" s="383">
        <v>5000</v>
      </c>
      <c r="F1880" s="613" t="s">
        <v>8394</v>
      </c>
      <c r="G1880" s="554" t="s">
        <v>8395</v>
      </c>
      <c r="H1880" s="392" t="s">
        <v>4566</v>
      </c>
      <c r="I1880" s="392" t="s">
        <v>7099</v>
      </c>
      <c r="J1880" s="392" t="s">
        <v>7100</v>
      </c>
      <c r="K1880" s="544" t="s">
        <v>3283</v>
      </c>
      <c r="L1880" s="544" t="s">
        <v>3297</v>
      </c>
      <c r="M1880" s="390">
        <v>21498.89</v>
      </c>
      <c r="N1880" s="544" t="s">
        <v>7101</v>
      </c>
      <c r="O1880" s="544" t="s">
        <v>7101</v>
      </c>
      <c r="P1880" s="390">
        <v>0</v>
      </c>
      <c r="Q1880" s="544"/>
      <c r="R1880" s="544"/>
    </row>
    <row r="1881" spans="1:18" ht="24" x14ac:dyDescent="0.25">
      <c r="A1881" s="361" t="s">
        <v>7095</v>
      </c>
      <c r="B1881" s="26" t="s">
        <v>3987</v>
      </c>
      <c r="C1881" s="361" t="s">
        <v>158</v>
      </c>
      <c r="D1881" s="389" t="s">
        <v>7096</v>
      </c>
      <c r="E1881" s="383">
        <v>5000</v>
      </c>
      <c r="F1881" s="613" t="s">
        <v>8394</v>
      </c>
      <c r="G1881" s="554" t="s">
        <v>8395</v>
      </c>
      <c r="H1881" s="392" t="s">
        <v>4566</v>
      </c>
      <c r="I1881" s="392" t="s">
        <v>7099</v>
      </c>
      <c r="J1881" s="392" t="s">
        <v>7100</v>
      </c>
      <c r="K1881" s="544" t="s">
        <v>3277</v>
      </c>
      <c r="L1881" s="544" t="s">
        <v>3277</v>
      </c>
      <c r="M1881" s="390">
        <v>5416.67</v>
      </c>
      <c r="N1881" s="544" t="s">
        <v>7101</v>
      </c>
      <c r="O1881" s="544" t="s">
        <v>7101</v>
      </c>
      <c r="P1881" s="390">
        <v>0</v>
      </c>
      <c r="Q1881" s="544"/>
      <c r="R1881" s="544"/>
    </row>
    <row r="1882" spans="1:18" x14ac:dyDescent="0.25">
      <c r="A1882" s="361" t="s">
        <v>7095</v>
      </c>
      <c r="B1882" s="26" t="s">
        <v>3987</v>
      </c>
      <c r="C1882" s="361" t="s">
        <v>158</v>
      </c>
      <c r="D1882" s="389" t="s">
        <v>7522</v>
      </c>
      <c r="E1882" s="383">
        <v>5500</v>
      </c>
      <c r="F1882" s="613" t="s">
        <v>8396</v>
      </c>
      <c r="G1882" s="554" t="s">
        <v>8397</v>
      </c>
      <c r="H1882" s="392" t="s">
        <v>4438</v>
      </c>
      <c r="I1882" s="392" t="s">
        <v>7099</v>
      </c>
      <c r="J1882" s="392" t="s">
        <v>7100</v>
      </c>
      <c r="K1882" s="544" t="s">
        <v>3277</v>
      </c>
      <c r="L1882" s="544" t="s">
        <v>3564</v>
      </c>
      <c r="M1882" s="390">
        <v>66600</v>
      </c>
      <c r="N1882" s="544" t="s">
        <v>7101</v>
      </c>
      <c r="O1882" s="544" t="s">
        <v>7101</v>
      </c>
      <c r="P1882" s="390">
        <v>0</v>
      </c>
      <c r="Q1882" s="544"/>
      <c r="R1882" s="544"/>
    </row>
    <row r="1883" spans="1:18" x14ac:dyDescent="0.25">
      <c r="A1883" s="361" t="s">
        <v>7095</v>
      </c>
      <c r="B1883" s="26" t="s">
        <v>3987</v>
      </c>
      <c r="C1883" s="361" t="s">
        <v>158</v>
      </c>
      <c r="D1883" s="389" t="s">
        <v>7158</v>
      </c>
      <c r="E1883" s="383">
        <v>3500</v>
      </c>
      <c r="F1883" s="613" t="s">
        <v>8398</v>
      </c>
      <c r="G1883" s="554" t="s">
        <v>8399</v>
      </c>
      <c r="H1883" s="392" t="s">
        <v>7728</v>
      </c>
      <c r="I1883" s="392" t="s">
        <v>7099</v>
      </c>
      <c r="J1883" s="392" t="s">
        <v>7100</v>
      </c>
      <c r="K1883" s="544" t="s">
        <v>3277</v>
      </c>
      <c r="L1883" s="544" t="s">
        <v>3564</v>
      </c>
      <c r="M1883" s="390">
        <v>42600</v>
      </c>
      <c r="N1883" s="544" t="s">
        <v>7101</v>
      </c>
      <c r="O1883" s="544" t="s">
        <v>7101</v>
      </c>
      <c r="P1883" s="390">
        <v>0</v>
      </c>
      <c r="Q1883" s="544"/>
      <c r="R1883" s="544"/>
    </row>
    <row r="1884" spans="1:18" x14ac:dyDescent="0.25">
      <c r="A1884" s="361" t="s">
        <v>7095</v>
      </c>
      <c r="B1884" s="26" t="s">
        <v>3987</v>
      </c>
      <c r="C1884" s="361" t="s">
        <v>158</v>
      </c>
      <c r="D1884" s="389" t="s">
        <v>7111</v>
      </c>
      <c r="E1884" s="383">
        <v>3500</v>
      </c>
      <c r="F1884" s="613" t="s">
        <v>8400</v>
      </c>
      <c r="G1884" s="554" t="s">
        <v>8401</v>
      </c>
      <c r="H1884" s="392" t="s">
        <v>7178</v>
      </c>
      <c r="I1884" s="392" t="s">
        <v>7099</v>
      </c>
      <c r="J1884" s="392" t="s">
        <v>7100</v>
      </c>
      <c r="K1884" s="544" t="s">
        <v>3277</v>
      </c>
      <c r="L1884" s="544" t="s">
        <v>3309</v>
      </c>
      <c r="M1884" s="390">
        <v>11156.109999999999</v>
      </c>
      <c r="N1884" s="544" t="s">
        <v>7101</v>
      </c>
      <c r="O1884" s="544" t="s">
        <v>7101</v>
      </c>
      <c r="P1884" s="390">
        <v>0</v>
      </c>
      <c r="Q1884" s="544"/>
      <c r="R1884" s="544"/>
    </row>
    <row r="1885" spans="1:18" ht="24" x14ac:dyDescent="0.25">
      <c r="A1885" s="361" t="s">
        <v>7095</v>
      </c>
      <c r="B1885" s="26" t="s">
        <v>3987</v>
      </c>
      <c r="C1885" s="361" t="s">
        <v>158</v>
      </c>
      <c r="D1885" s="389" t="s">
        <v>8184</v>
      </c>
      <c r="E1885" s="383">
        <v>5500</v>
      </c>
      <c r="F1885" s="613" t="s">
        <v>8402</v>
      </c>
      <c r="G1885" s="554" t="s">
        <v>8403</v>
      </c>
      <c r="H1885" s="293" t="s">
        <v>7243</v>
      </c>
      <c r="I1885" s="392" t="s">
        <v>7099</v>
      </c>
      <c r="J1885" s="392" t="s">
        <v>7100</v>
      </c>
      <c r="K1885" s="544" t="s">
        <v>3277</v>
      </c>
      <c r="L1885" s="544" t="s">
        <v>3564</v>
      </c>
      <c r="M1885" s="390">
        <v>66600</v>
      </c>
      <c r="N1885" s="544" t="s">
        <v>7101</v>
      </c>
      <c r="O1885" s="544" t="s">
        <v>7101</v>
      </c>
      <c r="P1885" s="390">
        <v>0</v>
      </c>
      <c r="Q1885" s="544"/>
      <c r="R1885" s="544"/>
    </row>
    <row r="1886" spans="1:18" ht="36" x14ac:dyDescent="0.25">
      <c r="A1886" s="361" t="s">
        <v>7095</v>
      </c>
      <c r="B1886" s="26" t="s">
        <v>3987</v>
      </c>
      <c r="C1886" s="361" t="s">
        <v>158</v>
      </c>
      <c r="D1886" s="389" t="s">
        <v>7102</v>
      </c>
      <c r="E1886" s="383">
        <v>5000</v>
      </c>
      <c r="F1886" s="613" t="s">
        <v>8404</v>
      </c>
      <c r="G1886" s="554" t="s">
        <v>8405</v>
      </c>
      <c r="H1886" s="293" t="s">
        <v>7191</v>
      </c>
      <c r="I1886" s="293" t="s">
        <v>7099</v>
      </c>
      <c r="J1886" s="293" t="s">
        <v>7100</v>
      </c>
      <c r="K1886" s="544" t="s">
        <v>3277</v>
      </c>
      <c r="L1886" s="544" t="s">
        <v>3297</v>
      </c>
      <c r="M1886" s="390">
        <v>21486.11</v>
      </c>
      <c r="N1886" s="544" t="s">
        <v>7101</v>
      </c>
      <c r="O1886" s="544" t="s">
        <v>7101</v>
      </c>
      <c r="P1886" s="390">
        <v>0</v>
      </c>
      <c r="Q1886" s="544"/>
      <c r="R1886" s="544"/>
    </row>
    <row r="1887" spans="1:18" ht="24" x14ac:dyDescent="0.25">
      <c r="A1887" s="361" t="s">
        <v>7095</v>
      </c>
      <c r="B1887" s="26" t="s">
        <v>3987</v>
      </c>
      <c r="C1887" s="361" t="s">
        <v>158</v>
      </c>
      <c r="D1887" s="389" t="s">
        <v>7111</v>
      </c>
      <c r="E1887" s="383">
        <v>3500</v>
      </c>
      <c r="F1887" s="613" t="s">
        <v>8406</v>
      </c>
      <c r="G1887" s="554" t="s">
        <v>8407</v>
      </c>
      <c r="H1887" s="392" t="s">
        <v>4488</v>
      </c>
      <c r="I1887" s="392" t="s">
        <v>7115</v>
      </c>
      <c r="J1887" s="392" t="s">
        <v>1664</v>
      </c>
      <c r="K1887" s="544" t="s">
        <v>3277</v>
      </c>
      <c r="L1887" s="544" t="s">
        <v>3309</v>
      </c>
      <c r="M1887" s="390">
        <v>11156.109999999999</v>
      </c>
      <c r="N1887" s="544" t="s">
        <v>7101</v>
      </c>
      <c r="O1887" s="544" t="s">
        <v>7101</v>
      </c>
      <c r="P1887" s="390">
        <v>0</v>
      </c>
      <c r="Q1887" s="544"/>
      <c r="R1887" s="544"/>
    </row>
    <row r="1888" spans="1:18" x14ac:dyDescent="0.25">
      <c r="A1888" s="361" t="s">
        <v>7095</v>
      </c>
      <c r="B1888" s="26" t="s">
        <v>3987</v>
      </c>
      <c r="C1888" s="361" t="s">
        <v>158</v>
      </c>
      <c r="D1888" s="389" t="s">
        <v>7102</v>
      </c>
      <c r="E1888" s="383">
        <v>5000</v>
      </c>
      <c r="F1888" s="613" t="s">
        <v>8408</v>
      </c>
      <c r="G1888" s="554" t="s">
        <v>8409</v>
      </c>
      <c r="H1888" s="392" t="s">
        <v>7153</v>
      </c>
      <c r="I1888" s="392" t="s">
        <v>7099</v>
      </c>
      <c r="J1888" s="392" t="s">
        <v>7100</v>
      </c>
      <c r="K1888" s="544" t="s">
        <v>3277</v>
      </c>
      <c r="L1888" s="544" t="s">
        <v>3297</v>
      </c>
      <c r="M1888" s="390">
        <v>20583.330000000002</v>
      </c>
      <c r="N1888" s="544" t="s">
        <v>7101</v>
      </c>
      <c r="O1888" s="544" t="s">
        <v>7101</v>
      </c>
      <c r="P1888" s="390">
        <v>0</v>
      </c>
      <c r="Q1888" s="544"/>
      <c r="R1888" s="544"/>
    </row>
    <row r="1889" spans="1:18" ht="24" x14ac:dyDescent="0.25">
      <c r="A1889" s="361" t="s">
        <v>7095</v>
      </c>
      <c r="B1889" s="26" t="s">
        <v>3987</v>
      </c>
      <c r="C1889" s="361" t="s">
        <v>158</v>
      </c>
      <c r="D1889" s="389" t="s">
        <v>7111</v>
      </c>
      <c r="E1889" s="383">
        <v>3500</v>
      </c>
      <c r="F1889" s="613" t="s">
        <v>8410</v>
      </c>
      <c r="G1889" s="554" t="s">
        <v>8411</v>
      </c>
      <c r="H1889" s="392" t="s">
        <v>7178</v>
      </c>
      <c r="I1889" s="392" t="s">
        <v>7099</v>
      </c>
      <c r="J1889" s="392" t="s">
        <v>7100</v>
      </c>
      <c r="K1889" s="544" t="s">
        <v>3277</v>
      </c>
      <c r="L1889" s="544" t="s">
        <v>3309</v>
      </c>
      <c r="M1889" s="390">
        <v>11156.109999999999</v>
      </c>
      <c r="N1889" s="544" t="s">
        <v>7101</v>
      </c>
      <c r="O1889" s="544" t="s">
        <v>7101</v>
      </c>
      <c r="P1889" s="390">
        <v>0</v>
      </c>
      <c r="Q1889" s="544"/>
      <c r="R1889" s="544"/>
    </row>
    <row r="1890" spans="1:18" x14ac:dyDescent="0.25">
      <c r="A1890" s="361" t="s">
        <v>7095</v>
      </c>
      <c r="B1890" s="26" t="s">
        <v>3987</v>
      </c>
      <c r="C1890" s="361" t="s">
        <v>158</v>
      </c>
      <c r="D1890" s="389" t="s">
        <v>7170</v>
      </c>
      <c r="E1890" s="383">
        <v>5000</v>
      </c>
      <c r="F1890" s="613" t="s">
        <v>8412</v>
      </c>
      <c r="G1890" s="554" t="s">
        <v>8413</v>
      </c>
      <c r="H1890" s="392" t="s">
        <v>7194</v>
      </c>
      <c r="I1890" s="392" t="s">
        <v>7099</v>
      </c>
      <c r="J1890" s="392" t="s">
        <v>7100</v>
      </c>
      <c r="K1890" s="544" t="s">
        <v>3283</v>
      </c>
      <c r="L1890" s="544" t="s">
        <v>3297</v>
      </c>
      <c r="M1890" s="390">
        <v>21498.89</v>
      </c>
      <c r="N1890" s="544" t="s">
        <v>7101</v>
      </c>
      <c r="O1890" s="544" t="s">
        <v>7101</v>
      </c>
      <c r="P1890" s="390">
        <v>0</v>
      </c>
      <c r="Q1890" s="544"/>
      <c r="R1890" s="544"/>
    </row>
    <row r="1891" spans="1:18" x14ac:dyDescent="0.25">
      <c r="A1891" s="361" t="s">
        <v>7095</v>
      </c>
      <c r="B1891" s="26" t="s">
        <v>3987</v>
      </c>
      <c r="C1891" s="361" t="s">
        <v>158</v>
      </c>
      <c r="D1891" s="389" t="s">
        <v>7096</v>
      </c>
      <c r="E1891" s="383">
        <v>5000</v>
      </c>
      <c r="F1891" s="613" t="s">
        <v>8412</v>
      </c>
      <c r="G1891" s="554" t="s">
        <v>8413</v>
      </c>
      <c r="H1891" s="392" t="s">
        <v>7194</v>
      </c>
      <c r="I1891" s="392" t="s">
        <v>7099</v>
      </c>
      <c r="J1891" s="392" t="s">
        <v>7100</v>
      </c>
      <c r="K1891" s="544" t="s">
        <v>3277</v>
      </c>
      <c r="L1891" s="544" t="s">
        <v>3277</v>
      </c>
      <c r="M1891" s="390">
        <v>5416.67</v>
      </c>
      <c r="N1891" s="544" t="s">
        <v>7101</v>
      </c>
      <c r="O1891" s="544" t="s">
        <v>7101</v>
      </c>
      <c r="P1891" s="390">
        <v>0</v>
      </c>
      <c r="Q1891" s="544"/>
      <c r="R1891" s="544"/>
    </row>
    <row r="1892" spans="1:18" ht="24" x14ac:dyDescent="0.25">
      <c r="A1892" s="361" t="s">
        <v>7095</v>
      </c>
      <c r="B1892" s="26" t="s">
        <v>3987</v>
      </c>
      <c r="C1892" s="361" t="s">
        <v>158</v>
      </c>
      <c r="D1892" s="389" t="s">
        <v>3988</v>
      </c>
      <c r="E1892" s="383">
        <v>2500</v>
      </c>
      <c r="F1892" s="613" t="s">
        <v>8414</v>
      </c>
      <c r="G1892" s="554" t="s">
        <v>8415</v>
      </c>
      <c r="H1892" s="392" t="s">
        <v>8416</v>
      </c>
      <c r="I1892" s="392" t="s">
        <v>7970</v>
      </c>
      <c r="J1892" s="392" t="s">
        <v>1664</v>
      </c>
      <c r="K1892" s="544" t="s">
        <v>3277</v>
      </c>
      <c r="L1892" s="544" t="s">
        <v>7101</v>
      </c>
      <c r="M1892" s="390">
        <v>333.33</v>
      </c>
      <c r="N1892" s="544" t="s">
        <v>7101</v>
      </c>
      <c r="O1892" s="544" t="s">
        <v>7101</v>
      </c>
      <c r="P1892" s="390">
        <v>0</v>
      </c>
      <c r="Q1892" s="544"/>
      <c r="R1892" s="544"/>
    </row>
    <row r="1893" spans="1:18" ht="24" x14ac:dyDescent="0.25">
      <c r="A1893" s="361" t="s">
        <v>7095</v>
      </c>
      <c r="B1893" s="26" t="s">
        <v>3987</v>
      </c>
      <c r="C1893" s="361" t="s">
        <v>158</v>
      </c>
      <c r="D1893" s="389" t="s">
        <v>8417</v>
      </c>
      <c r="E1893" s="383">
        <v>8500</v>
      </c>
      <c r="F1893" s="613" t="s">
        <v>8418</v>
      </c>
      <c r="G1893" s="554" t="s">
        <v>8419</v>
      </c>
      <c r="H1893" s="293" t="s">
        <v>7129</v>
      </c>
      <c r="I1893" s="392" t="s">
        <v>7099</v>
      </c>
      <c r="J1893" s="392" t="s">
        <v>7100</v>
      </c>
      <c r="K1893" s="544" t="s">
        <v>3277</v>
      </c>
      <c r="L1893" s="544" t="s">
        <v>3564</v>
      </c>
      <c r="M1893" s="390">
        <v>102600</v>
      </c>
      <c r="N1893" s="544" t="s">
        <v>7101</v>
      </c>
      <c r="O1893" s="544" t="s">
        <v>7101</v>
      </c>
      <c r="P1893" s="390">
        <v>0</v>
      </c>
      <c r="Q1893" s="544"/>
      <c r="R1893" s="544"/>
    </row>
    <row r="1894" spans="1:18" x14ac:dyDescent="0.25">
      <c r="A1894" s="361" t="s">
        <v>7095</v>
      </c>
      <c r="B1894" s="26" t="s">
        <v>3987</v>
      </c>
      <c r="C1894" s="361" t="s">
        <v>158</v>
      </c>
      <c r="D1894" s="389" t="s">
        <v>7482</v>
      </c>
      <c r="E1894" s="383">
        <v>5000</v>
      </c>
      <c r="F1894" s="613" t="s">
        <v>8420</v>
      </c>
      <c r="G1894" s="554" t="s">
        <v>8421</v>
      </c>
      <c r="H1894" s="392" t="s">
        <v>7194</v>
      </c>
      <c r="I1894" s="392" t="s">
        <v>7099</v>
      </c>
      <c r="J1894" s="392" t="s">
        <v>7100</v>
      </c>
      <c r="K1894" s="544" t="s">
        <v>3283</v>
      </c>
      <c r="L1894" s="544" t="s">
        <v>3546</v>
      </c>
      <c r="M1894" s="390">
        <v>51933.33</v>
      </c>
      <c r="N1894" s="544" t="s">
        <v>7101</v>
      </c>
      <c r="O1894" s="544" t="s">
        <v>7101</v>
      </c>
      <c r="P1894" s="390">
        <v>0</v>
      </c>
      <c r="Q1894" s="544"/>
      <c r="R1894" s="544"/>
    </row>
    <row r="1895" spans="1:18" ht="24" x14ac:dyDescent="0.25">
      <c r="A1895" s="361" t="s">
        <v>7095</v>
      </c>
      <c r="B1895" s="26" t="s">
        <v>3987</v>
      </c>
      <c r="C1895" s="361" t="s">
        <v>158</v>
      </c>
      <c r="D1895" s="389" t="s">
        <v>7371</v>
      </c>
      <c r="E1895" s="383">
        <v>6000</v>
      </c>
      <c r="F1895" s="613" t="s">
        <v>8422</v>
      </c>
      <c r="G1895" s="554" t="s">
        <v>8423</v>
      </c>
      <c r="H1895" s="392" t="s">
        <v>7178</v>
      </c>
      <c r="I1895" s="293" t="s">
        <v>7975</v>
      </c>
      <c r="J1895" s="392" t="s">
        <v>1664</v>
      </c>
      <c r="K1895" s="544" t="s">
        <v>3277</v>
      </c>
      <c r="L1895" s="544" t="s">
        <v>3283</v>
      </c>
      <c r="M1895" s="390">
        <v>10333.34</v>
      </c>
      <c r="N1895" s="544" t="s">
        <v>7101</v>
      </c>
      <c r="O1895" s="544" t="s">
        <v>7101</v>
      </c>
      <c r="P1895" s="390">
        <v>0</v>
      </c>
      <c r="Q1895" s="544"/>
      <c r="R1895" s="544"/>
    </row>
    <row r="1896" spans="1:18" x14ac:dyDescent="0.25">
      <c r="A1896" s="361" t="s">
        <v>7095</v>
      </c>
      <c r="B1896" s="26" t="s">
        <v>3987</v>
      </c>
      <c r="C1896" s="361" t="s">
        <v>158</v>
      </c>
      <c r="D1896" s="389" t="s">
        <v>7096</v>
      </c>
      <c r="E1896" s="383">
        <v>5000</v>
      </c>
      <c r="F1896" s="613" t="s">
        <v>8424</v>
      </c>
      <c r="G1896" s="554" t="s">
        <v>8425</v>
      </c>
      <c r="H1896" s="392" t="s">
        <v>4566</v>
      </c>
      <c r="I1896" s="392" t="s">
        <v>7099</v>
      </c>
      <c r="J1896" s="392" t="s">
        <v>7100</v>
      </c>
      <c r="K1896" s="544" t="s">
        <v>3277</v>
      </c>
      <c r="L1896" s="544" t="s">
        <v>3277</v>
      </c>
      <c r="M1896" s="390">
        <v>5416.67</v>
      </c>
      <c r="N1896" s="544" t="s">
        <v>7101</v>
      </c>
      <c r="O1896" s="544" t="s">
        <v>7101</v>
      </c>
      <c r="P1896" s="390">
        <v>0</v>
      </c>
      <c r="Q1896" s="544"/>
      <c r="R1896" s="544"/>
    </row>
    <row r="1897" spans="1:18" x14ac:dyDescent="0.25">
      <c r="A1897" s="361" t="s">
        <v>7095</v>
      </c>
      <c r="B1897" s="26" t="s">
        <v>3987</v>
      </c>
      <c r="C1897" s="361" t="s">
        <v>158</v>
      </c>
      <c r="D1897" s="389" t="s">
        <v>7170</v>
      </c>
      <c r="E1897" s="383">
        <v>5000</v>
      </c>
      <c r="F1897" s="613" t="s">
        <v>8424</v>
      </c>
      <c r="G1897" s="554" t="s">
        <v>8425</v>
      </c>
      <c r="H1897" s="392" t="s">
        <v>4566</v>
      </c>
      <c r="I1897" s="392" t="s">
        <v>7099</v>
      </c>
      <c r="J1897" s="392" t="s">
        <v>7100</v>
      </c>
      <c r="K1897" s="544" t="s">
        <v>3283</v>
      </c>
      <c r="L1897" s="544" t="s">
        <v>3297</v>
      </c>
      <c r="M1897" s="390">
        <v>20211.669999999998</v>
      </c>
      <c r="N1897" s="544" t="s">
        <v>7101</v>
      </c>
      <c r="O1897" s="544" t="s">
        <v>7101</v>
      </c>
      <c r="P1897" s="390">
        <v>0</v>
      </c>
      <c r="Q1897" s="544"/>
      <c r="R1897" s="544"/>
    </row>
    <row r="1898" spans="1:18" ht="36" x14ac:dyDescent="0.25">
      <c r="A1898" s="361" t="s">
        <v>7095</v>
      </c>
      <c r="B1898" s="26" t="s">
        <v>3987</v>
      </c>
      <c r="C1898" s="361" t="s">
        <v>158</v>
      </c>
      <c r="D1898" s="389" t="s">
        <v>4272</v>
      </c>
      <c r="E1898" s="383">
        <v>2500</v>
      </c>
      <c r="F1898" s="613" t="s">
        <v>8426</v>
      </c>
      <c r="G1898" s="554" t="s">
        <v>8427</v>
      </c>
      <c r="H1898" s="293" t="s">
        <v>7631</v>
      </c>
      <c r="I1898" s="392" t="s">
        <v>7099</v>
      </c>
      <c r="J1898" s="392" t="s">
        <v>7100</v>
      </c>
      <c r="K1898" s="544" t="s">
        <v>3283</v>
      </c>
      <c r="L1898" s="544" t="s">
        <v>3437</v>
      </c>
      <c r="M1898" s="390">
        <v>12524.73</v>
      </c>
      <c r="N1898" s="544" t="s">
        <v>7101</v>
      </c>
      <c r="O1898" s="544" t="s">
        <v>7101</v>
      </c>
      <c r="P1898" s="390">
        <v>0</v>
      </c>
      <c r="Q1898" s="544"/>
      <c r="R1898" s="544"/>
    </row>
    <row r="1899" spans="1:18" ht="24" x14ac:dyDescent="0.25">
      <c r="A1899" s="361" t="s">
        <v>7095</v>
      </c>
      <c r="B1899" s="26" t="s">
        <v>3987</v>
      </c>
      <c r="C1899" s="361" t="s">
        <v>158</v>
      </c>
      <c r="D1899" s="389" t="s">
        <v>7170</v>
      </c>
      <c r="E1899" s="383">
        <v>5000</v>
      </c>
      <c r="F1899" s="613" t="s">
        <v>8428</v>
      </c>
      <c r="G1899" s="554" t="s">
        <v>8429</v>
      </c>
      <c r="H1899" s="392" t="s">
        <v>4566</v>
      </c>
      <c r="I1899" s="392" t="s">
        <v>7099</v>
      </c>
      <c r="J1899" s="392" t="s">
        <v>7100</v>
      </c>
      <c r="K1899" s="544" t="s">
        <v>3283</v>
      </c>
      <c r="L1899" s="544" t="s">
        <v>3297</v>
      </c>
      <c r="M1899" s="390">
        <v>21498.890000000003</v>
      </c>
      <c r="N1899" s="544" t="s">
        <v>7101</v>
      </c>
      <c r="O1899" s="544" t="s">
        <v>7101</v>
      </c>
      <c r="P1899" s="390">
        <v>0</v>
      </c>
      <c r="Q1899" s="544"/>
      <c r="R1899" s="544"/>
    </row>
    <row r="1900" spans="1:18" ht="24" x14ac:dyDescent="0.25">
      <c r="A1900" s="361" t="s">
        <v>7095</v>
      </c>
      <c r="B1900" s="26" t="s">
        <v>3987</v>
      </c>
      <c r="C1900" s="361" t="s">
        <v>158</v>
      </c>
      <c r="D1900" s="391" t="s">
        <v>4000</v>
      </c>
      <c r="E1900" s="383">
        <v>2200</v>
      </c>
      <c r="F1900" s="613" t="s">
        <v>8430</v>
      </c>
      <c r="G1900" s="554" t="s">
        <v>8431</v>
      </c>
      <c r="H1900" s="392" t="s">
        <v>7109</v>
      </c>
      <c r="I1900" s="293" t="s">
        <v>7110</v>
      </c>
      <c r="J1900" s="392" t="s">
        <v>1664</v>
      </c>
      <c r="K1900" s="544" t="s">
        <v>3277</v>
      </c>
      <c r="L1900" s="544" t="s">
        <v>3564</v>
      </c>
      <c r="M1900" s="390">
        <v>27000</v>
      </c>
      <c r="N1900" s="544" t="s">
        <v>7101</v>
      </c>
      <c r="O1900" s="544" t="s">
        <v>7101</v>
      </c>
      <c r="P1900" s="390">
        <v>0</v>
      </c>
      <c r="Q1900" s="544"/>
      <c r="R1900" s="544"/>
    </row>
    <row r="1901" spans="1:18" x14ac:dyDescent="0.25">
      <c r="A1901" s="361" t="s">
        <v>7095</v>
      </c>
      <c r="B1901" s="26" t="s">
        <v>3987</v>
      </c>
      <c r="C1901" s="361" t="s">
        <v>158</v>
      </c>
      <c r="D1901" s="389" t="s">
        <v>7158</v>
      </c>
      <c r="E1901" s="383">
        <v>3500</v>
      </c>
      <c r="F1901" s="613" t="s">
        <v>8432</v>
      </c>
      <c r="G1901" s="554" t="s">
        <v>8433</v>
      </c>
      <c r="H1901" s="392" t="s">
        <v>8024</v>
      </c>
      <c r="I1901" s="392" t="s">
        <v>7099</v>
      </c>
      <c r="J1901" s="392" t="s">
        <v>7100</v>
      </c>
      <c r="K1901" s="544" t="s">
        <v>3277</v>
      </c>
      <c r="L1901" s="544" t="s">
        <v>3564</v>
      </c>
      <c r="M1901" s="390">
        <v>42600</v>
      </c>
      <c r="N1901" s="544" t="s">
        <v>7101</v>
      </c>
      <c r="O1901" s="544" t="s">
        <v>7101</v>
      </c>
      <c r="P1901" s="390">
        <v>0</v>
      </c>
      <c r="Q1901" s="544"/>
      <c r="R1901" s="544"/>
    </row>
    <row r="1902" spans="1:18" ht="24" x14ac:dyDescent="0.25">
      <c r="A1902" s="361" t="s">
        <v>7095</v>
      </c>
      <c r="B1902" s="26" t="s">
        <v>3987</v>
      </c>
      <c r="C1902" s="361" t="s">
        <v>158</v>
      </c>
      <c r="D1902" s="389" t="s">
        <v>7096</v>
      </c>
      <c r="E1902" s="383">
        <v>5000</v>
      </c>
      <c r="F1902" s="613" t="s">
        <v>8434</v>
      </c>
      <c r="G1902" s="554" t="s">
        <v>8435</v>
      </c>
      <c r="H1902" s="392" t="s">
        <v>4566</v>
      </c>
      <c r="I1902" s="392" t="s">
        <v>7099</v>
      </c>
      <c r="J1902" s="392" t="s">
        <v>7100</v>
      </c>
      <c r="K1902" s="544">
        <v>1</v>
      </c>
      <c r="L1902" s="544">
        <v>1</v>
      </c>
      <c r="M1902" s="390">
        <v>5416.67</v>
      </c>
      <c r="N1902" s="544" t="s">
        <v>7101</v>
      </c>
      <c r="O1902" s="544" t="s">
        <v>7101</v>
      </c>
      <c r="P1902" s="390">
        <v>0</v>
      </c>
      <c r="Q1902" s="544"/>
      <c r="R1902" s="544"/>
    </row>
    <row r="1903" spans="1:18" ht="24" x14ac:dyDescent="0.25">
      <c r="A1903" s="361" t="s">
        <v>7095</v>
      </c>
      <c r="B1903" s="26" t="s">
        <v>3987</v>
      </c>
      <c r="C1903" s="361" t="s">
        <v>158</v>
      </c>
      <c r="D1903" s="389" t="s">
        <v>7482</v>
      </c>
      <c r="E1903" s="383">
        <v>5000</v>
      </c>
      <c r="F1903" s="613" t="s">
        <v>8436</v>
      </c>
      <c r="G1903" s="554" t="s">
        <v>8437</v>
      </c>
      <c r="H1903" s="392" t="s">
        <v>7364</v>
      </c>
      <c r="I1903" s="392" t="s">
        <v>7099</v>
      </c>
      <c r="J1903" s="392" t="s">
        <v>7100</v>
      </c>
      <c r="K1903" s="544" t="s">
        <v>3277</v>
      </c>
      <c r="L1903" s="544" t="s">
        <v>3564</v>
      </c>
      <c r="M1903" s="390">
        <v>60600</v>
      </c>
      <c r="N1903" s="544" t="s">
        <v>7101</v>
      </c>
      <c r="O1903" s="544" t="s">
        <v>7101</v>
      </c>
      <c r="P1903" s="390">
        <v>0</v>
      </c>
      <c r="Q1903" s="544"/>
      <c r="R1903" s="544"/>
    </row>
    <row r="1904" spans="1:18" ht="24" x14ac:dyDescent="0.25">
      <c r="A1904" s="361" t="s">
        <v>7095</v>
      </c>
      <c r="B1904" s="26" t="s">
        <v>3987</v>
      </c>
      <c r="C1904" s="361" t="s">
        <v>158</v>
      </c>
      <c r="D1904" s="389" t="s">
        <v>7096</v>
      </c>
      <c r="E1904" s="383">
        <v>5000</v>
      </c>
      <c r="F1904" s="613" t="s">
        <v>8438</v>
      </c>
      <c r="G1904" s="554" t="s">
        <v>8439</v>
      </c>
      <c r="H1904" s="392" t="s">
        <v>7194</v>
      </c>
      <c r="I1904" s="392" t="s">
        <v>7099</v>
      </c>
      <c r="J1904" s="392" t="s">
        <v>7100</v>
      </c>
      <c r="K1904" s="544" t="s">
        <v>3277</v>
      </c>
      <c r="L1904" s="544" t="s">
        <v>3277</v>
      </c>
      <c r="M1904" s="390">
        <v>60600</v>
      </c>
      <c r="N1904" s="544" t="s">
        <v>7101</v>
      </c>
      <c r="O1904" s="544" t="s">
        <v>7101</v>
      </c>
      <c r="P1904" s="390">
        <v>0</v>
      </c>
      <c r="Q1904" s="544"/>
      <c r="R1904" s="544"/>
    </row>
    <row r="1905" spans="1:18" ht="24" x14ac:dyDescent="0.25">
      <c r="A1905" s="361" t="s">
        <v>7095</v>
      </c>
      <c r="B1905" s="26" t="s">
        <v>3987</v>
      </c>
      <c r="C1905" s="361" t="s">
        <v>158</v>
      </c>
      <c r="D1905" s="389" t="s">
        <v>7158</v>
      </c>
      <c r="E1905" s="383">
        <v>3500</v>
      </c>
      <c r="F1905" s="613" t="s">
        <v>8440</v>
      </c>
      <c r="G1905" s="554" t="s">
        <v>8441</v>
      </c>
      <c r="H1905" s="392" t="s">
        <v>7114</v>
      </c>
      <c r="I1905" s="392" t="s">
        <v>7099</v>
      </c>
      <c r="J1905" s="392" t="s">
        <v>7100</v>
      </c>
      <c r="K1905" s="544" t="s">
        <v>3277</v>
      </c>
      <c r="L1905" s="544" t="s">
        <v>3564</v>
      </c>
      <c r="M1905" s="390">
        <v>42600</v>
      </c>
      <c r="N1905" s="544" t="s">
        <v>7101</v>
      </c>
      <c r="O1905" s="544" t="s">
        <v>7101</v>
      </c>
      <c r="P1905" s="390">
        <v>0</v>
      </c>
      <c r="Q1905" s="544"/>
      <c r="R1905" s="544"/>
    </row>
    <row r="1906" spans="1:18" ht="24" x14ac:dyDescent="0.25">
      <c r="A1906" s="361" t="s">
        <v>7095</v>
      </c>
      <c r="B1906" s="26" t="s">
        <v>3987</v>
      </c>
      <c r="C1906" s="361" t="s">
        <v>158</v>
      </c>
      <c r="D1906" s="389" t="s">
        <v>7111</v>
      </c>
      <c r="E1906" s="383">
        <v>3500</v>
      </c>
      <c r="F1906" s="613" t="s">
        <v>8442</v>
      </c>
      <c r="G1906" s="554" t="s">
        <v>8443</v>
      </c>
      <c r="H1906" s="293" t="s">
        <v>8444</v>
      </c>
      <c r="I1906" s="392" t="s">
        <v>7115</v>
      </c>
      <c r="J1906" s="392" t="s">
        <v>1664</v>
      </c>
      <c r="K1906" s="544" t="s">
        <v>3277</v>
      </c>
      <c r="L1906" s="544" t="s">
        <v>3309</v>
      </c>
      <c r="M1906" s="390">
        <v>11156.109999999999</v>
      </c>
      <c r="N1906" s="544" t="s">
        <v>7101</v>
      </c>
      <c r="O1906" s="544" t="s">
        <v>7101</v>
      </c>
      <c r="P1906" s="390">
        <v>0</v>
      </c>
      <c r="Q1906" s="544"/>
      <c r="R1906" s="544"/>
    </row>
    <row r="1907" spans="1:18" x14ac:dyDescent="0.25">
      <c r="A1907" s="361" t="s">
        <v>7095</v>
      </c>
      <c r="B1907" s="26" t="s">
        <v>3987</v>
      </c>
      <c r="C1907" s="361" t="s">
        <v>158</v>
      </c>
      <c r="D1907" s="389" t="s">
        <v>7102</v>
      </c>
      <c r="E1907" s="383">
        <v>5000</v>
      </c>
      <c r="F1907" s="613" t="s">
        <v>8445</v>
      </c>
      <c r="G1907" s="554" t="s">
        <v>8446</v>
      </c>
      <c r="H1907" s="392" t="s">
        <v>4566</v>
      </c>
      <c r="I1907" s="392" t="s">
        <v>7345</v>
      </c>
      <c r="J1907" s="392"/>
      <c r="K1907" s="544" t="s">
        <v>3277</v>
      </c>
      <c r="L1907" s="544" t="s">
        <v>3297</v>
      </c>
      <c r="M1907" s="390">
        <v>21486.11</v>
      </c>
      <c r="N1907" s="544" t="s">
        <v>7101</v>
      </c>
      <c r="O1907" s="544" t="s">
        <v>7101</v>
      </c>
      <c r="P1907" s="390">
        <v>0</v>
      </c>
      <c r="Q1907" s="544"/>
      <c r="R1907" s="544"/>
    </row>
    <row r="1908" spans="1:18" x14ac:dyDescent="0.25">
      <c r="A1908" s="361" t="s">
        <v>7095</v>
      </c>
      <c r="B1908" s="26" t="s">
        <v>3987</v>
      </c>
      <c r="C1908" s="361" t="s">
        <v>158</v>
      </c>
      <c r="D1908" s="389" t="s">
        <v>7102</v>
      </c>
      <c r="E1908" s="383">
        <v>5000</v>
      </c>
      <c r="F1908" s="613" t="s">
        <v>8447</v>
      </c>
      <c r="G1908" s="554" t="s">
        <v>8448</v>
      </c>
      <c r="H1908" s="392" t="s">
        <v>4566</v>
      </c>
      <c r="I1908" s="392" t="s">
        <v>7099</v>
      </c>
      <c r="J1908" s="392" t="s">
        <v>7100</v>
      </c>
      <c r="K1908" s="544" t="s">
        <v>3277</v>
      </c>
      <c r="L1908" s="544" t="s">
        <v>3297</v>
      </c>
      <c r="M1908" s="390">
        <v>21486.11</v>
      </c>
      <c r="N1908" s="544" t="s">
        <v>7101</v>
      </c>
      <c r="O1908" s="544" t="s">
        <v>7101</v>
      </c>
      <c r="P1908" s="390">
        <v>0</v>
      </c>
      <c r="Q1908" s="544"/>
      <c r="R1908" s="544"/>
    </row>
    <row r="1909" spans="1:18" x14ac:dyDescent="0.25">
      <c r="A1909" s="361" t="s">
        <v>7095</v>
      </c>
      <c r="B1909" s="26" t="s">
        <v>3987</v>
      </c>
      <c r="C1909" s="361" t="s">
        <v>158</v>
      </c>
      <c r="D1909" s="389" t="s">
        <v>7096</v>
      </c>
      <c r="E1909" s="383">
        <v>5000</v>
      </c>
      <c r="F1909" s="613" t="s">
        <v>8447</v>
      </c>
      <c r="G1909" s="554" t="s">
        <v>8448</v>
      </c>
      <c r="H1909" s="392" t="s">
        <v>4566</v>
      </c>
      <c r="I1909" s="392" t="s">
        <v>7099</v>
      </c>
      <c r="J1909" s="392" t="s">
        <v>7100</v>
      </c>
      <c r="K1909" s="544" t="s">
        <v>3277</v>
      </c>
      <c r="L1909" s="544" t="s">
        <v>3277</v>
      </c>
      <c r="M1909" s="390">
        <v>5416.67</v>
      </c>
      <c r="N1909" s="544" t="s">
        <v>7101</v>
      </c>
      <c r="O1909" s="544" t="s">
        <v>7101</v>
      </c>
      <c r="P1909" s="390">
        <v>0</v>
      </c>
      <c r="Q1909" s="544"/>
      <c r="R1909" s="544"/>
    </row>
    <row r="1910" spans="1:18" x14ac:dyDescent="0.25">
      <c r="A1910" s="361" t="s">
        <v>7095</v>
      </c>
      <c r="B1910" s="26" t="s">
        <v>3987</v>
      </c>
      <c r="C1910" s="361" t="s">
        <v>158</v>
      </c>
      <c r="D1910" s="389" t="s">
        <v>7102</v>
      </c>
      <c r="E1910" s="383">
        <v>5000</v>
      </c>
      <c r="F1910" s="613" t="s">
        <v>8449</v>
      </c>
      <c r="G1910" s="554" t="s">
        <v>8450</v>
      </c>
      <c r="H1910" s="392" t="s">
        <v>4566</v>
      </c>
      <c r="I1910" s="392" t="s">
        <v>7099</v>
      </c>
      <c r="J1910" s="392" t="s">
        <v>7100</v>
      </c>
      <c r="K1910" s="544" t="s">
        <v>3277</v>
      </c>
      <c r="L1910" s="544" t="s">
        <v>3297</v>
      </c>
      <c r="M1910" s="390">
        <v>21305.56</v>
      </c>
      <c r="N1910" s="544" t="s">
        <v>7101</v>
      </c>
      <c r="O1910" s="544" t="s">
        <v>7101</v>
      </c>
      <c r="P1910" s="390">
        <v>0</v>
      </c>
      <c r="Q1910" s="544"/>
      <c r="R1910" s="544"/>
    </row>
    <row r="1911" spans="1:18" ht="24" x14ac:dyDescent="0.25">
      <c r="A1911" s="361" t="s">
        <v>7095</v>
      </c>
      <c r="B1911" s="26" t="s">
        <v>3987</v>
      </c>
      <c r="C1911" s="361" t="s">
        <v>158</v>
      </c>
      <c r="D1911" s="389" t="s">
        <v>7096</v>
      </c>
      <c r="E1911" s="383">
        <v>5000</v>
      </c>
      <c r="F1911" s="613" t="s">
        <v>8451</v>
      </c>
      <c r="G1911" s="554" t="s">
        <v>8452</v>
      </c>
      <c r="H1911" s="392" t="s">
        <v>4566</v>
      </c>
      <c r="I1911" s="392" t="s">
        <v>7099</v>
      </c>
      <c r="J1911" s="392" t="s">
        <v>7100</v>
      </c>
      <c r="K1911" s="544" t="s">
        <v>3277</v>
      </c>
      <c r="L1911" s="544" t="s">
        <v>3277</v>
      </c>
      <c r="M1911" s="390">
        <v>5416.67</v>
      </c>
      <c r="N1911" s="544" t="s">
        <v>7101</v>
      </c>
      <c r="O1911" s="544" t="s">
        <v>7101</v>
      </c>
      <c r="P1911" s="390">
        <v>0</v>
      </c>
      <c r="Q1911" s="544"/>
      <c r="R1911" s="544"/>
    </row>
    <row r="1912" spans="1:18" ht="24" x14ac:dyDescent="0.25">
      <c r="A1912" s="361" t="s">
        <v>7095</v>
      </c>
      <c r="B1912" s="26" t="s">
        <v>3987</v>
      </c>
      <c r="C1912" s="361" t="s">
        <v>158</v>
      </c>
      <c r="D1912" s="389" t="s">
        <v>7170</v>
      </c>
      <c r="E1912" s="383">
        <v>5000</v>
      </c>
      <c r="F1912" s="613" t="s">
        <v>8451</v>
      </c>
      <c r="G1912" s="554" t="s">
        <v>8452</v>
      </c>
      <c r="H1912" s="392" t="s">
        <v>4566</v>
      </c>
      <c r="I1912" s="392" t="s">
        <v>7099</v>
      </c>
      <c r="J1912" s="392" t="s">
        <v>7100</v>
      </c>
      <c r="K1912" s="544" t="s">
        <v>3283</v>
      </c>
      <c r="L1912" s="544" t="s">
        <v>3309</v>
      </c>
      <c r="M1912" s="390">
        <v>19476.11</v>
      </c>
      <c r="N1912" s="544" t="s">
        <v>7101</v>
      </c>
      <c r="O1912" s="544" t="s">
        <v>7101</v>
      </c>
      <c r="P1912" s="390">
        <v>0</v>
      </c>
      <c r="Q1912" s="544"/>
      <c r="R1912" s="544"/>
    </row>
    <row r="1913" spans="1:18" x14ac:dyDescent="0.25">
      <c r="A1913" s="361" t="s">
        <v>7095</v>
      </c>
      <c r="B1913" s="26" t="s">
        <v>3987</v>
      </c>
      <c r="C1913" s="361" t="s">
        <v>158</v>
      </c>
      <c r="D1913" s="389" t="s">
        <v>7096</v>
      </c>
      <c r="E1913" s="383">
        <v>5000</v>
      </c>
      <c r="F1913" s="613" t="s">
        <v>8453</v>
      </c>
      <c r="G1913" s="554" t="s">
        <v>8454</v>
      </c>
      <c r="H1913" s="392" t="s">
        <v>4566</v>
      </c>
      <c r="I1913" s="392" t="s">
        <v>7099</v>
      </c>
      <c r="J1913" s="392" t="s">
        <v>7100</v>
      </c>
      <c r="K1913" s="544">
        <v>1</v>
      </c>
      <c r="L1913" s="544">
        <v>1</v>
      </c>
      <c r="M1913" s="390">
        <v>5416.67</v>
      </c>
      <c r="N1913" s="544" t="s">
        <v>7101</v>
      </c>
      <c r="O1913" s="544" t="s">
        <v>7101</v>
      </c>
      <c r="P1913" s="390">
        <v>0</v>
      </c>
      <c r="Q1913" s="544"/>
      <c r="R1913" s="544"/>
    </row>
    <row r="1914" spans="1:18" ht="24" x14ac:dyDescent="0.25">
      <c r="A1914" s="361" t="s">
        <v>7095</v>
      </c>
      <c r="B1914" s="26" t="s">
        <v>3987</v>
      </c>
      <c r="C1914" s="361" t="s">
        <v>158</v>
      </c>
      <c r="D1914" s="389" t="s">
        <v>7111</v>
      </c>
      <c r="E1914" s="383">
        <v>3500</v>
      </c>
      <c r="F1914" s="613" t="s">
        <v>8455</v>
      </c>
      <c r="G1914" s="554" t="s">
        <v>8456</v>
      </c>
      <c r="H1914" s="293" t="s">
        <v>8457</v>
      </c>
      <c r="I1914" s="392" t="s">
        <v>7115</v>
      </c>
      <c r="J1914" s="392" t="s">
        <v>1664</v>
      </c>
      <c r="K1914" s="544" t="s">
        <v>3277</v>
      </c>
      <c r="L1914" s="544" t="s">
        <v>3309</v>
      </c>
      <c r="M1914" s="390">
        <v>11156.109999999999</v>
      </c>
      <c r="N1914" s="544" t="s">
        <v>7101</v>
      </c>
      <c r="O1914" s="544" t="s">
        <v>7101</v>
      </c>
      <c r="P1914" s="390">
        <v>0</v>
      </c>
      <c r="Q1914" s="544"/>
      <c r="R1914" s="544"/>
    </row>
    <row r="1915" spans="1:18" x14ac:dyDescent="0.25">
      <c r="A1915" s="361" t="s">
        <v>7095</v>
      </c>
      <c r="B1915" s="26" t="s">
        <v>3987</v>
      </c>
      <c r="C1915" s="361" t="s">
        <v>158</v>
      </c>
      <c r="D1915" s="389" t="s">
        <v>7102</v>
      </c>
      <c r="E1915" s="383">
        <v>5000</v>
      </c>
      <c r="F1915" s="613" t="s">
        <v>8458</v>
      </c>
      <c r="G1915" s="554" t="s">
        <v>8459</v>
      </c>
      <c r="H1915" s="392" t="s">
        <v>4566</v>
      </c>
      <c r="I1915" s="392" t="s">
        <v>7099</v>
      </c>
      <c r="J1915" s="392" t="s">
        <v>7100</v>
      </c>
      <c r="K1915" s="544" t="s">
        <v>3277</v>
      </c>
      <c r="L1915" s="544" t="s">
        <v>3297</v>
      </c>
      <c r="M1915" s="390">
        <v>21305.56</v>
      </c>
      <c r="N1915" s="544" t="s">
        <v>7101</v>
      </c>
      <c r="O1915" s="544" t="s">
        <v>7101</v>
      </c>
      <c r="P1915" s="390">
        <v>0</v>
      </c>
      <c r="Q1915" s="544"/>
      <c r="R1915" s="544"/>
    </row>
    <row r="1916" spans="1:18" x14ac:dyDescent="0.25">
      <c r="A1916" s="361" t="s">
        <v>7095</v>
      </c>
      <c r="B1916" s="26" t="s">
        <v>3987</v>
      </c>
      <c r="C1916" s="361" t="s">
        <v>158</v>
      </c>
      <c r="D1916" s="389" t="s">
        <v>3997</v>
      </c>
      <c r="E1916" s="383">
        <v>2500</v>
      </c>
      <c r="F1916" s="613" t="s">
        <v>8460</v>
      </c>
      <c r="G1916" s="554" t="s">
        <v>8461</v>
      </c>
      <c r="H1916" s="392" t="s">
        <v>8416</v>
      </c>
      <c r="I1916" s="293" t="s">
        <v>7970</v>
      </c>
      <c r="J1916" s="392" t="s">
        <v>1664</v>
      </c>
      <c r="K1916" s="544">
        <v>1</v>
      </c>
      <c r="L1916" s="544">
        <v>11</v>
      </c>
      <c r="M1916" s="390">
        <v>28016.67</v>
      </c>
      <c r="N1916" s="544" t="s">
        <v>7101</v>
      </c>
      <c r="O1916" s="544" t="s">
        <v>7101</v>
      </c>
      <c r="P1916" s="390">
        <v>0</v>
      </c>
      <c r="Q1916" s="544"/>
      <c r="R1916" s="544"/>
    </row>
    <row r="1917" spans="1:18" ht="24" x14ac:dyDescent="0.25">
      <c r="A1917" s="361" t="s">
        <v>7095</v>
      </c>
      <c r="B1917" s="26" t="s">
        <v>3987</v>
      </c>
      <c r="C1917" s="361" t="s">
        <v>158</v>
      </c>
      <c r="D1917" s="389" t="s">
        <v>7096</v>
      </c>
      <c r="E1917" s="383">
        <v>5000</v>
      </c>
      <c r="F1917" s="613" t="s">
        <v>8462</v>
      </c>
      <c r="G1917" s="554" t="s">
        <v>8463</v>
      </c>
      <c r="H1917" s="392" t="s">
        <v>4566</v>
      </c>
      <c r="I1917" s="392" t="s">
        <v>7099</v>
      </c>
      <c r="J1917" s="392" t="s">
        <v>7100</v>
      </c>
      <c r="K1917" s="544" t="s">
        <v>3277</v>
      </c>
      <c r="L1917" s="544" t="s">
        <v>3277</v>
      </c>
      <c r="M1917" s="390">
        <v>5416.67</v>
      </c>
      <c r="N1917" s="544" t="s">
        <v>7101</v>
      </c>
      <c r="O1917" s="544" t="s">
        <v>7101</v>
      </c>
      <c r="P1917" s="390">
        <v>0</v>
      </c>
      <c r="Q1917" s="544"/>
      <c r="R1917" s="544"/>
    </row>
    <row r="1918" spans="1:18" ht="24" x14ac:dyDescent="0.25">
      <c r="A1918" s="361" t="s">
        <v>7095</v>
      </c>
      <c r="B1918" s="26" t="s">
        <v>3987</v>
      </c>
      <c r="C1918" s="361" t="s">
        <v>158</v>
      </c>
      <c r="D1918" s="389" t="s">
        <v>7170</v>
      </c>
      <c r="E1918" s="383">
        <v>5000</v>
      </c>
      <c r="F1918" s="613" t="s">
        <v>8462</v>
      </c>
      <c r="G1918" s="554" t="s">
        <v>8463</v>
      </c>
      <c r="H1918" s="392" t="s">
        <v>4566</v>
      </c>
      <c r="I1918" s="392" t="s">
        <v>7099</v>
      </c>
      <c r="J1918" s="392" t="s">
        <v>7100</v>
      </c>
      <c r="K1918" s="544" t="s">
        <v>3283</v>
      </c>
      <c r="L1918" s="544" t="s">
        <v>3297</v>
      </c>
      <c r="M1918" s="390">
        <v>21498.89</v>
      </c>
      <c r="N1918" s="544" t="s">
        <v>7101</v>
      </c>
      <c r="O1918" s="544" t="s">
        <v>7101</v>
      </c>
      <c r="P1918" s="390">
        <v>0</v>
      </c>
      <c r="Q1918" s="544"/>
      <c r="R1918" s="544"/>
    </row>
    <row r="1919" spans="1:18" ht="24" x14ac:dyDescent="0.25">
      <c r="A1919" s="361" t="s">
        <v>7095</v>
      </c>
      <c r="B1919" s="26" t="s">
        <v>3987</v>
      </c>
      <c r="C1919" s="361" t="s">
        <v>158</v>
      </c>
      <c r="D1919" s="389" t="s">
        <v>7111</v>
      </c>
      <c r="E1919" s="383">
        <v>3500</v>
      </c>
      <c r="F1919" s="613" t="s">
        <v>8464</v>
      </c>
      <c r="G1919" s="554" t="s">
        <v>8465</v>
      </c>
      <c r="H1919" s="293" t="s">
        <v>7211</v>
      </c>
      <c r="I1919" s="392" t="s">
        <v>7099</v>
      </c>
      <c r="J1919" s="392" t="s">
        <v>7100</v>
      </c>
      <c r="K1919" s="544" t="s">
        <v>3277</v>
      </c>
      <c r="L1919" s="544" t="s">
        <v>3309</v>
      </c>
      <c r="M1919" s="390">
        <v>11156.109999999999</v>
      </c>
      <c r="N1919" s="544" t="s">
        <v>7101</v>
      </c>
      <c r="O1919" s="544" t="s">
        <v>7101</v>
      </c>
      <c r="P1919" s="390">
        <v>0</v>
      </c>
      <c r="Q1919" s="544"/>
      <c r="R1919" s="544"/>
    </row>
    <row r="1920" spans="1:18" x14ac:dyDescent="0.25">
      <c r="A1920" s="361" t="s">
        <v>7095</v>
      </c>
      <c r="B1920" s="26" t="s">
        <v>3987</v>
      </c>
      <c r="C1920" s="361" t="s">
        <v>158</v>
      </c>
      <c r="D1920" s="389" t="s">
        <v>7102</v>
      </c>
      <c r="E1920" s="383">
        <v>5000</v>
      </c>
      <c r="F1920" s="613" t="s">
        <v>8466</v>
      </c>
      <c r="G1920" s="554" t="s">
        <v>8467</v>
      </c>
      <c r="H1920" s="392" t="s">
        <v>4566</v>
      </c>
      <c r="I1920" s="392" t="s">
        <v>7099</v>
      </c>
      <c r="J1920" s="392" t="s">
        <v>7100</v>
      </c>
      <c r="K1920" s="544" t="s">
        <v>3277</v>
      </c>
      <c r="L1920" s="544" t="s">
        <v>3297</v>
      </c>
      <c r="M1920" s="390">
        <v>21486.11</v>
      </c>
      <c r="N1920" s="544" t="s">
        <v>7101</v>
      </c>
      <c r="O1920" s="544" t="s">
        <v>7101</v>
      </c>
      <c r="P1920" s="390">
        <v>0</v>
      </c>
      <c r="Q1920" s="544"/>
      <c r="R1920" s="544"/>
    </row>
    <row r="1921" spans="1:18" x14ac:dyDescent="0.25">
      <c r="A1921" s="361" t="s">
        <v>7095</v>
      </c>
      <c r="B1921" s="26" t="s">
        <v>3987</v>
      </c>
      <c r="C1921" s="361" t="s">
        <v>158</v>
      </c>
      <c r="D1921" s="389" t="s">
        <v>7170</v>
      </c>
      <c r="E1921" s="383">
        <v>5000</v>
      </c>
      <c r="F1921" s="613" t="s">
        <v>8468</v>
      </c>
      <c r="G1921" s="554" t="s">
        <v>8469</v>
      </c>
      <c r="H1921" s="392" t="s">
        <v>4566</v>
      </c>
      <c r="I1921" s="392" t="s">
        <v>7099</v>
      </c>
      <c r="J1921" s="392" t="s">
        <v>7100</v>
      </c>
      <c r="K1921" s="544" t="s">
        <v>3283</v>
      </c>
      <c r="L1921" s="544" t="s">
        <v>3297</v>
      </c>
      <c r="M1921" s="390">
        <v>20211.669999999998</v>
      </c>
      <c r="N1921" s="544" t="s">
        <v>7101</v>
      </c>
      <c r="O1921" s="544" t="s">
        <v>7101</v>
      </c>
      <c r="P1921" s="390">
        <v>0</v>
      </c>
      <c r="Q1921" s="544"/>
      <c r="R1921" s="544"/>
    </row>
    <row r="1922" spans="1:18" x14ac:dyDescent="0.25">
      <c r="A1922" s="361" t="s">
        <v>7095</v>
      </c>
      <c r="B1922" s="26" t="s">
        <v>3987</v>
      </c>
      <c r="C1922" s="361" t="s">
        <v>158</v>
      </c>
      <c r="D1922" s="389" t="s">
        <v>7111</v>
      </c>
      <c r="E1922" s="383">
        <v>3500</v>
      </c>
      <c r="F1922" s="613" t="s">
        <v>8470</v>
      </c>
      <c r="G1922" s="554" t="s">
        <v>8471</v>
      </c>
      <c r="H1922" s="392" t="s">
        <v>4438</v>
      </c>
      <c r="I1922" s="392" t="s">
        <v>7099</v>
      </c>
      <c r="J1922" s="392" t="s">
        <v>7100</v>
      </c>
      <c r="K1922" s="544" t="s">
        <v>3277</v>
      </c>
      <c r="L1922" s="544" t="s">
        <v>3309</v>
      </c>
      <c r="M1922" s="390">
        <v>11156.109999999999</v>
      </c>
      <c r="N1922" s="544" t="s">
        <v>7101</v>
      </c>
      <c r="O1922" s="544" t="s">
        <v>7101</v>
      </c>
      <c r="P1922" s="390">
        <v>0</v>
      </c>
      <c r="Q1922" s="544"/>
      <c r="R1922" s="544"/>
    </row>
    <row r="1923" spans="1:18" ht="24" x14ac:dyDescent="0.25">
      <c r="A1923" s="361" t="s">
        <v>7095</v>
      </c>
      <c r="B1923" s="26" t="s">
        <v>3987</v>
      </c>
      <c r="C1923" s="361" t="s">
        <v>158</v>
      </c>
      <c r="D1923" s="389" t="s">
        <v>7096</v>
      </c>
      <c r="E1923" s="383">
        <v>5000</v>
      </c>
      <c r="F1923" s="613" t="s">
        <v>8472</v>
      </c>
      <c r="G1923" s="554" t="s">
        <v>8473</v>
      </c>
      <c r="H1923" s="392" t="s">
        <v>4566</v>
      </c>
      <c r="I1923" s="392" t="s">
        <v>7099</v>
      </c>
      <c r="J1923" s="392" t="s">
        <v>7100</v>
      </c>
      <c r="K1923" s="544" t="s">
        <v>3277</v>
      </c>
      <c r="L1923" s="544" t="s">
        <v>3277</v>
      </c>
      <c r="M1923" s="390">
        <v>5416.67</v>
      </c>
      <c r="N1923" s="544" t="s">
        <v>7101</v>
      </c>
      <c r="O1923" s="544" t="s">
        <v>7101</v>
      </c>
      <c r="P1923" s="390">
        <v>0</v>
      </c>
      <c r="Q1923" s="544"/>
      <c r="R1923" s="544"/>
    </row>
    <row r="1924" spans="1:18" ht="24" x14ac:dyDescent="0.25">
      <c r="A1924" s="361" t="s">
        <v>7095</v>
      </c>
      <c r="B1924" s="26" t="s">
        <v>3987</v>
      </c>
      <c r="C1924" s="361" t="s">
        <v>158</v>
      </c>
      <c r="D1924" s="389" t="s">
        <v>7096</v>
      </c>
      <c r="E1924" s="383">
        <v>5000</v>
      </c>
      <c r="F1924" s="613" t="s">
        <v>8474</v>
      </c>
      <c r="G1924" s="554" t="s">
        <v>8475</v>
      </c>
      <c r="H1924" s="392" t="s">
        <v>7194</v>
      </c>
      <c r="I1924" s="392" t="s">
        <v>7099</v>
      </c>
      <c r="J1924" s="392" t="s">
        <v>7100</v>
      </c>
      <c r="K1924" s="544" t="s">
        <v>3277</v>
      </c>
      <c r="L1924" s="544" t="s">
        <v>3277</v>
      </c>
      <c r="M1924" s="390">
        <v>5416.67</v>
      </c>
      <c r="N1924" s="544" t="s">
        <v>7101</v>
      </c>
      <c r="O1924" s="544" t="s">
        <v>7101</v>
      </c>
      <c r="P1924" s="390">
        <v>0</v>
      </c>
      <c r="Q1924" s="544"/>
      <c r="R1924" s="544"/>
    </row>
    <row r="1925" spans="1:18" ht="24" x14ac:dyDescent="0.25">
      <c r="A1925" s="361" t="s">
        <v>7095</v>
      </c>
      <c r="B1925" s="26" t="s">
        <v>3987</v>
      </c>
      <c r="C1925" s="361" t="s">
        <v>158</v>
      </c>
      <c r="D1925" s="389" t="s">
        <v>7170</v>
      </c>
      <c r="E1925" s="383">
        <v>5000</v>
      </c>
      <c r="F1925" s="613" t="s">
        <v>8474</v>
      </c>
      <c r="G1925" s="554" t="s">
        <v>8475</v>
      </c>
      <c r="H1925" s="392" t="s">
        <v>7194</v>
      </c>
      <c r="I1925" s="392" t="s">
        <v>7099</v>
      </c>
      <c r="J1925" s="392" t="s">
        <v>7100</v>
      </c>
      <c r="K1925" s="544" t="s">
        <v>3283</v>
      </c>
      <c r="L1925" s="544" t="s">
        <v>3297</v>
      </c>
      <c r="M1925" s="390">
        <v>20211.669999999998</v>
      </c>
      <c r="N1925" s="544" t="s">
        <v>7101</v>
      </c>
      <c r="O1925" s="544" t="s">
        <v>7101</v>
      </c>
      <c r="P1925" s="390">
        <v>0</v>
      </c>
      <c r="Q1925" s="544"/>
      <c r="R1925" s="544"/>
    </row>
    <row r="1926" spans="1:18" ht="24" x14ac:dyDescent="0.25">
      <c r="A1926" s="361" t="s">
        <v>7095</v>
      </c>
      <c r="B1926" s="26" t="s">
        <v>3987</v>
      </c>
      <c r="C1926" s="361" t="s">
        <v>158</v>
      </c>
      <c r="D1926" s="389" t="s">
        <v>7170</v>
      </c>
      <c r="E1926" s="383">
        <v>5000</v>
      </c>
      <c r="F1926" s="613" t="s">
        <v>8476</v>
      </c>
      <c r="G1926" s="554" t="s">
        <v>8477</v>
      </c>
      <c r="H1926" s="392" t="s">
        <v>4566</v>
      </c>
      <c r="I1926" s="392" t="s">
        <v>7099</v>
      </c>
      <c r="J1926" s="392" t="s">
        <v>7100</v>
      </c>
      <c r="K1926" s="544" t="s">
        <v>3283</v>
      </c>
      <c r="L1926" s="544" t="s">
        <v>3297</v>
      </c>
      <c r="M1926" s="390">
        <v>21498.89</v>
      </c>
      <c r="N1926" s="544" t="s">
        <v>7101</v>
      </c>
      <c r="O1926" s="544" t="s">
        <v>7101</v>
      </c>
      <c r="P1926" s="390">
        <v>0</v>
      </c>
      <c r="Q1926" s="544"/>
      <c r="R1926" s="544"/>
    </row>
    <row r="1927" spans="1:18" ht="24" x14ac:dyDescent="0.25">
      <c r="A1927" s="361" t="s">
        <v>7095</v>
      </c>
      <c r="B1927" s="26" t="s">
        <v>3987</v>
      </c>
      <c r="C1927" s="361" t="s">
        <v>158</v>
      </c>
      <c r="D1927" s="389" t="s">
        <v>7096</v>
      </c>
      <c r="E1927" s="383">
        <v>5000</v>
      </c>
      <c r="F1927" s="613" t="s">
        <v>8476</v>
      </c>
      <c r="G1927" s="554" t="s">
        <v>8477</v>
      </c>
      <c r="H1927" s="392" t="s">
        <v>4566</v>
      </c>
      <c r="I1927" s="392" t="s">
        <v>7099</v>
      </c>
      <c r="J1927" s="392" t="s">
        <v>7100</v>
      </c>
      <c r="K1927" s="544" t="s">
        <v>3277</v>
      </c>
      <c r="L1927" s="544" t="s">
        <v>3277</v>
      </c>
      <c r="M1927" s="390">
        <v>5416.67</v>
      </c>
      <c r="N1927" s="544" t="s">
        <v>7101</v>
      </c>
      <c r="O1927" s="544" t="s">
        <v>7101</v>
      </c>
      <c r="P1927" s="390">
        <v>0</v>
      </c>
      <c r="Q1927" s="544"/>
      <c r="R1927" s="544"/>
    </row>
    <row r="1928" spans="1:18" x14ac:dyDescent="0.25">
      <c r="A1928" s="361" t="s">
        <v>7095</v>
      </c>
      <c r="B1928" s="26" t="s">
        <v>3987</v>
      </c>
      <c r="C1928" s="361" t="s">
        <v>158</v>
      </c>
      <c r="D1928" s="389" t="s">
        <v>7111</v>
      </c>
      <c r="E1928" s="383">
        <v>3500</v>
      </c>
      <c r="F1928" s="613" t="s">
        <v>8478</v>
      </c>
      <c r="G1928" s="554" t="s">
        <v>8479</v>
      </c>
      <c r="H1928" s="392" t="s">
        <v>5119</v>
      </c>
      <c r="I1928" s="392" t="s">
        <v>7115</v>
      </c>
      <c r="J1928" s="392" t="s">
        <v>1664</v>
      </c>
      <c r="K1928" s="544" t="s">
        <v>3277</v>
      </c>
      <c r="L1928" s="544" t="s">
        <v>3309</v>
      </c>
      <c r="M1928" s="390">
        <v>11156.109999999999</v>
      </c>
      <c r="N1928" s="544" t="s">
        <v>7101</v>
      </c>
      <c r="O1928" s="544" t="s">
        <v>7101</v>
      </c>
      <c r="P1928" s="390">
        <v>0</v>
      </c>
      <c r="Q1928" s="544"/>
      <c r="R1928" s="544"/>
    </row>
    <row r="1929" spans="1:18" x14ac:dyDescent="0.25">
      <c r="A1929" s="361" t="s">
        <v>7095</v>
      </c>
      <c r="B1929" s="26" t="s">
        <v>3987</v>
      </c>
      <c r="C1929" s="361" t="s">
        <v>158</v>
      </c>
      <c r="D1929" s="389" t="s">
        <v>7096</v>
      </c>
      <c r="E1929" s="383">
        <v>5000</v>
      </c>
      <c r="F1929" s="613" t="s">
        <v>8480</v>
      </c>
      <c r="G1929" s="554" t="s">
        <v>8481</v>
      </c>
      <c r="H1929" s="392" t="s">
        <v>4566</v>
      </c>
      <c r="I1929" s="392" t="s">
        <v>7099</v>
      </c>
      <c r="J1929" s="392" t="s">
        <v>7100</v>
      </c>
      <c r="K1929" s="544">
        <v>1</v>
      </c>
      <c r="L1929" s="544">
        <v>1</v>
      </c>
      <c r="M1929" s="390">
        <v>5416.67</v>
      </c>
      <c r="N1929" s="544" t="s">
        <v>7101</v>
      </c>
      <c r="O1929" s="544" t="s">
        <v>7101</v>
      </c>
      <c r="P1929" s="390">
        <v>0</v>
      </c>
      <c r="Q1929" s="544"/>
      <c r="R1929" s="544"/>
    </row>
    <row r="1930" spans="1:18" ht="24" x14ac:dyDescent="0.25">
      <c r="A1930" s="361" t="s">
        <v>7095</v>
      </c>
      <c r="B1930" s="26" t="s">
        <v>3987</v>
      </c>
      <c r="C1930" s="361" t="s">
        <v>158</v>
      </c>
      <c r="D1930" s="389" t="s">
        <v>7111</v>
      </c>
      <c r="E1930" s="383">
        <v>3500</v>
      </c>
      <c r="F1930" s="613" t="s">
        <v>8482</v>
      </c>
      <c r="G1930" s="554" t="s">
        <v>8483</v>
      </c>
      <c r="H1930" s="293" t="s">
        <v>7731</v>
      </c>
      <c r="I1930" s="392" t="s">
        <v>7099</v>
      </c>
      <c r="J1930" s="392" t="s">
        <v>7100</v>
      </c>
      <c r="K1930" s="544" t="s">
        <v>3277</v>
      </c>
      <c r="L1930" s="544" t="s">
        <v>3309</v>
      </c>
      <c r="M1930" s="390">
        <v>11156.109999999999</v>
      </c>
      <c r="N1930" s="544" t="s">
        <v>7101</v>
      </c>
      <c r="O1930" s="544" t="s">
        <v>7101</v>
      </c>
      <c r="P1930" s="390">
        <v>0</v>
      </c>
      <c r="Q1930" s="544"/>
      <c r="R1930" s="544"/>
    </row>
    <row r="1931" spans="1:18" ht="24" x14ac:dyDescent="0.25">
      <c r="A1931" s="361" t="s">
        <v>7095</v>
      </c>
      <c r="B1931" s="26" t="s">
        <v>3987</v>
      </c>
      <c r="C1931" s="361" t="s">
        <v>158</v>
      </c>
      <c r="D1931" s="389" t="s">
        <v>7111</v>
      </c>
      <c r="E1931" s="383">
        <v>3500</v>
      </c>
      <c r="F1931" s="613" t="s">
        <v>8484</v>
      </c>
      <c r="G1931" s="554" t="s">
        <v>8485</v>
      </c>
      <c r="H1931" s="293" t="s">
        <v>7867</v>
      </c>
      <c r="I1931" s="392" t="s">
        <v>7115</v>
      </c>
      <c r="J1931" s="392" t="s">
        <v>1664</v>
      </c>
      <c r="K1931" s="544" t="s">
        <v>3277</v>
      </c>
      <c r="L1931" s="544" t="s">
        <v>3309</v>
      </c>
      <c r="M1931" s="390">
        <v>11156.109999999999</v>
      </c>
      <c r="N1931" s="544" t="s">
        <v>7101</v>
      </c>
      <c r="O1931" s="544" t="s">
        <v>7101</v>
      </c>
      <c r="P1931" s="390">
        <v>0</v>
      </c>
      <c r="Q1931" s="544"/>
      <c r="R1931" s="544"/>
    </row>
    <row r="1932" spans="1:18" ht="24" x14ac:dyDescent="0.25">
      <c r="A1932" s="361" t="s">
        <v>7095</v>
      </c>
      <c r="B1932" s="26" t="s">
        <v>3987</v>
      </c>
      <c r="C1932" s="361" t="s">
        <v>158</v>
      </c>
      <c r="D1932" s="389" t="s">
        <v>7096</v>
      </c>
      <c r="E1932" s="383">
        <v>5000</v>
      </c>
      <c r="F1932" s="613" t="s">
        <v>8486</v>
      </c>
      <c r="G1932" s="554" t="s">
        <v>8487</v>
      </c>
      <c r="H1932" s="392" t="s">
        <v>7364</v>
      </c>
      <c r="I1932" s="392" t="s">
        <v>7099</v>
      </c>
      <c r="J1932" s="392" t="s">
        <v>7100</v>
      </c>
      <c r="K1932" s="544" t="s">
        <v>3277</v>
      </c>
      <c r="L1932" s="544" t="s">
        <v>3277</v>
      </c>
      <c r="M1932" s="390">
        <v>5416.67</v>
      </c>
      <c r="N1932" s="544" t="s">
        <v>7101</v>
      </c>
      <c r="O1932" s="544" t="s">
        <v>7101</v>
      </c>
      <c r="P1932" s="390">
        <v>0</v>
      </c>
      <c r="Q1932" s="544"/>
      <c r="R1932" s="544"/>
    </row>
    <row r="1933" spans="1:18" x14ac:dyDescent="0.25">
      <c r="A1933" s="361" t="s">
        <v>7095</v>
      </c>
      <c r="B1933" s="26" t="s">
        <v>3987</v>
      </c>
      <c r="C1933" s="361" t="s">
        <v>158</v>
      </c>
      <c r="D1933" s="389" t="s">
        <v>4272</v>
      </c>
      <c r="E1933" s="383">
        <v>2500</v>
      </c>
      <c r="F1933" s="613" t="s">
        <v>8488</v>
      </c>
      <c r="G1933" s="554" t="s">
        <v>8489</v>
      </c>
      <c r="H1933" s="392" t="s">
        <v>4363</v>
      </c>
      <c r="I1933" s="392" t="s">
        <v>7099</v>
      </c>
      <c r="J1933" s="392" t="s">
        <v>7100</v>
      </c>
      <c r="K1933" s="544" t="s">
        <v>3277</v>
      </c>
      <c r="L1933" s="544" t="s">
        <v>3564</v>
      </c>
      <c r="M1933" s="390">
        <v>30600</v>
      </c>
      <c r="N1933" s="544" t="s">
        <v>7101</v>
      </c>
      <c r="O1933" s="544" t="s">
        <v>7101</v>
      </c>
      <c r="P1933" s="390">
        <v>0</v>
      </c>
      <c r="Q1933" s="544"/>
      <c r="R1933" s="544"/>
    </row>
    <row r="1934" spans="1:18" x14ac:dyDescent="0.25">
      <c r="A1934" s="361" t="s">
        <v>7095</v>
      </c>
      <c r="B1934" s="26" t="s">
        <v>3987</v>
      </c>
      <c r="C1934" s="361" t="s">
        <v>158</v>
      </c>
      <c r="D1934" s="389" t="s">
        <v>7317</v>
      </c>
      <c r="E1934" s="383">
        <v>5500</v>
      </c>
      <c r="F1934" s="613" t="s">
        <v>8490</v>
      </c>
      <c r="G1934" s="554" t="s">
        <v>8491</v>
      </c>
      <c r="H1934" s="392" t="s">
        <v>7178</v>
      </c>
      <c r="I1934" s="392" t="s">
        <v>7099</v>
      </c>
      <c r="J1934" s="392" t="s">
        <v>7100</v>
      </c>
      <c r="K1934" s="544" t="s">
        <v>3277</v>
      </c>
      <c r="L1934" s="544" t="s">
        <v>3564</v>
      </c>
      <c r="M1934" s="390">
        <v>66600</v>
      </c>
      <c r="N1934" s="544" t="s">
        <v>7101</v>
      </c>
      <c r="O1934" s="544" t="s">
        <v>7101</v>
      </c>
      <c r="P1934" s="390">
        <v>0</v>
      </c>
      <c r="Q1934" s="544"/>
      <c r="R1934" s="544"/>
    </row>
    <row r="1935" spans="1:18" ht="24" x14ac:dyDescent="0.25">
      <c r="A1935" s="361" t="s">
        <v>7095</v>
      </c>
      <c r="B1935" s="26" t="s">
        <v>3987</v>
      </c>
      <c r="C1935" s="361" t="s">
        <v>158</v>
      </c>
      <c r="D1935" s="389" t="s">
        <v>7170</v>
      </c>
      <c r="E1935" s="383">
        <v>5000</v>
      </c>
      <c r="F1935" s="613" t="s">
        <v>8492</v>
      </c>
      <c r="G1935" s="554" t="s">
        <v>8493</v>
      </c>
      <c r="H1935" s="392" t="s">
        <v>4566</v>
      </c>
      <c r="I1935" s="392" t="s">
        <v>7099</v>
      </c>
      <c r="J1935" s="392" t="s">
        <v>7100</v>
      </c>
      <c r="K1935" s="544" t="s">
        <v>3283</v>
      </c>
      <c r="L1935" s="544" t="s">
        <v>3309</v>
      </c>
      <c r="M1935" s="390">
        <v>19476.11</v>
      </c>
      <c r="N1935" s="544" t="s">
        <v>7101</v>
      </c>
      <c r="O1935" s="544" t="s">
        <v>7101</v>
      </c>
      <c r="P1935" s="390">
        <v>0</v>
      </c>
      <c r="Q1935" s="544"/>
      <c r="R1935" s="544"/>
    </row>
    <row r="1936" spans="1:18" ht="24" x14ac:dyDescent="0.25">
      <c r="A1936" s="361" t="s">
        <v>7095</v>
      </c>
      <c r="B1936" s="26" t="s">
        <v>3987</v>
      </c>
      <c r="C1936" s="361" t="s">
        <v>158</v>
      </c>
      <c r="D1936" s="389" t="s">
        <v>7111</v>
      </c>
      <c r="E1936" s="383">
        <v>3500</v>
      </c>
      <c r="F1936" s="613" t="s">
        <v>8494</v>
      </c>
      <c r="G1936" s="554" t="s">
        <v>8495</v>
      </c>
      <c r="H1936" s="293" t="s">
        <v>8496</v>
      </c>
      <c r="I1936" s="392" t="s">
        <v>7099</v>
      </c>
      <c r="J1936" s="392" t="s">
        <v>7100</v>
      </c>
      <c r="K1936" s="544" t="s">
        <v>3277</v>
      </c>
      <c r="L1936" s="544" t="s">
        <v>3309</v>
      </c>
      <c r="M1936" s="390">
        <v>11156.109999999999</v>
      </c>
      <c r="N1936" s="544" t="s">
        <v>7101</v>
      </c>
      <c r="O1936" s="544" t="s">
        <v>7101</v>
      </c>
      <c r="P1936" s="390">
        <v>0</v>
      </c>
      <c r="Q1936" s="544"/>
      <c r="R1936" s="544"/>
    </row>
    <row r="1937" spans="1:18" x14ac:dyDescent="0.25">
      <c r="A1937" s="361" t="s">
        <v>7095</v>
      </c>
      <c r="B1937" s="26" t="s">
        <v>3987</v>
      </c>
      <c r="C1937" s="361" t="s">
        <v>158</v>
      </c>
      <c r="D1937" s="389" t="s">
        <v>7096</v>
      </c>
      <c r="E1937" s="383">
        <v>5000</v>
      </c>
      <c r="F1937" s="613" t="s">
        <v>8497</v>
      </c>
      <c r="G1937" s="554" t="s">
        <v>8498</v>
      </c>
      <c r="H1937" s="392" t="s">
        <v>7364</v>
      </c>
      <c r="I1937" s="392" t="s">
        <v>7099</v>
      </c>
      <c r="J1937" s="392" t="s">
        <v>7100</v>
      </c>
      <c r="K1937" s="544" t="s">
        <v>3277</v>
      </c>
      <c r="L1937" s="544" t="s">
        <v>3277</v>
      </c>
      <c r="M1937" s="390">
        <v>5416.67</v>
      </c>
      <c r="N1937" s="544" t="s">
        <v>7101</v>
      </c>
      <c r="O1937" s="544" t="s">
        <v>7101</v>
      </c>
      <c r="P1937" s="390">
        <v>0</v>
      </c>
      <c r="Q1937" s="544"/>
      <c r="R1937" s="544"/>
    </row>
    <row r="1938" spans="1:18" x14ac:dyDescent="0.25">
      <c r="A1938" s="361" t="s">
        <v>7095</v>
      </c>
      <c r="B1938" s="26" t="s">
        <v>3987</v>
      </c>
      <c r="C1938" s="361" t="s">
        <v>158</v>
      </c>
      <c r="D1938" s="389" t="s">
        <v>7170</v>
      </c>
      <c r="E1938" s="383">
        <v>5000</v>
      </c>
      <c r="F1938" s="613" t="s">
        <v>8497</v>
      </c>
      <c r="G1938" s="554" t="s">
        <v>8498</v>
      </c>
      <c r="H1938" s="392" t="s">
        <v>7364</v>
      </c>
      <c r="I1938" s="392" t="s">
        <v>7099</v>
      </c>
      <c r="J1938" s="392" t="s">
        <v>7100</v>
      </c>
      <c r="K1938" s="544" t="s">
        <v>3283</v>
      </c>
      <c r="L1938" s="544" t="s">
        <v>3297</v>
      </c>
      <c r="M1938" s="390">
        <v>21498.89</v>
      </c>
      <c r="N1938" s="544" t="s">
        <v>7101</v>
      </c>
      <c r="O1938" s="544" t="s">
        <v>7101</v>
      </c>
      <c r="P1938" s="390">
        <v>0</v>
      </c>
      <c r="Q1938" s="544"/>
      <c r="R1938" s="544"/>
    </row>
    <row r="1939" spans="1:18" x14ac:dyDescent="0.25">
      <c r="A1939" s="361" t="s">
        <v>7095</v>
      </c>
      <c r="B1939" s="26" t="s">
        <v>3987</v>
      </c>
      <c r="C1939" s="361" t="s">
        <v>158</v>
      </c>
      <c r="D1939" s="389" t="s">
        <v>7158</v>
      </c>
      <c r="E1939" s="383">
        <v>3500</v>
      </c>
      <c r="F1939" s="616" t="s">
        <v>8499</v>
      </c>
      <c r="G1939" s="555" t="s">
        <v>8500</v>
      </c>
      <c r="H1939" s="392" t="s">
        <v>7728</v>
      </c>
      <c r="I1939" s="392" t="s">
        <v>7099</v>
      </c>
      <c r="J1939" s="392" t="s">
        <v>7100</v>
      </c>
      <c r="K1939" s="544" t="s">
        <v>3277</v>
      </c>
      <c r="L1939" s="544" t="s">
        <v>3564</v>
      </c>
      <c r="M1939" s="390">
        <v>41833.75</v>
      </c>
      <c r="N1939" s="544" t="s">
        <v>7101</v>
      </c>
      <c r="O1939" s="544" t="s">
        <v>7101</v>
      </c>
      <c r="P1939" s="390">
        <v>0</v>
      </c>
      <c r="Q1939" s="544"/>
      <c r="R1939" s="544"/>
    </row>
    <row r="1940" spans="1:18" ht="24" x14ac:dyDescent="0.25">
      <c r="A1940" s="361" t="s">
        <v>7095</v>
      </c>
      <c r="B1940" s="26" t="s">
        <v>3987</v>
      </c>
      <c r="C1940" s="361" t="s">
        <v>158</v>
      </c>
      <c r="D1940" s="389" t="s">
        <v>7096</v>
      </c>
      <c r="E1940" s="383">
        <v>5000</v>
      </c>
      <c r="F1940" s="613" t="s">
        <v>8501</v>
      </c>
      <c r="G1940" s="554" t="s">
        <v>8502</v>
      </c>
      <c r="H1940" s="392" t="s">
        <v>7364</v>
      </c>
      <c r="I1940" s="392" t="s">
        <v>7099</v>
      </c>
      <c r="J1940" s="392" t="s">
        <v>7100</v>
      </c>
      <c r="K1940" s="544" t="s">
        <v>3277</v>
      </c>
      <c r="L1940" s="544" t="s">
        <v>3564</v>
      </c>
      <c r="M1940" s="390">
        <v>60600</v>
      </c>
      <c r="N1940" s="544" t="s">
        <v>7101</v>
      </c>
      <c r="O1940" s="544" t="s">
        <v>7101</v>
      </c>
      <c r="P1940" s="390">
        <v>0</v>
      </c>
      <c r="Q1940" s="544"/>
      <c r="R1940" s="544"/>
    </row>
    <row r="1941" spans="1:18" ht="24" x14ac:dyDescent="0.25">
      <c r="A1941" s="361" t="s">
        <v>7095</v>
      </c>
      <c r="B1941" s="26" t="s">
        <v>3987</v>
      </c>
      <c r="C1941" s="361" t="s">
        <v>158</v>
      </c>
      <c r="D1941" s="389" t="s">
        <v>8503</v>
      </c>
      <c r="E1941" s="383">
        <v>6000</v>
      </c>
      <c r="F1941" s="613" t="s">
        <v>8504</v>
      </c>
      <c r="G1941" s="554" t="s">
        <v>8505</v>
      </c>
      <c r="H1941" s="392" t="s">
        <v>7364</v>
      </c>
      <c r="I1941" s="392" t="s">
        <v>7099</v>
      </c>
      <c r="J1941" s="392" t="s">
        <v>7100</v>
      </c>
      <c r="K1941" s="544" t="s">
        <v>3277</v>
      </c>
      <c r="L1941" s="544" t="s">
        <v>3564</v>
      </c>
      <c r="M1941" s="390">
        <v>72600</v>
      </c>
      <c r="N1941" s="544" t="s">
        <v>7101</v>
      </c>
      <c r="O1941" s="544" t="s">
        <v>7101</v>
      </c>
      <c r="P1941" s="390">
        <v>0</v>
      </c>
      <c r="Q1941" s="544"/>
      <c r="R1941" s="544"/>
    </row>
    <row r="1942" spans="1:18" x14ac:dyDescent="0.25">
      <c r="A1942" s="361" t="s">
        <v>7095</v>
      </c>
      <c r="B1942" s="26" t="s">
        <v>3987</v>
      </c>
      <c r="C1942" s="361" t="s">
        <v>158</v>
      </c>
      <c r="D1942" s="389" t="s">
        <v>7185</v>
      </c>
      <c r="E1942" s="383">
        <v>4000</v>
      </c>
      <c r="F1942" s="613" t="s">
        <v>8506</v>
      </c>
      <c r="G1942" s="554" t="s">
        <v>8507</v>
      </c>
      <c r="H1942" s="566" t="s">
        <v>7178</v>
      </c>
      <c r="I1942" s="566" t="s">
        <v>7115</v>
      </c>
      <c r="J1942" s="566" t="s">
        <v>1664</v>
      </c>
      <c r="K1942" s="544" t="s">
        <v>3277</v>
      </c>
      <c r="L1942" s="544" t="s">
        <v>3564</v>
      </c>
      <c r="M1942" s="390">
        <v>48600</v>
      </c>
      <c r="N1942" s="544" t="s">
        <v>7101</v>
      </c>
      <c r="O1942" s="544" t="s">
        <v>7101</v>
      </c>
      <c r="P1942" s="390">
        <v>0</v>
      </c>
      <c r="Q1942" s="544"/>
      <c r="R1942" s="544"/>
    </row>
    <row r="1943" spans="1:18" ht="24" x14ac:dyDescent="0.25">
      <c r="A1943" s="361" t="s">
        <v>7095</v>
      </c>
      <c r="B1943" s="26" t="s">
        <v>3987</v>
      </c>
      <c r="C1943" s="361" t="s">
        <v>158</v>
      </c>
      <c r="D1943" s="389" t="s">
        <v>7096</v>
      </c>
      <c r="E1943" s="383">
        <v>5000</v>
      </c>
      <c r="F1943" s="613" t="s">
        <v>8508</v>
      </c>
      <c r="G1943" s="554" t="s">
        <v>8509</v>
      </c>
      <c r="H1943" s="293" t="s">
        <v>7767</v>
      </c>
      <c r="I1943" s="392" t="s">
        <v>7099</v>
      </c>
      <c r="J1943" s="392" t="s">
        <v>7100</v>
      </c>
      <c r="K1943" s="544" t="s">
        <v>3277</v>
      </c>
      <c r="L1943" s="544" t="s">
        <v>3277</v>
      </c>
      <c r="M1943" s="390">
        <v>5416.67</v>
      </c>
      <c r="N1943" s="544" t="s">
        <v>7101</v>
      </c>
      <c r="O1943" s="544" t="s">
        <v>7101</v>
      </c>
      <c r="P1943" s="390">
        <v>0</v>
      </c>
      <c r="Q1943" s="544"/>
      <c r="R1943" s="544"/>
    </row>
    <row r="1944" spans="1:18" ht="24" x14ac:dyDescent="0.25">
      <c r="A1944" s="361" t="s">
        <v>7095</v>
      </c>
      <c r="B1944" s="26" t="s">
        <v>3987</v>
      </c>
      <c r="C1944" s="361" t="s">
        <v>158</v>
      </c>
      <c r="D1944" s="389" t="s">
        <v>7170</v>
      </c>
      <c r="E1944" s="383">
        <v>5000</v>
      </c>
      <c r="F1944" s="613" t="s">
        <v>8508</v>
      </c>
      <c r="G1944" s="554" t="s">
        <v>8509</v>
      </c>
      <c r="H1944" s="293" t="s">
        <v>7767</v>
      </c>
      <c r="I1944" s="392" t="s">
        <v>7099</v>
      </c>
      <c r="J1944" s="392" t="s">
        <v>7100</v>
      </c>
      <c r="K1944" s="544" t="s">
        <v>3283</v>
      </c>
      <c r="L1944" s="544" t="s">
        <v>3297</v>
      </c>
      <c r="M1944" s="390">
        <v>21498.89</v>
      </c>
      <c r="N1944" s="544" t="s">
        <v>7101</v>
      </c>
      <c r="O1944" s="544" t="s">
        <v>7101</v>
      </c>
      <c r="P1944" s="390">
        <v>0</v>
      </c>
      <c r="Q1944" s="544"/>
      <c r="R1944" s="544"/>
    </row>
    <row r="1945" spans="1:18" x14ac:dyDescent="0.25">
      <c r="A1945" s="361" t="s">
        <v>7095</v>
      </c>
      <c r="B1945" s="26" t="s">
        <v>3987</v>
      </c>
      <c r="C1945" s="361" t="s">
        <v>158</v>
      </c>
      <c r="D1945" s="389" t="s">
        <v>7111</v>
      </c>
      <c r="E1945" s="383">
        <v>3500</v>
      </c>
      <c r="F1945" s="613" t="s">
        <v>8510</v>
      </c>
      <c r="G1945" s="554" t="s">
        <v>8511</v>
      </c>
      <c r="H1945" s="392" t="s">
        <v>7114</v>
      </c>
      <c r="I1945" s="392" t="s">
        <v>7099</v>
      </c>
      <c r="J1945" s="392" t="s">
        <v>7100</v>
      </c>
      <c r="K1945" s="544" t="s">
        <v>3277</v>
      </c>
      <c r="L1945" s="544" t="s">
        <v>3309</v>
      </c>
      <c r="M1945" s="390">
        <v>11156.109999999999</v>
      </c>
      <c r="N1945" s="544" t="s">
        <v>7101</v>
      </c>
      <c r="O1945" s="544" t="s">
        <v>7101</v>
      </c>
      <c r="P1945" s="390">
        <v>0</v>
      </c>
      <c r="Q1945" s="544"/>
      <c r="R1945" s="544"/>
    </row>
    <row r="1946" spans="1:18" ht="24" x14ac:dyDescent="0.25">
      <c r="A1946" s="361" t="s">
        <v>7095</v>
      </c>
      <c r="B1946" s="26" t="s">
        <v>3987</v>
      </c>
      <c r="C1946" s="361" t="s">
        <v>158</v>
      </c>
      <c r="D1946" s="389" t="s">
        <v>8512</v>
      </c>
      <c r="E1946" s="383">
        <v>6500</v>
      </c>
      <c r="F1946" s="613" t="s">
        <v>8513</v>
      </c>
      <c r="G1946" s="554" t="s">
        <v>8514</v>
      </c>
      <c r="H1946" s="566" t="s">
        <v>5119</v>
      </c>
      <c r="I1946" s="566" t="s">
        <v>7099</v>
      </c>
      <c r="J1946" s="566" t="s">
        <v>7100</v>
      </c>
      <c r="K1946" s="544" t="s">
        <v>3277</v>
      </c>
      <c r="L1946" s="544" t="s">
        <v>3564</v>
      </c>
      <c r="M1946" s="390">
        <v>78600</v>
      </c>
      <c r="N1946" s="544" t="s">
        <v>7101</v>
      </c>
      <c r="O1946" s="544" t="s">
        <v>7101</v>
      </c>
      <c r="P1946" s="390">
        <v>0</v>
      </c>
      <c r="Q1946" s="544"/>
      <c r="R1946" s="544"/>
    </row>
    <row r="1947" spans="1:18" x14ac:dyDescent="0.25">
      <c r="A1947" s="361" t="s">
        <v>7095</v>
      </c>
      <c r="B1947" s="26" t="s">
        <v>3987</v>
      </c>
      <c r="C1947" s="361" t="s">
        <v>158</v>
      </c>
      <c r="D1947" s="389" t="s">
        <v>7111</v>
      </c>
      <c r="E1947" s="383">
        <v>3500</v>
      </c>
      <c r="F1947" s="613" t="s">
        <v>8515</v>
      </c>
      <c r="G1947" s="554" t="s">
        <v>8516</v>
      </c>
      <c r="H1947" s="392" t="s">
        <v>7178</v>
      </c>
      <c r="I1947" s="392" t="s">
        <v>7099</v>
      </c>
      <c r="J1947" s="392" t="s">
        <v>7100</v>
      </c>
      <c r="K1947" s="544" t="s">
        <v>3277</v>
      </c>
      <c r="L1947" s="544" t="s">
        <v>3309</v>
      </c>
      <c r="M1947" s="390">
        <v>11156.109999999999</v>
      </c>
      <c r="N1947" s="544" t="s">
        <v>7101</v>
      </c>
      <c r="O1947" s="544" t="s">
        <v>7101</v>
      </c>
      <c r="P1947" s="390">
        <v>0</v>
      </c>
      <c r="Q1947" s="544"/>
      <c r="R1947" s="544"/>
    </row>
    <row r="1948" spans="1:18" ht="24" x14ac:dyDescent="0.25">
      <c r="A1948" s="361" t="s">
        <v>7095</v>
      </c>
      <c r="B1948" s="26" t="s">
        <v>3987</v>
      </c>
      <c r="C1948" s="361" t="s">
        <v>158</v>
      </c>
      <c r="D1948" s="389" t="s">
        <v>8517</v>
      </c>
      <c r="E1948" s="383">
        <v>6000</v>
      </c>
      <c r="F1948" s="613" t="s">
        <v>8518</v>
      </c>
      <c r="G1948" s="554" t="s">
        <v>8519</v>
      </c>
      <c r="H1948" s="566" t="s">
        <v>7178</v>
      </c>
      <c r="I1948" s="566" t="s">
        <v>7099</v>
      </c>
      <c r="J1948" s="566" t="s">
        <v>7100</v>
      </c>
      <c r="K1948" s="544" t="s">
        <v>3277</v>
      </c>
      <c r="L1948" s="544" t="s">
        <v>3564</v>
      </c>
      <c r="M1948" s="390">
        <v>72600</v>
      </c>
      <c r="N1948" s="544" t="s">
        <v>7101</v>
      </c>
      <c r="O1948" s="544" t="s">
        <v>7101</v>
      </c>
      <c r="P1948" s="390">
        <v>0</v>
      </c>
      <c r="Q1948" s="544"/>
      <c r="R1948" s="544"/>
    </row>
    <row r="1949" spans="1:18" x14ac:dyDescent="0.25">
      <c r="A1949" s="361" t="s">
        <v>7095</v>
      </c>
      <c r="B1949" s="26" t="s">
        <v>3987</v>
      </c>
      <c r="C1949" s="361" t="s">
        <v>158</v>
      </c>
      <c r="D1949" s="389" t="s">
        <v>7111</v>
      </c>
      <c r="E1949" s="383">
        <v>3500</v>
      </c>
      <c r="F1949" s="613" t="s">
        <v>8520</v>
      </c>
      <c r="G1949" s="554" t="s">
        <v>8521</v>
      </c>
      <c r="H1949" s="392" t="s">
        <v>7262</v>
      </c>
      <c r="I1949" s="392" t="s">
        <v>7099</v>
      </c>
      <c r="J1949" s="392" t="s">
        <v>7100</v>
      </c>
      <c r="K1949" s="544" t="s">
        <v>3277</v>
      </c>
      <c r="L1949" s="544" t="s">
        <v>3309</v>
      </c>
      <c r="M1949" s="390">
        <v>11156.109999999999</v>
      </c>
      <c r="N1949" s="544" t="s">
        <v>7101</v>
      </c>
      <c r="O1949" s="544" t="s">
        <v>7101</v>
      </c>
      <c r="P1949" s="390">
        <v>0</v>
      </c>
      <c r="Q1949" s="544"/>
      <c r="R1949" s="544"/>
    </row>
    <row r="1950" spans="1:18" ht="24" x14ac:dyDescent="0.25">
      <c r="A1950" s="361" t="s">
        <v>7095</v>
      </c>
      <c r="B1950" s="26" t="s">
        <v>3987</v>
      </c>
      <c r="C1950" s="361" t="s">
        <v>158</v>
      </c>
      <c r="D1950" s="389" t="s">
        <v>7111</v>
      </c>
      <c r="E1950" s="383">
        <v>3500</v>
      </c>
      <c r="F1950" s="613" t="s">
        <v>8522</v>
      </c>
      <c r="G1950" s="554" t="s">
        <v>8523</v>
      </c>
      <c r="H1950" s="293" t="s">
        <v>7211</v>
      </c>
      <c r="I1950" s="392" t="s">
        <v>7115</v>
      </c>
      <c r="J1950" s="392" t="s">
        <v>1664</v>
      </c>
      <c r="K1950" s="544" t="s">
        <v>3277</v>
      </c>
      <c r="L1950" s="544" t="s">
        <v>3309</v>
      </c>
      <c r="M1950" s="390">
        <v>11156.109999999999</v>
      </c>
      <c r="N1950" s="544" t="s">
        <v>7101</v>
      </c>
      <c r="O1950" s="544" t="s">
        <v>7101</v>
      </c>
      <c r="P1950" s="390">
        <v>0</v>
      </c>
      <c r="Q1950" s="544"/>
      <c r="R1950" s="544"/>
    </row>
    <row r="1951" spans="1:18" x14ac:dyDescent="0.25">
      <c r="A1951" s="361" t="s">
        <v>7095</v>
      </c>
      <c r="B1951" s="26" t="s">
        <v>3987</v>
      </c>
      <c r="C1951" s="361" t="s">
        <v>158</v>
      </c>
      <c r="D1951" s="389" t="s">
        <v>7170</v>
      </c>
      <c r="E1951" s="383">
        <v>5000</v>
      </c>
      <c r="F1951" s="613" t="s">
        <v>8524</v>
      </c>
      <c r="G1951" s="554" t="s">
        <v>8525</v>
      </c>
      <c r="H1951" s="392" t="s">
        <v>7153</v>
      </c>
      <c r="I1951" s="392" t="s">
        <v>7099</v>
      </c>
      <c r="J1951" s="392" t="s">
        <v>7100</v>
      </c>
      <c r="K1951" s="544" t="s">
        <v>3277</v>
      </c>
      <c r="L1951" s="544" t="s">
        <v>3277</v>
      </c>
      <c r="M1951" s="390">
        <v>8305.56</v>
      </c>
      <c r="N1951" s="544" t="s">
        <v>7101</v>
      </c>
      <c r="O1951" s="544" t="s">
        <v>7101</v>
      </c>
      <c r="P1951" s="390">
        <v>0</v>
      </c>
      <c r="Q1951" s="544"/>
      <c r="R1951" s="544"/>
    </row>
    <row r="1952" spans="1:18" ht="24" x14ac:dyDescent="0.25">
      <c r="A1952" s="361" t="s">
        <v>7095</v>
      </c>
      <c r="B1952" s="26" t="s">
        <v>3987</v>
      </c>
      <c r="C1952" s="361" t="s">
        <v>158</v>
      </c>
      <c r="D1952" s="389" t="s">
        <v>4272</v>
      </c>
      <c r="E1952" s="383">
        <v>2000</v>
      </c>
      <c r="F1952" s="613" t="s">
        <v>8526</v>
      </c>
      <c r="G1952" s="554" t="s">
        <v>8527</v>
      </c>
      <c r="H1952" s="293" t="s">
        <v>5769</v>
      </c>
      <c r="I1952" s="392" t="s">
        <v>7099</v>
      </c>
      <c r="J1952" s="392" t="s">
        <v>7100</v>
      </c>
      <c r="K1952" s="544" t="s">
        <v>3283</v>
      </c>
      <c r="L1952" s="544" t="s">
        <v>3437</v>
      </c>
      <c r="M1952" s="390">
        <v>12899.17</v>
      </c>
      <c r="N1952" s="544" t="s">
        <v>7101</v>
      </c>
      <c r="O1952" s="544" t="s">
        <v>7101</v>
      </c>
      <c r="P1952" s="390">
        <v>0</v>
      </c>
      <c r="Q1952" s="544"/>
      <c r="R1952" s="544"/>
    </row>
    <row r="1953" spans="1:18" ht="24" x14ac:dyDescent="0.25">
      <c r="A1953" s="361" t="s">
        <v>7095</v>
      </c>
      <c r="B1953" s="26" t="s">
        <v>3987</v>
      </c>
      <c r="C1953" s="361" t="s">
        <v>158</v>
      </c>
      <c r="D1953" s="389" t="s">
        <v>7111</v>
      </c>
      <c r="E1953" s="383">
        <v>3500</v>
      </c>
      <c r="F1953" s="613" t="s">
        <v>8528</v>
      </c>
      <c r="G1953" s="554" t="s">
        <v>8529</v>
      </c>
      <c r="H1953" s="293" t="s">
        <v>7728</v>
      </c>
      <c r="I1953" s="392" t="s">
        <v>7115</v>
      </c>
      <c r="J1953" s="392" t="s">
        <v>1664</v>
      </c>
      <c r="K1953" s="544" t="s">
        <v>3277</v>
      </c>
      <c r="L1953" s="544" t="s">
        <v>3309</v>
      </c>
      <c r="M1953" s="390">
        <v>11156.109999999999</v>
      </c>
      <c r="N1953" s="544" t="s">
        <v>7101</v>
      </c>
      <c r="O1953" s="544" t="s">
        <v>7101</v>
      </c>
      <c r="P1953" s="390">
        <v>0</v>
      </c>
      <c r="Q1953" s="544"/>
      <c r="R1953" s="544"/>
    </row>
    <row r="1954" spans="1:18" x14ac:dyDescent="0.25">
      <c r="A1954" s="361" t="s">
        <v>7095</v>
      </c>
      <c r="B1954" s="26" t="s">
        <v>3987</v>
      </c>
      <c r="C1954" s="361" t="s">
        <v>158</v>
      </c>
      <c r="D1954" s="389" t="s">
        <v>7130</v>
      </c>
      <c r="E1954" s="383">
        <v>6000</v>
      </c>
      <c r="F1954" s="613" t="s">
        <v>8530</v>
      </c>
      <c r="G1954" s="554" t="s">
        <v>8531</v>
      </c>
      <c r="H1954" s="392" t="s">
        <v>4566</v>
      </c>
      <c r="I1954" s="392" t="s">
        <v>7099</v>
      </c>
      <c r="J1954" s="392" t="s">
        <v>7100</v>
      </c>
      <c r="K1954" s="544" t="s">
        <v>3277</v>
      </c>
      <c r="L1954" s="544" t="s">
        <v>3564</v>
      </c>
      <c r="M1954" s="390">
        <v>72600</v>
      </c>
      <c r="N1954" s="544" t="s">
        <v>7101</v>
      </c>
      <c r="O1954" s="544" t="s">
        <v>7101</v>
      </c>
      <c r="P1954" s="390">
        <v>0</v>
      </c>
      <c r="Q1954" s="544"/>
      <c r="R1954" s="544"/>
    </row>
    <row r="1955" spans="1:18" ht="24" x14ac:dyDescent="0.25">
      <c r="A1955" s="361" t="s">
        <v>7095</v>
      </c>
      <c r="B1955" s="26" t="s">
        <v>3987</v>
      </c>
      <c r="C1955" s="361" t="s">
        <v>158</v>
      </c>
      <c r="D1955" s="389" t="s">
        <v>7170</v>
      </c>
      <c r="E1955" s="383">
        <v>5000</v>
      </c>
      <c r="F1955" s="613" t="s">
        <v>8532</v>
      </c>
      <c r="G1955" s="554" t="s">
        <v>8533</v>
      </c>
      <c r="H1955" s="618" t="s">
        <v>4566</v>
      </c>
      <c r="I1955" s="618" t="s">
        <v>7099</v>
      </c>
      <c r="J1955" s="618" t="s">
        <v>7100</v>
      </c>
      <c r="K1955" s="544" t="s">
        <v>3283</v>
      </c>
      <c r="L1955" s="544" t="s">
        <v>3309</v>
      </c>
      <c r="M1955" s="390">
        <v>19476.11</v>
      </c>
      <c r="N1955" s="544" t="s">
        <v>7101</v>
      </c>
      <c r="O1955" s="544" t="s">
        <v>7101</v>
      </c>
      <c r="P1955" s="390">
        <v>0</v>
      </c>
      <c r="Q1955" s="544"/>
      <c r="R1955" s="544"/>
    </row>
    <row r="1956" spans="1:18" ht="24" x14ac:dyDescent="0.25">
      <c r="A1956" s="361" t="s">
        <v>7095</v>
      </c>
      <c r="B1956" s="26" t="s">
        <v>3987</v>
      </c>
      <c r="C1956" s="361" t="s">
        <v>158</v>
      </c>
      <c r="D1956" s="389" t="s">
        <v>3988</v>
      </c>
      <c r="E1956" s="383">
        <v>2500</v>
      </c>
      <c r="F1956" s="613" t="s">
        <v>8534</v>
      </c>
      <c r="G1956" s="554" t="s">
        <v>8535</v>
      </c>
      <c r="H1956" s="392" t="s">
        <v>4363</v>
      </c>
      <c r="I1956" s="293" t="s">
        <v>7970</v>
      </c>
      <c r="J1956" s="392" t="s">
        <v>1664</v>
      </c>
      <c r="K1956" s="544" t="s">
        <v>3277</v>
      </c>
      <c r="L1956" s="544" t="s">
        <v>3564</v>
      </c>
      <c r="M1956" s="390">
        <v>30600</v>
      </c>
      <c r="N1956" s="544" t="s">
        <v>7101</v>
      </c>
      <c r="O1956" s="544" t="s">
        <v>7101</v>
      </c>
      <c r="P1956" s="390">
        <v>0</v>
      </c>
      <c r="Q1956" s="544"/>
      <c r="R1956" s="544"/>
    </row>
    <row r="1957" spans="1:18" ht="24" x14ac:dyDescent="0.25">
      <c r="A1957" s="361" t="s">
        <v>7095</v>
      </c>
      <c r="B1957" s="26" t="s">
        <v>3987</v>
      </c>
      <c r="C1957" s="361" t="s">
        <v>158</v>
      </c>
      <c r="D1957" s="389" t="s">
        <v>8536</v>
      </c>
      <c r="E1957" s="383">
        <v>8000</v>
      </c>
      <c r="F1957" s="613" t="s">
        <v>8537</v>
      </c>
      <c r="G1957" s="554" t="s">
        <v>8538</v>
      </c>
      <c r="H1957" s="567" t="s">
        <v>5119</v>
      </c>
      <c r="I1957" s="568" t="s">
        <v>7099</v>
      </c>
      <c r="J1957" s="569" t="s">
        <v>7100</v>
      </c>
      <c r="K1957" s="544" t="s">
        <v>3277</v>
      </c>
      <c r="L1957" s="544" t="s">
        <v>3564</v>
      </c>
      <c r="M1957" s="390">
        <v>96600</v>
      </c>
      <c r="N1957" s="544" t="s">
        <v>7101</v>
      </c>
      <c r="O1957" s="544" t="s">
        <v>7101</v>
      </c>
      <c r="P1957" s="390">
        <v>0</v>
      </c>
      <c r="Q1957" s="544"/>
      <c r="R1957" s="544"/>
    </row>
    <row r="1958" spans="1:18" ht="24" x14ac:dyDescent="0.25">
      <c r="A1958" s="361" t="s">
        <v>7095</v>
      </c>
      <c r="B1958" s="26" t="s">
        <v>3987</v>
      </c>
      <c r="C1958" s="361" t="s">
        <v>158</v>
      </c>
      <c r="D1958" s="389" t="s">
        <v>7096</v>
      </c>
      <c r="E1958" s="383">
        <v>5000</v>
      </c>
      <c r="F1958" s="613" t="s">
        <v>8539</v>
      </c>
      <c r="G1958" s="554" t="s">
        <v>8540</v>
      </c>
      <c r="H1958" s="392" t="s">
        <v>7364</v>
      </c>
      <c r="I1958" s="392" t="s">
        <v>7099</v>
      </c>
      <c r="J1958" s="392" t="s">
        <v>7100</v>
      </c>
      <c r="K1958" s="544">
        <v>1</v>
      </c>
      <c r="L1958" s="544">
        <v>1</v>
      </c>
      <c r="M1958" s="390">
        <v>5416.67</v>
      </c>
      <c r="N1958" s="544" t="s">
        <v>7101</v>
      </c>
      <c r="O1958" s="544" t="s">
        <v>7101</v>
      </c>
      <c r="P1958" s="390">
        <v>0</v>
      </c>
      <c r="Q1958" s="544"/>
      <c r="R1958" s="544"/>
    </row>
    <row r="1959" spans="1:18" x14ac:dyDescent="0.25">
      <c r="A1959" s="361" t="s">
        <v>7095</v>
      </c>
      <c r="B1959" s="26" t="s">
        <v>3987</v>
      </c>
      <c r="C1959" s="361" t="s">
        <v>158</v>
      </c>
      <c r="D1959" s="391" t="s">
        <v>4000</v>
      </c>
      <c r="E1959" s="383">
        <v>2000</v>
      </c>
      <c r="F1959" s="613" t="s">
        <v>8541</v>
      </c>
      <c r="G1959" s="554" t="s">
        <v>8542</v>
      </c>
      <c r="H1959" s="392" t="s">
        <v>7109</v>
      </c>
      <c r="I1959" s="293" t="s">
        <v>7207</v>
      </c>
      <c r="J1959" s="392" t="s">
        <v>7208</v>
      </c>
      <c r="K1959" s="544">
        <v>1</v>
      </c>
      <c r="L1959" s="544">
        <v>3</v>
      </c>
      <c r="M1959" s="390">
        <v>6211.11</v>
      </c>
      <c r="N1959" s="544" t="s">
        <v>7101</v>
      </c>
      <c r="O1959" s="544" t="s">
        <v>7101</v>
      </c>
      <c r="P1959" s="390">
        <v>0</v>
      </c>
      <c r="Q1959" s="544"/>
      <c r="R1959" s="544"/>
    </row>
    <row r="1960" spans="1:18" x14ac:dyDescent="0.25">
      <c r="A1960" s="361" t="s">
        <v>7095</v>
      </c>
      <c r="B1960" s="26" t="s">
        <v>3987</v>
      </c>
      <c r="C1960" s="361" t="s">
        <v>158</v>
      </c>
      <c r="D1960" s="389" t="s">
        <v>7111</v>
      </c>
      <c r="E1960" s="390">
        <v>3500</v>
      </c>
      <c r="F1960" s="613" t="s">
        <v>8543</v>
      </c>
      <c r="G1960" s="554" t="s">
        <v>8544</v>
      </c>
      <c r="H1960" s="392" t="s">
        <v>7175</v>
      </c>
      <c r="I1960" s="392" t="s">
        <v>7099</v>
      </c>
      <c r="J1960" s="392" t="s">
        <v>7100</v>
      </c>
      <c r="K1960" s="544" t="s">
        <v>3277</v>
      </c>
      <c r="L1960" s="544" t="s">
        <v>3309</v>
      </c>
      <c r="M1960" s="390">
        <v>11156.109999999999</v>
      </c>
      <c r="N1960" s="544" t="s">
        <v>7101</v>
      </c>
      <c r="O1960" s="544" t="s">
        <v>7101</v>
      </c>
      <c r="P1960" s="390">
        <v>0</v>
      </c>
      <c r="Q1960" s="544"/>
      <c r="R1960" s="544"/>
    </row>
    <row r="1961" spans="1:18" ht="24" x14ac:dyDescent="0.25">
      <c r="A1961" s="361" t="s">
        <v>7095</v>
      </c>
      <c r="B1961" s="26" t="s">
        <v>3987</v>
      </c>
      <c r="C1961" s="361" t="s">
        <v>158</v>
      </c>
      <c r="D1961" s="389" t="s">
        <v>7102</v>
      </c>
      <c r="E1961" s="390">
        <v>5000</v>
      </c>
      <c r="F1961" s="613" t="s">
        <v>8545</v>
      </c>
      <c r="G1961" s="554" t="s">
        <v>8546</v>
      </c>
      <c r="H1961" s="392" t="s">
        <v>4566</v>
      </c>
      <c r="I1961" s="392" t="s">
        <v>7099</v>
      </c>
      <c r="J1961" s="392" t="s">
        <v>7100</v>
      </c>
      <c r="K1961" s="544" t="s">
        <v>3277</v>
      </c>
      <c r="L1961" s="544" t="s">
        <v>3297</v>
      </c>
      <c r="M1961" s="390">
        <v>21486.11</v>
      </c>
      <c r="N1961" s="544" t="s">
        <v>7101</v>
      </c>
      <c r="O1961" s="544" t="s">
        <v>7101</v>
      </c>
      <c r="P1961" s="390">
        <v>0</v>
      </c>
      <c r="Q1961" s="544"/>
      <c r="R1961" s="544"/>
    </row>
    <row r="1962" spans="1:18" x14ac:dyDescent="0.25">
      <c r="A1962" s="361" t="s">
        <v>7095</v>
      </c>
      <c r="B1962" s="26" t="s">
        <v>3987</v>
      </c>
      <c r="C1962" s="361" t="s">
        <v>158</v>
      </c>
      <c r="D1962" s="389" t="s">
        <v>7102</v>
      </c>
      <c r="E1962" s="390">
        <v>5000</v>
      </c>
      <c r="F1962" s="613" t="s">
        <v>8547</v>
      </c>
      <c r="G1962" s="554" t="s">
        <v>8548</v>
      </c>
      <c r="H1962" s="392" t="s">
        <v>4566</v>
      </c>
      <c r="I1962" s="392" t="s">
        <v>7099</v>
      </c>
      <c r="J1962" s="392" t="s">
        <v>7100</v>
      </c>
      <c r="K1962" s="544" t="s">
        <v>3277</v>
      </c>
      <c r="L1962" s="544" t="s">
        <v>3297</v>
      </c>
      <c r="M1962" s="390">
        <v>21486.11</v>
      </c>
      <c r="N1962" s="544" t="s">
        <v>7101</v>
      </c>
      <c r="O1962" s="544" t="s">
        <v>7101</v>
      </c>
      <c r="P1962" s="390">
        <v>0</v>
      </c>
      <c r="Q1962" s="544"/>
      <c r="R1962" s="544"/>
    </row>
    <row r="1963" spans="1:18" x14ac:dyDescent="0.25">
      <c r="A1963" s="361" t="s">
        <v>7095</v>
      </c>
      <c r="B1963" s="26" t="s">
        <v>3987</v>
      </c>
      <c r="C1963" s="361" t="s">
        <v>158</v>
      </c>
      <c r="D1963" s="389" t="s">
        <v>7096</v>
      </c>
      <c r="E1963" s="390">
        <v>5000</v>
      </c>
      <c r="F1963" s="613" t="s">
        <v>8547</v>
      </c>
      <c r="G1963" s="554" t="s">
        <v>8548</v>
      </c>
      <c r="H1963" s="392" t="s">
        <v>4566</v>
      </c>
      <c r="I1963" s="392" t="s">
        <v>7099</v>
      </c>
      <c r="J1963" s="392" t="s">
        <v>7100</v>
      </c>
      <c r="K1963" s="544" t="s">
        <v>3277</v>
      </c>
      <c r="L1963" s="544" t="s">
        <v>3277</v>
      </c>
      <c r="M1963" s="390">
        <v>5416.67</v>
      </c>
      <c r="N1963" s="544" t="s">
        <v>7101</v>
      </c>
      <c r="O1963" s="544" t="s">
        <v>7101</v>
      </c>
      <c r="P1963" s="390">
        <v>0</v>
      </c>
      <c r="Q1963" s="544"/>
      <c r="R1963" s="544"/>
    </row>
    <row r="1964" spans="1:18" x14ac:dyDescent="0.25">
      <c r="A1964" s="361" t="s">
        <v>7095</v>
      </c>
      <c r="B1964" s="26" t="s">
        <v>3987</v>
      </c>
      <c r="C1964" s="361" t="s">
        <v>158</v>
      </c>
      <c r="D1964" s="391" t="s">
        <v>4015</v>
      </c>
      <c r="E1964" s="383">
        <v>9000</v>
      </c>
      <c r="F1964" s="613" t="s">
        <v>8549</v>
      </c>
      <c r="G1964" s="554" t="s">
        <v>8550</v>
      </c>
      <c r="H1964" s="567" t="s">
        <v>4015</v>
      </c>
      <c r="I1964" s="566" t="s">
        <v>7099</v>
      </c>
      <c r="J1964" s="566" t="s">
        <v>7100</v>
      </c>
      <c r="K1964" s="544" t="s">
        <v>3277</v>
      </c>
      <c r="L1964" s="544" t="s">
        <v>3564</v>
      </c>
      <c r="M1964" s="390">
        <v>108600</v>
      </c>
      <c r="N1964" s="544" t="s">
        <v>7101</v>
      </c>
      <c r="O1964" s="544" t="s">
        <v>7101</v>
      </c>
      <c r="P1964" s="390">
        <v>0</v>
      </c>
      <c r="Q1964" s="544"/>
      <c r="R1964" s="544"/>
    </row>
    <row r="1965" spans="1:18" ht="24" x14ac:dyDescent="0.25">
      <c r="A1965" s="361" t="s">
        <v>7095</v>
      </c>
      <c r="B1965" s="26" t="s">
        <v>3987</v>
      </c>
      <c r="C1965" s="361" t="s">
        <v>158</v>
      </c>
      <c r="D1965" s="389" t="s">
        <v>8551</v>
      </c>
      <c r="E1965" s="383">
        <v>8500</v>
      </c>
      <c r="F1965" s="613" t="s">
        <v>8552</v>
      </c>
      <c r="G1965" s="554" t="s">
        <v>8553</v>
      </c>
      <c r="H1965" s="556" t="s">
        <v>7204</v>
      </c>
      <c r="I1965" s="560" t="s">
        <v>7099</v>
      </c>
      <c r="J1965" s="561" t="s">
        <v>7100</v>
      </c>
      <c r="K1965" s="544" t="s">
        <v>3277</v>
      </c>
      <c r="L1965" s="544" t="s">
        <v>3564</v>
      </c>
      <c r="M1965" s="390">
        <v>102600</v>
      </c>
      <c r="N1965" s="544" t="s">
        <v>7101</v>
      </c>
      <c r="O1965" s="544" t="s">
        <v>7101</v>
      </c>
      <c r="P1965" s="390">
        <v>0</v>
      </c>
      <c r="Q1965" s="544"/>
      <c r="R1965" s="544"/>
    </row>
    <row r="1966" spans="1:18" ht="24" x14ac:dyDescent="0.25">
      <c r="A1966" s="361" t="s">
        <v>7095</v>
      </c>
      <c r="B1966" s="26" t="s">
        <v>3987</v>
      </c>
      <c r="C1966" s="361" t="s">
        <v>158</v>
      </c>
      <c r="D1966" s="389" t="s">
        <v>7111</v>
      </c>
      <c r="E1966" s="390">
        <v>3500</v>
      </c>
      <c r="F1966" s="613" t="s">
        <v>8554</v>
      </c>
      <c r="G1966" s="554" t="s">
        <v>8555</v>
      </c>
      <c r="H1966" s="392" t="s">
        <v>7114</v>
      </c>
      <c r="I1966" s="392" t="s">
        <v>7099</v>
      </c>
      <c r="J1966" s="392" t="s">
        <v>7100</v>
      </c>
      <c r="K1966" s="544" t="s">
        <v>3277</v>
      </c>
      <c r="L1966" s="544" t="s">
        <v>3309</v>
      </c>
      <c r="M1966" s="390">
        <v>11156.109999999999</v>
      </c>
      <c r="N1966" s="544" t="s">
        <v>7101</v>
      </c>
      <c r="O1966" s="544" t="s">
        <v>7101</v>
      </c>
      <c r="P1966" s="390">
        <v>0</v>
      </c>
      <c r="Q1966" s="544"/>
      <c r="R1966" s="544"/>
    </row>
    <row r="1967" spans="1:18" x14ac:dyDescent="0.25">
      <c r="A1967" s="361" t="s">
        <v>7095</v>
      </c>
      <c r="B1967" s="26" t="s">
        <v>3987</v>
      </c>
      <c r="C1967" s="361" t="s">
        <v>158</v>
      </c>
      <c r="D1967" s="389" t="s">
        <v>7096</v>
      </c>
      <c r="E1967" s="390">
        <v>5000</v>
      </c>
      <c r="F1967" s="613" t="s">
        <v>8556</v>
      </c>
      <c r="G1967" s="554" t="s">
        <v>8557</v>
      </c>
      <c r="H1967" s="392" t="s">
        <v>7194</v>
      </c>
      <c r="I1967" s="392" t="s">
        <v>7099</v>
      </c>
      <c r="J1967" s="392" t="s">
        <v>7100</v>
      </c>
      <c r="K1967" s="544" t="s">
        <v>3277</v>
      </c>
      <c r="L1967" s="544" t="s">
        <v>3277</v>
      </c>
      <c r="M1967" s="390">
        <v>5416.67</v>
      </c>
      <c r="N1967" s="544" t="s">
        <v>7101</v>
      </c>
      <c r="O1967" s="544" t="s">
        <v>7101</v>
      </c>
      <c r="P1967" s="390">
        <v>0</v>
      </c>
      <c r="Q1967" s="544"/>
      <c r="R1967" s="544"/>
    </row>
    <row r="1968" spans="1:18" x14ac:dyDescent="0.25">
      <c r="A1968" s="361" t="s">
        <v>7095</v>
      </c>
      <c r="B1968" s="26" t="s">
        <v>3987</v>
      </c>
      <c r="C1968" s="361" t="s">
        <v>158</v>
      </c>
      <c r="D1968" s="389" t="s">
        <v>7102</v>
      </c>
      <c r="E1968" s="390">
        <v>5000</v>
      </c>
      <c r="F1968" s="613" t="s">
        <v>8556</v>
      </c>
      <c r="G1968" s="554" t="s">
        <v>8557</v>
      </c>
      <c r="H1968" s="392" t="s">
        <v>7166</v>
      </c>
      <c r="I1968" s="392" t="s">
        <v>7099</v>
      </c>
      <c r="J1968" s="392" t="s">
        <v>7100</v>
      </c>
      <c r="K1968" s="544" t="s">
        <v>3277</v>
      </c>
      <c r="L1968" s="544" t="s">
        <v>3297</v>
      </c>
      <c r="M1968" s="390">
        <v>21305.56</v>
      </c>
      <c r="N1968" s="544" t="s">
        <v>7101</v>
      </c>
      <c r="O1968" s="544" t="s">
        <v>7101</v>
      </c>
      <c r="P1968" s="390">
        <v>0</v>
      </c>
      <c r="Q1968" s="544"/>
      <c r="R1968" s="544"/>
    </row>
    <row r="1969" spans="1:18" x14ac:dyDescent="0.25">
      <c r="A1969" s="361" t="s">
        <v>7095</v>
      </c>
      <c r="B1969" s="26" t="s">
        <v>3987</v>
      </c>
      <c r="C1969" s="361" t="s">
        <v>158</v>
      </c>
      <c r="D1969" s="389" t="s">
        <v>7522</v>
      </c>
      <c r="E1969" s="383">
        <v>5500</v>
      </c>
      <c r="F1969" s="613" t="s">
        <v>8558</v>
      </c>
      <c r="G1969" s="554" t="s">
        <v>8559</v>
      </c>
      <c r="H1969" s="567" t="s">
        <v>7178</v>
      </c>
      <c r="I1969" s="568" t="s">
        <v>7099</v>
      </c>
      <c r="J1969" s="569" t="s">
        <v>7100</v>
      </c>
      <c r="K1969" s="544" t="s">
        <v>3277</v>
      </c>
      <c r="L1969" s="544" t="s">
        <v>3564</v>
      </c>
      <c r="M1969" s="390">
        <v>66600</v>
      </c>
      <c r="N1969" s="544" t="s">
        <v>7101</v>
      </c>
      <c r="O1969" s="544" t="s">
        <v>7101</v>
      </c>
      <c r="P1969" s="390">
        <v>0</v>
      </c>
      <c r="Q1969" s="544"/>
      <c r="R1969" s="544"/>
    </row>
    <row r="1970" spans="1:18" x14ac:dyDescent="0.25">
      <c r="A1970" s="361" t="s">
        <v>7095</v>
      </c>
      <c r="B1970" s="26" t="s">
        <v>3987</v>
      </c>
      <c r="C1970" s="361" t="s">
        <v>158</v>
      </c>
      <c r="D1970" s="389" t="s">
        <v>7096</v>
      </c>
      <c r="E1970" s="383">
        <v>5000</v>
      </c>
      <c r="F1970" s="613" t="s">
        <v>8560</v>
      </c>
      <c r="G1970" s="554" t="s">
        <v>8561</v>
      </c>
      <c r="H1970" s="392" t="s">
        <v>7194</v>
      </c>
      <c r="I1970" s="392" t="s">
        <v>7099</v>
      </c>
      <c r="J1970" s="392" t="s">
        <v>7100</v>
      </c>
      <c r="K1970" s="544" t="s">
        <v>3277</v>
      </c>
      <c r="L1970" s="544" t="s">
        <v>3277</v>
      </c>
      <c r="M1970" s="390">
        <v>5416.67</v>
      </c>
      <c r="N1970" s="544" t="s">
        <v>7101</v>
      </c>
      <c r="O1970" s="544" t="s">
        <v>7101</v>
      </c>
      <c r="P1970" s="390">
        <v>0</v>
      </c>
      <c r="Q1970" s="544"/>
      <c r="R1970" s="544"/>
    </row>
    <row r="1971" spans="1:18" x14ac:dyDescent="0.25">
      <c r="A1971" s="361" t="s">
        <v>7095</v>
      </c>
      <c r="B1971" s="26" t="s">
        <v>3987</v>
      </c>
      <c r="C1971" s="361" t="s">
        <v>158</v>
      </c>
      <c r="D1971" s="389" t="s">
        <v>7170</v>
      </c>
      <c r="E1971" s="383">
        <v>5000</v>
      </c>
      <c r="F1971" s="613" t="s">
        <v>8560</v>
      </c>
      <c r="G1971" s="554" t="s">
        <v>8561</v>
      </c>
      <c r="H1971" s="392" t="s">
        <v>7194</v>
      </c>
      <c r="I1971" s="392" t="s">
        <v>7099</v>
      </c>
      <c r="J1971" s="392" t="s">
        <v>7100</v>
      </c>
      <c r="K1971" s="544" t="s">
        <v>3283</v>
      </c>
      <c r="L1971" s="544" t="s">
        <v>3309</v>
      </c>
      <c r="M1971" s="390">
        <v>19476.109999999997</v>
      </c>
      <c r="N1971" s="544" t="s">
        <v>7101</v>
      </c>
      <c r="O1971" s="544" t="s">
        <v>7101</v>
      </c>
      <c r="P1971" s="390">
        <v>0</v>
      </c>
      <c r="Q1971" s="544"/>
      <c r="R1971" s="544"/>
    </row>
    <row r="1972" spans="1:18" ht="24" x14ac:dyDescent="0.25">
      <c r="A1972" s="361" t="s">
        <v>7095</v>
      </c>
      <c r="B1972" s="26" t="s">
        <v>3987</v>
      </c>
      <c r="C1972" s="361" t="s">
        <v>158</v>
      </c>
      <c r="D1972" s="389" t="s">
        <v>7111</v>
      </c>
      <c r="E1972" s="383">
        <v>3500</v>
      </c>
      <c r="F1972" s="613" t="s">
        <v>8562</v>
      </c>
      <c r="G1972" s="554" t="s">
        <v>8563</v>
      </c>
      <c r="H1972" s="392" t="s">
        <v>6003</v>
      </c>
      <c r="I1972" s="392" t="s">
        <v>7099</v>
      </c>
      <c r="J1972" s="392" t="s">
        <v>7100</v>
      </c>
      <c r="K1972" s="544" t="s">
        <v>3277</v>
      </c>
      <c r="L1972" s="544" t="s">
        <v>3309</v>
      </c>
      <c r="M1972" s="390">
        <v>11156.109999999999</v>
      </c>
      <c r="N1972" s="544" t="s">
        <v>7101</v>
      </c>
      <c r="O1972" s="544" t="s">
        <v>7101</v>
      </c>
      <c r="P1972" s="390">
        <v>0</v>
      </c>
      <c r="Q1972" s="544"/>
      <c r="R1972" s="544"/>
    </row>
    <row r="1973" spans="1:18" x14ac:dyDescent="0.25">
      <c r="A1973" s="361" t="s">
        <v>7095</v>
      </c>
      <c r="B1973" s="26" t="s">
        <v>3987</v>
      </c>
      <c r="C1973" s="361" t="s">
        <v>158</v>
      </c>
      <c r="D1973" s="389" t="s">
        <v>7170</v>
      </c>
      <c r="E1973" s="383">
        <v>5000</v>
      </c>
      <c r="F1973" s="613" t="s">
        <v>8564</v>
      </c>
      <c r="G1973" s="554" t="s">
        <v>8565</v>
      </c>
      <c r="H1973" s="392" t="s">
        <v>7364</v>
      </c>
      <c r="I1973" s="392" t="s">
        <v>7099</v>
      </c>
      <c r="J1973" s="392" t="s">
        <v>7100</v>
      </c>
      <c r="K1973" s="544" t="s">
        <v>3283</v>
      </c>
      <c r="L1973" s="544" t="s">
        <v>3297</v>
      </c>
      <c r="M1973" s="390">
        <v>21498.89</v>
      </c>
      <c r="N1973" s="544" t="s">
        <v>7101</v>
      </c>
      <c r="O1973" s="544" t="s">
        <v>7101</v>
      </c>
      <c r="P1973" s="390">
        <v>0</v>
      </c>
      <c r="Q1973" s="544"/>
      <c r="R1973" s="544"/>
    </row>
    <row r="1974" spans="1:18" x14ac:dyDescent="0.25">
      <c r="A1974" s="361" t="s">
        <v>7095</v>
      </c>
      <c r="B1974" s="26" t="s">
        <v>3987</v>
      </c>
      <c r="C1974" s="361" t="s">
        <v>158</v>
      </c>
      <c r="D1974" s="389" t="s">
        <v>7170</v>
      </c>
      <c r="E1974" s="383">
        <v>5000</v>
      </c>
      <c r="F1974" s="613" t="s">
        <v>8566</v>
      </c>
      <c r="G1974" s="554" t="s">
        <v>8567</v>
      </c>
      <c r="H1974" s="392" t="s">
        <v>4566</v>
      </c>
      <c r="I1974" s="392" t="s">
        <v>7099</v>
      </c>
      <c r="J1974" s="392" t="s">
        <v>7100</v>
      </c>
      <c r="K1974" s="544" t="s">
        <v>3283</v>
      </c>
      <c r="L1974" s="544" t="s">
        <v>3297</v>
      </c>
      <c r="M1974" s="390">
        <v>20211.669999999998</v>
      </c>
      <c r="N1974" s="544" t="s">
        <v>7101</v>
      </c>
      <c r="O1974" s="544" t="s">
        <v>7101</v>
      </c>
      <c r="P1974" s="390">
        <v>0</v>
      </c>
      <c r="Q1974" s="544"/>
      <c r="R1974" s="544"/>
    </row>
    <row r="1975" spans="1:18" x14ac:dyDescent="0.25">
      <c r="A1975" s="361" t="s">
        <v>7095</v>
      </c>
      <c r="B1975" s="26" t="s">
        <v>3987</v>
      </c>
      <c r="C1975" s="361" t="s">
        <v>158</v>
      </c>
      <c r="D1975" s="389" t="s">
        <v>7170</v>
      </c>
      <c r="E1975" s="383">
        <v>5000</v>
      </c>
      <c r="F1975" s="613" t="s">
        <v>8568</v>
      </c>
      <c r="G1975" s="554" t="s">
        <v>8569</v>
      </c>
      <c r="H1975" s="392" t="s">
        <v>4566</v>
      </c>
      <c r="I1975" s="392" t="s">
        <v>7099</v>
      </c>
      <c r="J1975" s="392" t="s">
        <v>7100</v>
      </c>
      <c r="K1975" s="544" t="s">
        <v>3283</v>
      </c>
      <c r="L1975" s="544" t="s">
        <v>3297</v>
      </c>
      <c r="M1975" s="390">
        <v>1500</v>
      </c>
      <c r="N1975" s="544" t="s">
        <v>7101</v>
      </c>
      <c r="O1975" s="544" t="s">
        <v>7101</v>
      </c>
      <c r="P1975" s="390">
        <v>0</v>
      </c>
      <c r="Q1975" s="544"/>
      <c r="R1975" s="544"/>
    </row>
    <row r="1976" spans="1:18" x14ac:dyDescent="0.25">
      <c r="A1976" s="361" t="s">
        <v>7095</v>
      </c>
      <c r="B1976" s="26" t="s">
        <v>3987</v>
      </c>
      <c r="C1976" s="361" t="s">
        <v>158</v>
      </c>
      <c r="D1976" s="389" t="s">
        <v>7111</v>
      </c>
      <c r="E1976" s="383">
        <v>3500</v>
      </c>
      <c r="F1976" s="613" t="s">
        <v>8570</v>
      </c>
      <c r="G1976" s="554" t="s">
        <v>8571</v>
      </c>
      <c r="H1976" s="392" t="s">
        <v>5119</v>
      </c>
      <c r="I1976" s="392" t="s">
        <v>7099</v>
      </c>
      <c r="J1976" s="392" t="s">
        <v>7100</v>
      </c>
      <c r="K1976" s="544" t="s">
        <v>3277</v>
      </c>
      <c r="L1976" s="544" t="s">
        <v>3309</v>
      </c>
      <c r="M1976" s="390">
        <v>11156.109999999999</v>
      </c>
      <c r="N1976" s="544" t="s">
        <v>7101</v>
      </c>
      <c r="O1976" s="544" t="s">
        <v>7101</v>
      </c>
      <c r="P1976" s="390">
        <v>0</v>
      </c>
      <c r="Q1976" s="544"/>
      <c r="R1976" s="544"/>
    </row>
    <row r="1977" spans="1:18" ht="24" x14ac:dyDescent="0.25">
      <c r="A1977" s="361" t="s">
        <v>7095</v>
      </c>
      <c r="B1977" s="26" t="s">
        <v>3987</v>
      </c>
      <c r="C1977" s="361" t="s">
        <v>158</v>
      </c>
      <c r="D1977" s="389" t="s">
        <v>7102</v>
      </c>
      <c r="E1977" s="383">
        <v>5000</v>
      </c>
      <c r="F1977" s="613" t="s">
        <v>8572</v>
      </c>
      <c r="G1977" s="554" t="s">
        <v>8573</v>
      </c>
      <c r="H1977" s="392" t="s">
        <v>7153</v>
      </c>
      <c r="I1977" s="392" t="s">
        <v>7099</v>
      </c>
      <c r="J1977" s="392" t="s">
        <v>7100</v>
      </c>
      <c r="K1977" s="544" t="s">
        <v>3277</v>
      </c>
      <c r="L1977" s="544" t="s">
        <v>3297</v>
      </c>
      <c r="M1977" s="390">
        <v>21486.11</v>
      </c>
      <c r="N1977" s="544" t="s">
        <v>7101</v>
      </c>
      <c r="O1977" s="544" t="s">
        <v>7101</v>
      </c>
      <c r="P1977" s="390">
        <v>0</v>
      </c>
      <c r="Q1977" s="544"/>
      <c r="R1977" s="544"/>
    </row>
    <row r="1978" spans="1:18" ht="24" x14ac:dyDescent="0.25">
      <c r="A1978" s="361" t="s">
        <v>7095</v>
      </c>
      <c r="B1978" s="26" t="s">
        <v>3987</v>
      </c>
      <c r="C1978" s="361" t="s">
        <v>158</v>
      </c>
      <c r="D1978" s="389" t="s">
        <v>7102</v>
      </c>
      <c r="E1978" s="383">
        <v>5000</v>
      </c>
      <c r="F1978" s="613" t="s">
        <v>8574</v>
      </c>
      <c r="G1978" s="554" t="s">
        <v>8575</v>
      </c>
      <c r="H1978" s="392" t="s">
        <v>4566</v>
      </c>
      <c r="I1978" s="392" t="s">
        <v>7099</v>
      </c>
      <c r="J1978" s="392" t="s">
        <v>7100</v>
      </c>
      <c r="K1978" s="544" t="s">
        <v>3277</v>
      </c>
      <c r="L1978" s="544" t="s">
        <v>3297</v>
      </c>
      <c r="M1978" s="390">
        <v>21486.11</v>
      </c>
      <c r="N1978" s="544" t="s">
        <v>7101</v>
      </c>
      <c r="O1978" s="544" t="s">
        <v>7101</v>
      </c>
      <c r="P1978" s="390">
        <v>0</v>
      </c>
      <c r="Q1978" s="544"/>
      <c r="R1978" s="544"/>
    </row>
    <row r="1979" spans="1:18" ht="24" x14ac:dyDescent="0.25">
      <c r="A1979" s="361" t="s">
        <v>7095</v>
      </c>
      <c r="B1979" s="26" t="s">
        <v>3987</v>
      </c>
      <c r="C1979" s="361" t="s">
        <v>158</v>
      </c>
      <c r="D1979" s="389" t="s">
        <v>7111</v>
      </c>
      <c r="E1979" s="383">
        <v>3500</v>
      </c>
      <c r="F1979" s="613" t="s">
        <v>8576</v>
      </c>
      <c r="G1979" s="554" t="s">
        <v>8577</v>
      </c>
      <c r="H1979" s="392" t="s">
        <v>5119</v>
      </c>
      <c r="I1979" s="392" t="s">
        <v>7115</v>
      </c>
      <c r="J1979" s="392" t="s">
        <v>1664</v>
      </c>
      <c r="K1979" s="544" t="s">
        <v>3277</v>
      </c>
      <c r="L1979" s="544" t="s">
        <v>3309</v>
      </c>
      <c r="M1979" s="390">
        <v>11156.109999999999</v>
      </c>
      <c r="N1979" s="544" t="s">
        <v>7101</v>
      </c>
      <c r="O1979" s="544" t="s">
        <v>7101</v>
      </c>
      <c r="P1979" s="390">
        <v>0</v>
      </c>
      <c r="Q1979" s="544"/>
      <c r="R1979" s="544"/>
    </row>
    <row r="1980" spans="1:18" x14ac:dyDescent="0.25">
      <c r="A1980" s="361" t="s">
        <v>7095</v>
      </c>
      <c r="B1980" s="26" t="s">
        <v>3987</v>
      </c>
      <c r="C1980" s="361" t="s">
        <v>158</v>
      </c>
      <c r="D1980" s="389" t="s">
        <v>7102</v>
      </c>
      <c r="E1980" s="383">
        <v>5000</v>
      </c>
      <c r="F1980" s="613" t="s">
        <v>8578</v>
      </c>
      <c r="G1980" s="554" t="s">
        <v>8579</v>
      </c>
      <c r="H1980" s="392" t="s">
        <v>4566</v>
      </c>
      <c r="I1980" s="392" t="s">
        <v>7099</v>
      </c>
      <c r="J1980" s="392" t="s">
        <v>7100</v>
      </c>
      <c r="K1980" s="544" t="s">
        <v>3277</v>
      </c>
      <c r="L1980" s="544" t="s">
        <v>3297</v>
      </c>
      <c r="M1980" s="390">
        <v>21305.56</v>
      </c>
      <c r="N1980" s="544" t="s">
        <v>7101</v>
      </c>
      <c r="O1980" s="544" t="s">
        <v>7101</v>
      </c>
      <c r="P1980" s="390">
        <v>0</v>
      </c>
      <c r="Q1980" s="544"/>
      <c r="R1980" s="544"/>
    </row>
    <row r="1981" spans="1:18" x14ac:dyDescent="0.25">
      <c r="A1981" s="361" t="s">
        <v>7095</v>
      </c>
      <c r="B1981" s="26" t="s">
        <v>3987</v>
      </c>
      <c r="C1981" s="361" t="s">
        <v>158</v>
      </c>
      <c r="D1981" s="389" t="s">
        <v>7111</v>
      </c>
      <c r="E1981" s="383">
        <v>3500</v>
      </c>
      <c r="F1981" s="613" t="s">
        <v>8580</v>
      </c>
      <c r="G1981" s="554" t="s">
        <v>8581</v>
      </c>
      <c r="H1981" s="392" t="s">
        <v>7175</v>
      </c>
      <c r="I1981" s="392" t="s">
        <v>7099</v>
      </c>
      <c r="J1981" s="392" t="s">
        <v>7100</v>
      </c>
      <c r="K1981" s="544" t="s">
        <v>3277</v>
      </c>
      <c r="L1981" s="544" t="s">
        <v>3309</v>
      </c>
      <c r="M1981" s="390">
        <v>11156.109999999999</v>
      </c>
      <c r="N1981" s="544" t="s">
        <v>7101</v>
      </c>
      <c r="O1981" s="544" t="s">
        <v>7101</v>
      </c>
      <c r="P1981" s="390">
        <v>0</v>
      </c>
      <c r="Q1981" s="544"/>
      <c r="R1981" s="544"/>
    </row>
    <row r="1982" spans="1:18" ht="24" x14ac:dyDescent="0.25">
      <c r="A1982" s="361" t="s">
        <v>7095</v>
      </c>
      <c r="B1982" s="26" t="s">
        <v>3987</v>
      </c>
      <c r="C1982" s="361" t="s">
        <v>158</v>
      </c>
      <c r="D1982" s="389" t="s">
        <v>7959</v>
      </c>
      <c r="E1982" s="383">
        <v>6500</v>
      </c>
      <c r="F1982" s="613" t="s">
        <v>8582</v>
      </c>
      <c r="G1982" s="554" t="s">
        <v>8583</v>
      </c>
      <c r="H1982" s="293" t="s">
        <v>7129</v>
      </c>
      <c r="I1982" s="392" t="s">
        <v>7099</v>
      </c>
      <c r="J1982" s="392" t="s">
        <v>7100</v>
      </c>
      <c r="K1982" s="544" t="s">
        <v>3277</v>
      </c>
      <c r="L1982" s="544" t="s">
        <v>3564</v>
      </c>
      <c r="M1982" s="390">
        <v>78600</v>
      </c>
      <c r="N1982" s="544" t="s">
        <v>7101</v>
      </c>
      <c r="O1982" s="544" t="s">
        <v>7101</v>
      </c>
      <c r="P1982" s="390">
        <v>0</v>
      </c>
      <c r="Q1982" s="544"/>
      <c r="R1982" s="544"/>
    </row>
    <row r="1983" spans="1:18" x14ac:dyDescent="0.25">
      <c r="A1983" s="361" t="s">
        <v>7095</v>
      </c>
      <c r="B1983" s="26" t="s">
        <v>3987</v>
      </c>
      <c r="C1983" s="361" t="s">
        <v>158</v>
      </c>
      <c r="D1983" s="389" t="s">
        <v>4507</v>
      </c>
      <c r="E1983" s="383">
        <v>3000</v>
      </c>
      <c r="F1983" s="613" t="s">
        <v>8584</v>
      </c>
      <c r="G1983" s="554" t="s">
        <v>8585</v>
      </c>
      <c r="H1983" s="566" t="s">
        <v>4015</v>
      </c>
      <c r="I1983" s="566" t="s">
        <v>7115</v>
      </c>
      <c r="J1983" s="566" t="s">
        <v>1664</v>
      </c>
      <c r="K1983" s="544" t="s">
        <v>3277</v>
      </c>
      <c r="L1983" s="544" t="s">
        <v>3564</v>
      </c>
      <c r="M1983" s="390">
        <v>29354.800000000003</v>
      </c>
      <c r="N1983" s="544" t="s">
        <v>7101</v>
      </c>
      <c r="O1983" s="544" t="s">
        <v>7101</v>
      </c>
      <c r="P1983" s="390">
        <v>0</v>
      </c>
      <c r="Q1983" s="544"/>
      <c r="R1983" s="544"/>
    </row>
    <row r="1984" spans="1:18" ht="36" x14ac:dyDescent="0.25">
      <c r="A1984" s="361" t="s">
        <v>7095</v>
      </c>
      <c r="B1984" s="26" t="s">
        <v>3987</v>
      </c>
      <c r="C1984" s="361" t="s">
        <v>158</v>
      </c>
      <c r="D1984" s="389" t="s">
        <v>7096</v>
      </c>
      <c r="E1984" s="383">
        <v>5000</v>
      </c>
      <c r="F1984" s="613" t="s">
        <v>8586</v>
      </c>
      <c r="G1984" s="554" t="s">
        <v>8587</v>
      </c>
      <c r="H1984" s="293" t="s">
        <v>7191</v>
      </c>
      <c r="I1984" s="392" t="s">
        <v>7099</v>
      </c>
      <c r="J1984" s="392" t="s">
        <v>7100</v>
      </c>
      <c r="K1984" s="544" t="s">
        <v>3277</v>
      </c>
      <c r="L1984" s="544" t="s">
        <v>3277</v>
      </c>
      <c r="M1984" s="390">
        <v>5416.67</v>
      </c>
      <c r="N1984" s="544" t="s">
        <v>7101</v>
      </c>
      <c r="O1984" s="544" t="s">
        <v>7101</v>
      </c>
      <c r="P1984" s="390">
        <v>0</v>
      </c>
      <c r="Q1984" s="544"/>
      <c r="R1984" s="544"/>
    </row>
    <row r="1985" spans="1:18" ht="24" x14ac:dyDescent="0.25">
      <c r="A1985" s="361" t="s">
        <v>7095</v>
      </c>
      <c r="B1985" s="26" t="s">
        <v>3987</v>
      </c>
      <c r="C1985" s="361" t="s">
        <v>158</v>
      </c>
      <c r="D1985" s="389" t="s">
        <v>7111</v>
      </c>
      <c r="E1985" s="383">
        <v>3500</v>
      </c>
      <c r="F1985" s="613" t="s">
        <v>8588</v>
      </c>
      <c r="G1985" s="554" t="s">
        <v>8589</v>
      </c>
      <c r="H1985" s="293" t="s">
        <v>8590</v>
      </c>
      <c r="I1985" s="392" t="s">
        <v>7115</v>
      </c>
      <c r="J1985" s="392" t="s">
        <v>1664</v>
      </c>
      <c r="K1985" s="544" t="s">
        <v>3277</v>
      </c>
      <c r="L1985" s="544" t="s">
        <v>3309</v>
      </c>
      <c r="M1985" s="390">
        <v>11156.109999999999</v>
      </c>
      <c r="N1985" s="544" t="s">
        <v>7101</v>
      </c>
      <c r="O1985" s="544" t="s">
        <v>7101</v>
      </c>
      <c r="P1985" s="390">
        <v>0</v>
      </c>
      <c r="Q1985" s="544"/>
      <c r="R1985" s="544"/>
    </row>
    <row r="1986" spans="1:18" ht="24" x14ac:dyDescent="0.25">
      <c r="A1986" s="361" t="s">
        <v>7095</v>
      </c>
      <c r="B1986" s="26" t="s">
        <v>3987</v>
      </c>
      <c r="C1986" s="361" t="s">
        <v>158</v>
      </c>
      <c r="D1986" s="389" t="s">
        <v>7170</v>
      </c>
      <c r="E1986" s="383">
        <v>5000</v>
      </c>
      <c r="F1986" s="613" t="s">
        <v>8591</v>
      </c>
      <c r="G1986" s="554" t="s">
        <v>8592</v>
      </c>
      <c r="H1986" s="392" t="s">
        <v>7153</v>
      </c>
      <c r="I1986" s="392" t="s">
        <v>7099</v>
      </c>
      <c r="J1986" s="392" t="s">
        <v>7100</v>
      </c>
      <c r="K1986" s="544" t="s">
        <v>3283</v>
      </c>
      <c r="L1986" s="544" t="s">
        <v>3309</v>
      </c>
      <c r="M1986" s="390">
        <v>1333.33</v>
      </c>
      <c r="N1986" s="544" t="s">
        <v>7101</v>
      </c>
      <c r="O1986" s="544" t="s">
        <v>7101</v>
      </c>
      <c r="P1986" s="390">
        <v>0</v>
      </c>
      <c r="Q1986" s="544"/>
      <c r="R1986" s="544"/>
    </row>
    <row r="1987" spans="1:18" x14ac:dyDescent="0.25">
      <c r="A1987" s="361" t="s">
        <v>7095</v>
      </c>
      <c r="B1987" s="26" t="s">
        <v>3987</v>
      </c>
      <c r="C1987" s="361" t="s">
        <v>158</v>
      </c>
      <c r="D1987" s="389" t="s">
        <v>4272</v>
      </c>
      <c r="E1987" s="383">
        <v>2500</v>
      </c>
      <c r="F1987" s="613" t="s">
        <v>8593</v>
      </c>
      <c r="G1987" s="554" t="s">
        <v>8594</v>
      </c>
      <c r="H1987" s="567" t="s">
        <v>5119</v>
      </c>
      <c r="I1987" s="568" t="s">
        <v>7115</v>
      </c>
      <c r="J1987" s="569" t="s">
        <v>1664</v>
      </c>
      <c r="K1987" s="544" t="s">
        <v>3277</v>
      </c>
      <c r="L1987" s="544" t="s">
        <v>3309</v>
      </c>
      <c r="M1987" s="390">
        <v>8137.7699999999995</v>
      </c>
      <c r="N1987" s="544" t="s">
        <v>7101</v>
      </c>
      <c r="O1987" s="544" t="s">
        <v>7101</v>
      </c>
      <c r="P1987" s="390">
        <v>0</v>
      </c>
      <c r="Q1987" s="544"/>
      <c r="R1987" s="544"/>
    </row>
    <row r="1988" spans="1:18" x14ac:dyDescent="0.25">
      <c r="A1988" s="361" t="s">
        <v>7095</v>
      </c>
      <c r="B1988" s="26" t="s">
        <v>3987</v>
      </c>
      <c r="C1988" s="361" t="s">
        <v>158</v>
      </c>
      <c r="D1988" s="391" t="s">
        <v>4000</v>
      </c>
      <c r="E1988" s="383">
        <v>2000</v>
      </c>
      <c r="F1988" s="613" t="s">
        <v>8595</v>
      </c>
      <c r="G1988" s="554" t="s">
        <v>8596</v>
      </c>
      <c r="H1988" s="392" t="s">
        <v>7109</v>
      </c>
      <c r="I1988" s="293" t="s">
        <v>7207</v>
      </c>
      <c r="J1988" s="392" t="s">
        <v>7208</v>
      </c>
      <c r="K1988" s="544" t="s">
        <v>3277</v>
      </c>
      <c r="L1988" s="544" t="s">
        <v>3564</v>
      </c>
      <c r="M1988" s="390">
        <v>24600</v>
      </c>
      <c r="N1988" s="544" t="s">
        <v>7101</v>
      </c>
      <c r="O1988" s="544" t="s">
        <v>7101</v>
      </c>
      <c r="P1988" s="390">
        <v>0</v>
      </c>
      <c r="Q1988" s="544"/>
      <c r="R1988" s="544"/>
    </row>
    <row r="1989" spans="1:18" ht="24" x14ac:dyDescent="0.25">
      <c r="A1989" s="361" t="s">
        <v>7095</v>
      </c>
      <c r="B1989" s="26" t="s">
        <v>3987</v>
      </c>
      <c r="C1989" s="361" t="s">
        <v>158</v>
      </c>
      <c r="D1989" s="389" t="s">
        <v>7111</v>
      </c>
      <c r="E1989" s="383">
        <v>3500</v>
      </c>
      <c r="F1989" s="613" t="s">
        <v>8597</v>
      </c>
      <c r="G1989" s="554" t="s">
        <v>8598</v>
      </c>
      <c r="H1989" s="392" t="s">
        <v>8599</v>
      </c>
      <c r="I1989" s="392" t="s">
        <v>7099</v>
      </c>
      <c r="J1989" s="392" t="s">
        <v>7100</v>
      </c>
      <c r="K1989" s="544" t="s">
        <v>3277</v>
      </c>
      <c r="L1989" s="544" t="s">
        <v>3309</v>
      </c>
      <c r="M1989" s="390">
        <v>11156.109999999999</v>
      </c>
      <c r="N1989" s="544" t="s">
        <v>7101</v>
      </c>
      <c r="O1989" s="544" t="s">
        <v>7101</v>
      </c>
      <c r="P1989" s="390">
        <v>0</v>
      </c>
      <c r="Q1989" s="544"/>
      <c r="R1989" s="544"/>
    </row>
    <row r="1990" spans="1:18" x14ac:dyDescent="0.25">
      <c r="A1990" s="361" t="s">
        <v>7095</v>
      </c>
      <c r="B1990" s="26" t="s">
        <v>3987</v>
      </c>
      <c r="C1990" s="361" t="s">
        <v>158</v>
      </c>
      <c r="D1990" s="389" t="s">
        <v>7522</v>
      </c>
      <c r="E1990" s="383">
        <v>5500</v>
      </c>
      <c r="F1990" s="613" t="s">
        <v>8600</v>
      </c>
      <c r="G1990" s="554" t="s">
        <v>8601</v>
      </c>
      <c r="H1990" s="567" t="s">
        <v>7364</v>
      </c>
      <c r="I1990" s="568" t="s">
        <v>7099</v>
      </c>
      <c r="J1990" s="569" t="s">
        <v>7100</v>
      </c>
      <c r="K1990" s="544" t="s">
        <v>3277</v>
      </c>
      <c r="L1990" s="544" t="s">
        <v>3564</v>
      </c>
      <c r="M1990" s="390">
        <v>66600</v>
      </c>
      <c r="N1990" s="544" t="s">
        <v>7101</v>
      </c>
      <c r="O1990" s="544" t="s">
        <v>7101</v>
      </c>
      <c r="P1990" s="390">
        <v>0</v>
      </c>
      <c r="Q1990" s="544"/>
      <c r="R1990" s="544"/>
    </row>
    <row r="1991" spans="1:18" ht="24" x14ac:dyDescent="0.25">
      <c r="A1991" s="361" t="s">
        <v>7095</v>
      </c>
      <c r="B1991" s="26" t="s">
        <v>3987</v>
      </c>
      <c r="C1991" s="361" t="s">
        <v>158</v>
      </c>
      <c r="D1991" s="389" t="s">
        <v>8602</v>
      </c>
      <c r="E1991" s="383">
        <v>5500</v>
      </c>
      <c r="F1991" s="613" t="s">
        <v>8603</v>
      </c>
      <c r="G1991" s="554" t="s">
        <v>8604</v>
      </c>
      <c r="H1991" s="392" t="s">
        <v>4438</v>
      </c>
      <c r="I1991" s="392" t="s">
        <v>7115</v>
      </c>
      <c r="J1991" s="392" t="s">
        <v>1664</v>
      </c>
      <c r="K1991" s="544" t="s">
        <v>3277</v>
      </c>
      <c r="L1991" s="544" t="s">
        <v>3564</v>
      </c>
      <c r="M1991" s="390">
        <v>66600</v>
      </c>
      <c r="N1991" s="544" t="s">
        <v>7101</v>
      </c>
      <c r="O1991" s="544" t="s">
        <v>7101</v>
      </c>
      <c r="P1991" s="390">
        <v>0</v>
      </c>
      <c r="Q1991" s="544"/>
      <c r="R1991" s="544"/>
    </row>
    <row r="1992" spans="1:18" ht="36" x14ac:dyDescent="0.25">
      <c r="A1992" s="361" t="s">
        <v>7095</v>
      </c>
      <c r="B1992" s="26" t="s">
        <v>3987</v>
      </c>
      <c r="C1992" s="361" t="s">
        <v>158</v>
      </c>
      <c r="D1992" s="389" t="s">
        <v>8605</v>
      </c>
      <c r="E1992" s="383">
        <v>6500</v>
      </c>
      <c r="F1992" s="613" t="s">
        <v>8606</v>
      </c>
      <c r="G1992" s="554" t="s">
        <v>8607</v>
      </c>
      <c r="H1992" s="293" t="s">
        <v>8608</v>
      </c>
      <c r="I1992" s="293" t="s">
        <v>7207</v>
      </c>
      <c r="J1992" s="392" t="s">
        <v>7208</v>
      </c>
      <c r="K1992" s="544" t="s">
        <v>3277</v>
      </c>
      <c r="L1992" s="544" t="s">
        <v>3564</v>
      </c>
      <c r="M1992" s="390">
        <v>78600</v>
      </c>
      <c r="N1992" s="544" t="s">
        <v>7101</v>
      </c>
      <c r="O1992" s="544" t="s">
        <v>7101</v>
      </c>
      <c r="P1992" s="390">
        <v>0</v>
      </c>
      <c r="Q1992" s="544"/>
      <c r="R1992" s="544"/>
    </row>
    <row r="1993" spans="1:18" ht="24" x14ac:dyDescent="0.25">
      <c r="A1993" s="361" t="s">
        <v>7095</v>
      </c>
      <c r="B1993" s="26" t="s">
        <v>3987</v>
      </c>
      <c r="C1993" s="361" t="s">
        <v>158</v>
      </c>
      <c r="D1993" s="389" t="s">
        <v>7237</v>
      </c>
      <c r="E1993" s="383">
        <v>5000</v>
      </c>
      <c r="F1993" s="613" t="s">
        <v>8609</v>
      </c>
      <c r="G1993" s="554" t="s">
        <v>8610</v>
      </c>
      <c r="H1993" s="392" t="s">
        <v>4566</v>
      </c>
      <c r="I1993" s="392" t="s">
        <v>7099</v>
      </c>
      <c r="J1993" s="392" t="s">
        <v>7100</v>
      </c>
      <c r="K1993" s="544" t="s">
        <v>3277</v>
      </c>
      <c r="L1993" s="544" t="s">
        <v>3564</v>
      </c>
      <c r="M1993" s="390">
        <v>60600</v>
      </c>
      <c r="N1993" s="544" t="s">
        <v>7101</v>
      </c>
      <c r="O1993" s="544" t="s">
        <v>7101</v>
      </c>
      <c r="P1993" s="390">
        <v>0</v>
      </c>
      <c r="Q1993" s="544"/>
      <c r="R1993" s="544"/>
    </row>
    <row r="1994" spans="1:18" ht="24" x14ac:dyDescent="0.25">
      <c r="A1994" s="361" t="s">
        <v>7095</v>
      </c>
      <c r="B1994" s="26" t="s">
        <v>3987</v>
      </c>
      <c r="C1994" s="361" t="s">
        <v>158</v>
      </c>
      <c r="D1994" s="389" t="s">
        <v>7170</v>
      </c>
      <c r="E1994" s="383">
        <v>5000</v>
      </c>
      <c r="F1994" s="613" t="s">
        <v>8611</v>
      </c>
      <c r="G1994" s="554" t="s">
        <v>8612</v>
      </c>
      <c r="H1994" s="392" t="s">
        <v>7194</v>
      </c>
      <c r="I1994" s="392" t="s">
        <v>7099</v>
      </c>
      <c r="J1994" s="392" t="s">
        <v>7100</v>
      </c>
      <c r="K1994" s="544" t="s">
        <v>3283</v>
      </c>
      <c r="L1994" s="544" t="s">
        <v>3297</v>
      </c>
      <c r="M1994" s="390">
        <v>16082.22</v>
      </c>
      <c r="N1994" s="544" t="s">
        <v>7101</v>
      </c>
      <c r="O1994" s="544" t="s">
        <v>7101</v>
      </c>
      <c r="P1994" s="390">
        <v>0</v>
      </c>
      <c r="Q1994" s="544"/>
      <c r="R1994" s="544"/>
    </row>
    <row r="1995" spans="1:18" x14ac:dyDescent="0.25">
      <c r="A1995" s="361" t="s">
        <v>7095</v>
      </c>
      <c r="B1995" s="26" t="s">
        <v>3987</v>
      </c>
      <c r="C1995" s="361" t="s">
        <v>158</v>
      </c>
      <c r="D1995" s="389" t="s">
        <v>7256</v>
      </c>
      <c r="E1995" s="383">
        <v>2500</v>
      </c>
      <c r="F1995" s="613" t="s">
        <v>8613</v>
      </c>
      <c r="G1995" s="554" t="s">
        <v>8614</v>
      </c>
      <c r="H1995" s="392" t="s">
        <v>4438</v>
      </c>
      <c r="I1995" s="392" t="s">
        <v>7345</v>
      </c>
      <c r="J1995" s="392" t="s">
        <v>8615</v>
      </c>
      <c r="K1995" s="544" t="s">
        <v>3277</v>
      </c>
      <c r="L1995" s="544" t="s">
        <v>3564</v>
      </c>
      <c r="M1995" s="390">
        <v>30600</v>
      </c>
      <c r="N1995" s="544" t="s">
        <v>7101</v>
      </c>
      <c r="O1995" s="544" t="s">
        <v>7101</v>
      </c>
      <c r="P1995" s="390">
        <v>0</v>
      </c>
      <c r="Q1995" s="544"/>
      <c r="R1995" s="544"/>
    </row>
    <row r="1996" spans="1:18" ht="24" x14ac:dyDescent="0.25">
      <c r="A1996" s="361" t="s">
        <v>7095</v>
      </c>
      <c r="B1996" s="26" t="s">
        <v>3987</v>
      </c>
      <c r="C1996" s="361" t="s">
        <v>158</v>
      </c>
      <c r="D1996" s="391" t="s">
        <v>4015</v>
      </c>
      <c r="E1996" s="383">
        <v>4500</v>
      </c>
      <c r="F1996" s="613" t="s">
        <v>8616</v>
      </c>
      <c r="G1996" s="554" t="s">
        <v>8617</v>
      </c>
      <c r="H1996" s="392" t="s">
        <v>4015</v>
      </c>
      <c r="I1996" s="293" t="s">
        <v>7201</v>
      </c>
      <c r="J1996" s="392" t="s">
        <v>1664</v>
      </c>
      <c r="K1996" s="544" t="s">
        <v>3277</v>
      </c>
      <c r="L1996" s="544" t="s">
        <v>3368</v>
      </c>
      <c r="M1996" s="390">
        <v>49950</v>
      </c>
      <c r="N1996" s="544" t="s">
        <v>7101</v>
      </c>
      <c r="O1996" s="544" t="s">
        <v>7101</v>
      </c>
      <c r="P1996" s="390">
        <v>0</v>
      </c>
      <c r="Q1996" s="544"/>
      <c r="R1996" s="544"/>
    </row>
    <row r="1997" spans="1:18" x14ac:dyDescent="0.25">
      <c r="A1997" s="361" t="s">
        <v>7095</v>
      </c>
      <c r="B1997" s="26" t="s">
        <v>3987</v>
      </c>
      <c r="C1997" s="361" t="s">
        <v>158</v>
      </c>
      <c r="D1997" s="389" t="s">
        <v>7170</v>
      </c>
      <c r="E1997" s="390">
        <v>5000</v>
      </c>
      <c r="F1997" s="613" t="s">
        <v>8618</v>
      </c>
      <c r="G1997" s="554" t="s">
        <v>8619</v>
      </c>
      <c r="H1997" s="392" t="s">
        <v>4566</v>
      </c>
      <c r="I1997" s="392" t="s">
        <v>7099</v>
      </c>
      <c r="J1997" s="392" t="s">
        <v>7100</v>
      </c>
      <c r="K1997" s="544"/>
      <c r="L1997" s="544"/>
      <c r="M1997" s="390">
        <v>18924.439999999999</v>
      </c>
      <c r="N1997" s="544" t="s">
        <v>7101</v>
      </c>
      <c r="O1997" s="544" t="s">
        <v>7101</v>
      </c>
      <c r="P1997" s="390">
        <v>0</v>
      </c>
      <c r="Q1997" s="544"/>
      <c r="R1997" s="544"/>
    </row>
    <row r="1998" spans="1:18" x14ac:dyDescent="0.25">
      <c r="A1998" s="361" t="s">
        <v>7095</v>
      </c>
      <c r="B1998" s="26" t="s">
        <v>3987</v>
      </c>
      <c r="C1998" s="361" t="s">
        <v>158</v>
      </c>
      <c r="D1998" s="389" t="s">
        <v>7170</v>
      </c>
      <c r="E1998" s="390">
        <v>5000</v>
      </c>
      <c r="F1998" s="613" t="s">
        <v>8620</v>
      </c>
      <c r="G1998" s="554" t="s">
        <v>8621</v>
      </c>
      <c r="H1998" s="392" t="s">
        <v>4566</v>
      </c>
      <c r="I1998" s="392" t="s">
        <v>7099</v>
      </c>
      <c r="J1998" s="392" t="s">
        <v>7100</v>
      </c>
      <c r="K1998" s="544" t="s">
        <v>3283</v>
      </c>
      <c r="L1998" s="544" t="s">
        <v>3297</v>
      </c>
      <c r="M1998" s="390">
        <v>21498.890000000003</v>
      </c>
      <c r="N1998" s="544" t="s">
        <v>7101</v>
      </c>
      <c r="O1998" s="544" t="s">
        <v>7101</v>
      </c>
      <c r="P1998" s="390">
        <v>0</v>
      </c>
      <c r="Q1998" s="544"/>
      <c r="R1998" s="544"/>
    </row>
    <row r="1999" spans="1:18" ht="24" x14ac:dyDescent="0.25">
      <c r="A1999" s="361" t="s">
        <v>7095</v>
      </c>
      <c r="B1999" s="26" t="s">
        <v>3987</v>
      </c>
      <c r="C1999" s="361" t="s">
        <v>158</v>
      </c>
      <c r="D1999" s="389" t="s">
        <v>7310</v>
      </c>
      <c r="E1999" s="383">
        <v>3000</v>
      </c>
      <c r="F1999" s="613" t="s">
        <v>8622</v>
      </c>
      <c r="G1999" s="554" t="s">
        <v>8623</v>
      </c>
      <c r="H1999" s="392" t="s">
        <v>4015</v>
      </c>
      <c r="I1999" s="392" t="s">
        <v>7099</v>
      </c>
      <c r="J1999" s="392" t="s">
        <v>7100</v>
      </c>
      <c r="K1999" s="544" t="s">
        <v>7101</v>
      </c>
      <c r="L1999" s="544" t="s">
        <v>7101</v>
      </c>
      <c r="M1999" s="390">
        <v>3475</v>
      </c>
      <c r="N1999" s="544" t="s">
        <v>7101</v>
      </c>
      <c r="O1999" s="544" t="s">
        <v>7101</v>
      </c>
      <c r="P1999" s="390">
        <v>0</v>
      </c>
      <c r="Q1999" s="544"/>
      <c r="R1999" s="544"/>
    </row>
    <row r="2000" spans="1:18" ht="36" x14ac:dyDescent="0.25">
      <c r="A2000" s="361" t="s">
        <v>7095</v>
      </c>
      <c r="B2000" s="26" t="s">
        <v>3987</v>
      </c>
      <c r="C2000" s="361" t="s">
        <v>158</v>
      </c>
      <c r="D2000" s="389" t="s">
        <v>7096</v>
      </c>
      <c r="E2000" s="383">
        <v>5000</v>
      </c>
      <c r="F2000" s="613" t="s">
        <v>8624</v>
      </c>
      <c r="G2000" s="554" t="s">
        <v>8625</v>
      </c>
      <c r="H2000" s="293" t="s">
        <v>7191</v>
      </c>
      <c r="I2000" s="392" t="s">
        <v>7099</v>
      </c>
      <c r="J2000" s="392" t="s">
        <v>7100</v>
      </c>
      <c r="K2000" s="544">
        <v>1</v>
      </c>
      <c r="L2000" s="544">
        <v>1</v>
      </c>
      <c r="M2000" s="390">
        <v>5416.67</v>
      </c>
      <c r="N2000" s="544" t="s">
        <v>7101</v>
      </c>
      <c r="O2000" s="544" t="s">
        <v>7101</v>
      </c>
      <c r="P2000" s="390">
        <v>0</v>
      </c>
      <c r="Q2000" s="544"/>
      <c r="R2000" s="544"/>
    </row>
    <row r="2001" spans="1:18" x14ac:dyDescent="0.25">
      <c r="A2001" s="361" t="s">
        <v>7095</v>
      </c>
      <c r="B2001" s="26" t="s">
        <v>3987</v>
      </c>
      <c r="C2001" s="361" t="s">
        <v>158</v>
      </c>
      <c r="D2001" s="389" t="s">
        <v>7170</v>
      </c>
      <c r="E2001" s="383">
        <v>5000</v>
      </c>
      <c r="F2001" s="613" t="s">
        <v>8626</v>
      </c>
      <c r="G2001" s="554" t="s">
        <v>8627</v>
      </c>
      <c r="H2001" s="392" t="s">
        <v>7194</v>
      </c>
      <c r="I2001" s="392" t="s">
        <v>7099</v>
      </c>
      <c r="J2001" s="392" t="s">
        <v>7100</v>
      </c>
      <c r="K2001" s="544" t="s">
        <v>3283</v>
      </c>
      <c r="L2001" s="544" t="s">
        <v>3297</v>
      </c>
      <c r="M2001" s="390">
        <v>20211.669999999998</v>
      </c>
      <c r="N2001" s="544" t="s">
        <v>7101</v>
      </c>
      <c r="O2001" s="544" t="s">
        <v>7101</v>
      </c>
      <c r="P2001" s="390">
        <v>0</v>
      </c>
      <c r="Q2001" s="544"/>
      <c r="R2001" s="544"/>
    </row>
    <row r="2002" spans="1:18" x14ac:dyDescent="0.25">
      <c r="A2002" s="361" t="s">
        <v>7095</v>
      </c>
      <c r="B2002" s="26" t="s">
        <v>3987</v>
      </c>
      <c r="C2002" s="361" t="s">
        <v>158</v>
      </c>
      <c r="D2002" s="389" t="s">
        <v>7096</v>
      </c>
      <c r="E2002" s="383">
        <v>5000</v>
      </c>
      <c r="F2002" s="613" t="s">
        <v>8626</v>
      </c>
      <c r="G2002" s="554" t="s">
        <v>8627</v>
      </c>
      <c r="H2002" s="392" t="s">
        <v>7194</v>
      </c>
      <c r="I2002" s="392" t="s">
        <v>7099</v>
      </c>
      <c r="J2002" s="392" t="s">
        <v>7100</v>
      </c>
      <c r="K2002" s="544" t="s">
        <v>3277</v>
      </c>
      <c r="L2002" s="544" t="s">
        <v>3277</v>
      </c>
      <c r="M2002" s="390">
        <v>5416.67</v>
      </c>
      <c r="N2002" s="544" t="s">
        <v>7101</v>
      </c>
      <c r="O2002" s="544" t="s">
        <v>7101</v>
      </c>
      <c r="P2002" s="390">
        <v>0</v>
      </c>
      <c r="Q2002" s="544"/>
      <c r="R2002" s="544"/>
    </row>
    <row r="2003" spans="1:18" x14ac:dyDescent="0.25">
      <c r="A2003" s="361" t="s">
        <v>7095</v>
      </c>
      <c r="B2003" s="26" t="s">
        <v>3987</v>
      </c>
      <c r="C2003" s="361" t="s">
        <v>158</v>
      </c>
      <c r="D2003" s="389" t="s">
        <v>7102</v>
      </c>
      <c r="E2003" s="383">
        <v>5000</v>
      </c>
      <c r="F2003" s="613" t="s">
        <v>8628</v>
      </c>
      <c r="G2003" s="554" t="s">
        <v>8629</v>
      </c>
      <c r="H2003" s="392" t="s">
        <v>4566</v>
      </c>
      <c r="I2003" s="392" t="s">
        <v>7099</v>
      </c>
      <c r="J2003" s="392" t="s">
        <v>7100</v>
      </c>
      <c r="K2003" s="544" t="s">
        <v>3277</v>
      </c>
      <c r="L2003" s="544" t="s">
        <v>3297</v>
      </c>
      <c r="M2003" s="390">
        <v>20583.330000000002</v>
      </c>
      <c r="N2003" s="544" t="s">
        <v>7101</v>
      </c>
      <c r="O2003" s="544" t="s">
        <v>7101</v>
      </c>
      <c r="P2003" s="390">
        <v>0</v>
      </c>
      <c r="Q2003" s="544"/>
      <c r="R2003" s="544"/>
    </row>
    <row r="2004" spans="1:18" ht="24" x14ac:dyDescent="0.25">
      <c r="A2004" s="361" t="s">
        <v>7095</v>
      </c>
      <c r="B2004" s="26" t="s">
        <v>3987</v>
      </c>
      <c r="C2004" s="361" t="s">
        <v>158</v>
      </c>
      <c r="D2004" s="389" t="s">
        <v>7468</v>
      </c>
      <c r="E2004" s="383">
        <v>5000</v>
      </c>
      <c r="F2004" s="613" t="s">
        <v>8630</v>
      </c>
      <c r="G2004" s="554" t="s">
        <v>8631</v>
      </c>
      <c r="H2004" s="392" t="s">
        <v>4566</v>
      </c>
      <c r="I2004" s="392" t="s">
        <v>7099</v>
      </c>
      <c r="J2004" s="392" t="s">
        <v>7100</v>
      </c>
      <c r="K2004" s="544" t="s">
        <v>3277</v>
      </c>
      <c r="L2004" s="544" t="s">
        <v>3564</v>
      </c>
      <c r="M2004" s="390">
        <v>60600</v>
      </c>
      <c r="N2004" s="544" t="s">
        <v>7101</v>
      </c>
      <c r="O2004" s="544" t="s">
        <v>7101</v>
      </c>
      <c r="P2004" s="390">
        <v>0</v>
      </c>
      <c r="Q2004" s="544"/>
      <c r="R2004" s="544"/>
    </row>
    <row r="2005" spans="1:18" ht="24" x14ac:dyDescent="0.25">
      <c r="A2005" s="361" t="s">
        <v>7095</v>
      </c>
      <c r="B2005" s="26" t="s">
        <v>3987</v>
      </c>
      <c r="C2005" s="361" t="s">
        <v>158</v>
      </c>
      <c r="D2005" s="389" t="s">
        <v>7111</v>
      </c>
      <c r="E2005" s="383">
        <v>3500</v>
      </c>
      <c r="F2005" s="613" t="s">
        <v>8632</v>
      </c>
      <c r="G2005" s="554" t="s">
        <v>8633</v>
      </c>
      <c r="H2005" s="293" t="s">
        <v>7204</v>
      </c>
      <c r="I2005" s="392" t="s">
        <v>7099</v>
      </c>
      <c r="J2005" s="392" t="s">
        <v>7100</v>
      </c>
      <c r="K2005" s="544" t="s">
        <v>3277</v>
      </c>
      <c r="L2005" s="544" t="s">
        <v>3309</v>
      </c>
      <c r="M2005" s="390">
        <v>11156.109999999999</v>
      </c>
      <c r="N2005" s="544" t="s">
        <v>7101</v>
      </c>
      <c r="O2005" s="544" t="s">
        <v>7101</v>
      </c>
      <c r="P2005" s="390">
        <v>0</v>
      </c>
      <c r="Q2005" s="544"/>
      <c r="R2005" s="544"/>
    </row>
    <row r="2006" spans="1:18" ht="36" x14ac:dyDescent="0.25">
      <c r="A2006" s="361" t="s">
        <v>7095</v>
      </c>
      <c r="B2006" s="26" t="s">
        <v>3987</v>
      </c>
      <c r="C2006" s="361" t="s">
        <v>158</v>
      </c>
      <c r="D2006" s="389" t="s">
        <v>8634</v>
      </c>
      <c r="E2006" s="383">
        <v>2500</v>
      </c>
      <c r="F2006" s="613" t="s">
        <v>8635</v>
      </c>
      <c r="G2006" s="554" t="s">
        <v>8636</v>
      </c>
      <c r="H2006" s="293" t="s">
        <v>8608</v>
      </c>
      <c r="I2006" s="293" t="s">
        <v>7110</v>
      </c>
      <c r="J2006" s="392" t="s">
        <v>1664</v>
      </c>
      <c r="K2006" s="544" t="s">
        <v>3277</v>
      </c>
      <c r="L2006" s="544" t="s">
        <v>3564</v>
      </c>
      <c r="M2006" s="390">
        <v>30600</v>
      </c>
      <c r="N2006" s="544" t="s">
        <v>7101</v>
      </c>
      <c r="O2006" s="544" t="s">
        <v>7101</v>
      </c>
      <c r="P2006" s="390">
        <v>0</v>
      </c>
      <c r="Q2006" s="544"/>
      <c r="R2006" s="544"/>
    </row>
    <row r="2007" spans="1:18" ht="24" x14ac:dyDescent="0.25">
      <c r="A2007" s="361" t="s">
        <v>7095</v>
      </c>
      <c r="B2007" s="26" t="s">
        <v>3987</v>
      </c>
      <c r="C2007" s="361" t="s">
        <v>158</v>
      </c>
      <c r="D2007" s="389" t="s">
        <v>7096</v>
      </c>
      <c r="E2007" s="383">
        <v>5000</v>
      </c>
      <c r="F2007" s="613" t="s">
        <v>8637</v>
      </c>
      <c r="G2007" s="554" t="s">
        <v>8638</v>
      </c>
      <c r="H2007" s="392" t="s">
        <v>7194</v>
      </c>
      <c r="I2007" s="392" t="s">
        <v>7099</v>
      </c>
      <c r="J2007" s="392" t="s">
        <v>7100</v>
      </c>
      <c r="K2007" s="544" t="s">
        <v>3277</v>
      </c>
      <c r="L2007" s="544" t="s">
        <v>3277</v>
      </c>
      <c r="M2007" s="390">
        <v>5416.67</v>
      </c>
      <c r="N2007" s="544" t="s">
        <v>7101</v>
      </c>
      <c r="O2007" s="544" t="s">
        <v>7101</v>
      </c>
      <c r="P2007" s="390">
        <v>0</v>
      </c>
      <c r="Q2007" s="544"/>
      <c r="R2007" s="544"/>
    </row>
    <row r="2008" spans="1:18" x14ac:dyDescent="0.25">
      <c r="A2008" s="361" t="s">
        <v>7095</v>
      </c>
      <c r="B2008" s="26" t="s">
        <v>3987</v>
      </c>
      <c r="C2008" s="361" t="s">
        <v>158</v>
      </c>
      <c r="D2008" s="389" t="s">
        <v>7096</v>
      </c>
      <c r="E2008" s="383">
        <v>5000</v>
      </c>
      <c r="F2008" s="613" t="s">
        <v>8639</v>
      </c>
      <c r="G2008" s="554" t="s">
        <v>8640</v>
      </c>
      <c r="H2008" s="392" t="s">
        <v>4566</v>
      </c>
      <c r="I2008" s="392" t="s">
        <v>7099</v>
      </c>
      <c r="J2008" s="392" t="s">
        <v>7100</v>
      </c>
      <c r="K2008" s="544" t="s">
        <v>3277</v>
      </c>
      <c r="L2008" s="544" t="s">
        <v>3277</v>
      </c>
      <c r="M2008" s="390">
        <v>5416.67</v>
      </c>
      <c r="N2008" s="544" t="s">
        <v>7101</v>
      </c>
      <c r="O2008" s="544" t="s">
        <v>7101</v>
      </c>
      <c r="P2008" s="390">
        <v>0</v>
      </c>
      <c r="Q2008" s="544"/>
      <c r="R2008" s="544"/>
    </row>
    <row r="2009" spans="1:18" x14ac:dyDescent="0.25">
      <c r="A2009" s="361" t="s">
        <v>7095</v>
      </c>
      <c r="B2009" s="26" t="s">
        <v>3987</v>
      </c>
      <c r="C2009" s="361" t="s">
        <v>158</v>
      </c>
      <c r="D2009" s="389" t="s">
        <v>7170</v>
      </c>
      <c r="E2009" s="383">
        <v>5000</v>
      </c>
      <c r="F2009" s="613" t="s">
        <v>8639</v>
      </c>
      <c r="G2009" s="554" t="s">
        <v>8640</v>
      </c>
      <c r="H2009" s="392" t="s">
        <v>4566</v>
      </c>
      <c r="I2009" s="392" t="s">
        <v>7099</v>
      </c>
      <c r="J2009" s="392" t="s">
        <v>7100</v>
      </c>
      <c r="K2009" s="544" t="s">
        <v>3283</v>
      </c>
      <c r="L2009" s="544" t="s">
        <v>3297</v>
      </c>
      <c r="M2009" s="390">
        <v>21498.89</v>
      </c>
      <c r="N2009" s="544" t="s">
        <v>7101</v>
      </c>
      <c r="O2009" s="544" t="s">
        <v>7101</v>
      </c>
      <c r="P2009" s="390">
        <v>0</v>
      </c>
      <c r="Q2009" s="544"/>
      <c r="R2009" s="544"/>
    </row>
    <row r="2010" spans="1:18" ht="24" x14ac:dyDescent="0.25">
      <c r="A2010" s="361" t="s">
        <v>7095</v>
      </c>
      <c r="B2010" s="26" t="s">
        <v>3987</v>
      </c>
      <c r="C2010" s="361" t="s">
        <v>158</v>
      </c>
      <c r="D2010" s="389" t="s">
        <v>7170</v>
      </c>
      <c r="E2010" s="383">
        <v>5000</v>
      </c>
      <c r="F2010" s="613" t="s">
        <v>8641</v>
      </c>
      <c r="G2010" s="554" t="s">
        <v>8642</v>
      </c>
      <c r="H2010" s="392" t="s">
        <v>4566</v>
      </c>
      <c r="I2010" s="392" t="s">
        <v>7099</v>
      </c>
      <c r="J2010" s="392" t="s">
        <v>7100</v>
      </c>
      <c r="K2010" s="544" t="s">
        <v>3283</v>
      </c>
      <c r="L2010" s="544" t="s">
        <v>3297</v>
      </c>
      <c r="M2010" s="390">
        <v>21498.89</v>
      </c>
      <c r="N2010" s="544" t="s">
        <v>7101</v>
      </c>
      <c r="O2010" s="544" t="s">
        <v>7101</v>
      </c>
      <c r="P2010" s="390">
        <v>0</v>
      </c>
      <c r="Q2010" s="544"/>
      <c r="R2010" s="544"/>
    </row>
    <row r="2011" spans="1:18" ht="24" x14ac:dyDescent="0.25">
      <c r="A2011" s="361" t="s">
        <v>7095</v>
      </c>
      <c r="B2011" s="26" t="s">
        <v>3987</v>
      </c>
      <c r="C2011" s="361" t="s">
        <v>158</v>
      </c>
      <c r="D2011" s="389" t="s">
        <v>7096</v>
      </c>
      <c r="E2011" s="383">
        <v>5000</v>
      </c>
      <c r="F2011" s="613" t="s">
        <v>8641</v>
      </c>
      <c r="G2011" s="554" t="s">
        <v>8642</v>
      </c>
      <c r="H2011" s="392" t="s">
        <v>4566</v>
      </c>
      <c r="I2011" s="392" t="s">
        <v>7099</v>
      </c>
      <c r="J2011" s="392" t="s">
        <v>7100</v>
      </c>
      <c r="K2011" s="544" t="s">
        <v>3277</v>
      </c>
      <c r="L2011" s="544" t="s">
        <v>3277</v>
      </c>
      <c r="M2011" s="390">
        <v>5416.67</v>
      </c>
      <c r="N2011" s="544" t="s">
        <v>7101</v>
      </c>
      <c r="O2011" s="544" t="s">
        <v>7101</v>
      </c>
      <c r="P2011" s="390">
        <v>0</v>
      </c>
      <c r="Q2011" s="544"/>
      <c r="R2011" s="544"/>
    </row>
    <row r="2012" spans="1:18" ht="24" x14ac:dyDescent="0.25">
      <c r="A2012" s="361" t="s">
        <v>7095</v>
      </c>
      <c r="B2012" s="26" t="s">
        <v>3987</v>
      </c>
      <c r="C2012" s="361" t="s">
        <v>158</v>
      </c>
      <c r="D2012" s="389" t="s">
        <v>7084</v>
      </c>
      <c r="E2012" s="383">
        <v>2500</v>
      </c>
      <c r="F2012" s="613" t="s">
        <v>8643</v>
      </c>
      <c r="G2012" s="554" t="s">
        <v>8644</v>
      </c>
      <c r="H2012" s="392" t="s">
        <v>5119</v>
      </c>
      <c r="I2012" s="293" t="s">
        <v>7207</v>
      </c>
      <c r="J2012" s="392" t="s">
        <v>7208</v>
      </c>
      <c r="K2012" s="544" t="s">
        <v>3277</v>
      </c>
      <c r="L2012" s="544" t="s">
        <v>3564</v>
      </c>
      <c r="M2012" s="390">
        <v>30600</v>
      </c>
      <c r="N2012" s="544" t="s">
        <v>7101</v>
      </c>
      <c r="O2012" s="544" t="s">
        <v>7101</v>
      </c>
      <c r="P2012" s="390">
        <v>0</v>
      </c>
      <c r="Q2012" s="544"/>
      <c r="R2012" s="544"/>
    </row>
    <row r="2013" spans="1:18" ht="24" x14ac:dyDescent="0.25">
      <c r="A2013" s="361" t="s">
        <v>7095</v>
      </c>
      <c r="B2013" s="26" t="s">
        <v>3987</v>
      </c>
      <c r="C2013" s="361" t="s">
        <v>158</v>
      </c>
      <c r="D2013" s="389" t="s">
        <v>7096</v>
      </c>
      <c r="E2013" s="383">
        <v>5000</v>
      </c>
      <c r="F2013" s="613" t="s">
        <v>8645</v>
      </c>
      <c r="G2013" s="554" t="s">
        <v>8646</v>
      </c>
      <c r="H2013" s="392" t="s">
        <v>4566</v>
      </c>
      <c r="I2013" s="392" t="s">
        <v>7099</v>
      </c>
      <c r="J2013" s="392" t="s">
        <v>7100</v>
      </c>
      <c r="K2013" s="544" t="s">
        <v>3277</v>
      </c>
      <c r="L2013" s="544" t="s">
        <v>3277</v>
      </c>
      <c r="M2013" s="390">
        <v>5416.67</v>
      </c>
      <c r="N2013" s="544" t="s">
        <v>7101</v>
      </c>
      <c r="O2013" s="544" t="s">
        <v>7101</v>
      </c>
      <c r="P2013" s="390">
        <v>0</v>
      </c>
      <c r="Q2013" s="544"/>
      <c r="R2013" s="544"/>
    </row>
    <row r="2014" spans="1:18" x14ac:dyDescent="0.25">
      <c r="A2014" s="361" t="s">
        <v>7095</v>
      </c>
      <c r="B2014" s="26" t="s">
        <v>3987</v>
      </c>
      <c r="C2014" s="361" t="s">
        <v>158</v>
      </c>
      <c r="D2014" s="389" t="s">
        <v>7170</v>
      </c>
      <c r="E2014" s="383">
        <v>5000</v>
      </c>
      <c r="F2014" s="613" t="s">
        <v>8647</v>
      </c>
      <c r="G2014" s="554" t="s">
        <v>8648</v>
      </c>
      <c r="H2014" s="392" t="s">
        <v>4194</v>
      </c>
      <c r="I2014" s="392" t="s">
        <v>7099</v>
      </c>
      <c r="J2014" s="392" t="s">
        <v>7100</v>
      </c>
      <c r="K2014" s="544" t="s">
        <v>3283</v>
      </c>
      <c r="L2014" s="544" t="s">
        <v>3309</v>
      </c>
      <c r="M2014" s="390">
        <v>19476.109999999997</v>
      </c>
      <c r="N2014" s="544" t="s">
        <v>7101</v>
      </c>
      <c r="O2014" s="544" t="s">
        <v>7101</v>
      </c>
      <c r="P2014" s="390">
        <v>0</v>
      </c>
      <c r="Q2014" s="544"/>
      <c r="R2014" s="544"/>
    </row>
    <row r="2015" spans="1:18" ht="24" x14ac:dyDescent="0.25">
      <c r="A2015" s="361" t="s">
        <v>7095</v>
      </c>
      <c r="B2015" s="26" t="s">
        <v>3987</v>
      </c>
      <c r="C2015" s="361" t="s">
        <v>158</v>
      </c>
      <c r="D2015" s="389" t="s">
        <v>7522</v>
      </c>
      <c r="E2015" s="383">
        <v>5500</v>
      </c>
      <c r="F2015" s="613" t="s">
        <v>8649</v>
      </c>
      <c r="G2015" s="554" t="s">
        <v>8650</v>
      </c>
      <c r="H2015" s="293" t="s">
        <v>7243</v>
      </c>
      <c r="I2015" s="392" t="s">
        <v>7099</v>
      </c>
      <c r="J2015" s="392" t="s">
        <v>7100</v>
      </c>
      <c r="K2015" s="544" t="s">
        <v>3277</v>
      </c>
      <c r="L2015" s="544" t="s">
        <v>3564</v>
      </c>
      <c r="M2015" s="390">
        <v>66600</v>
      </c>
      <c r="N2015" s="544" t="s">
        <v>7101</v>
      </c>
      <c r="O2015" s="544" t="s">
        <v>7101</v>
      </c>
      <c r="P2015" s="390">
        <v>0</v>
      </c>
      <c r="Q2015" s="544"/>
      <c r="R2015" s="544"/>
    </row>
    <row r="2016" spans="1:18" x14ac:dyDescent="0.25">
      <c r="A2016" s="361" t="s">
        <v>7095</v>
      </c>
      <c r="B2016" s="26" t="s">
        <v>3987</v>
      </c>
      <c r="C2016" s="361" t="s">
        <v>158</v>
      </c>
      <c r="D2016" s="389" t="s">
        <v>7170</v>
      </c>
      <c r="E2016" s="383">
        <v>5000</v>
      </c>
      <c r="F2016" s="613" t="s">
        <v>8651</v>
      </c>
      <c r="G2016" s="554" t="s">
        <v>8652</v>
      </c>
      <c r="H2016" s="392" t="s">
        <v>4566</v>
      </c>
      <c r="I2016" s="392" t="s">
        <v>7099</v>
      </c>
      <c r="J2016" s="392" t="s">
        <v>7100</v>
      </c>
      <c r="K2016" s="544" t="s">
        <v>3283</v>
      </c>
      <c r="L2016" s="544" t="s">
        <v>3309</v>
      </c>
      <c r="M2016" s="390">
        <v>19476.109999999997</v>
      </c>
      <c r="N2016" s="544" t="s">
        <v>7101</v>
      </c>
      <c r="O2016" s="544" t="s">
        <v>7101</v>
      </c>
      <c r="P2016" s="390">
        <v>0</v>
      </c>
      <c r="Q2016" s="544"/>
      <c r="R2016" s="544"/>
    </row>
    <row r="2017" spans="1:18" ht="36" x14ac:dyDescent="0.25">
      <c r="A2017" s="361" t="s">
        <v>7095</v>
      </c>
      <c r="B2017" s="26" t="s">
        <v>3987</v>
      </c>
      <c r="C2017" s="361" t="s">
        <v>158</v>
      </c>
      <c r="D2017" s="389" t="s">
        <v>7158</v>
      </c>
      <c r="E2017" s="383">
        <v>3500</v>
      </c>
      <c r="F2017" s="613" t="s">
        <v>8653</v>
      </c>
      <c r="G2017" s="554" t="s">
        <v>8654</v>
      </c>
      <c r="H2017" s="293" t="s">
        <v>7344</v>
      </c>
      <c r="I2017" s="392" t="s">
        <v>7099</v>
      </c>
      <c r="J2017" s="392" t="s">
        <v>7100</v>
      </c>
      <c r="K2017" s="544">
        <v>1</v>
      </c>
      <c r="L2017" s="544">
        <v>12</v>
      </c>
      <c r="M2017" s="390">
        <v>42600</v>
      </c>
      <c r="N2017" s="544" t="s">
        <v>7101</v>
      </c>
      <c r="O2017" s="544" t="s">
        <v>7101</v>
      </c>
      <c r="P2017" s="390">
        <v>0</v>
      </c>
      <c r="Q2017" s="544"/>
      <c r="R2017" s="544"/>
    </row>
    <row r="2018" spans="1:18" x14ac:dyDescent="0.25">
      <c r="A2018" s="361" t="s">
        <v>7095</v>
      </c>
      <c r="B2018" s="26" t="s">
        <v>3987</v>
      </c>
      <c r="C2018" s="361" t="s">
        <v>158</v>
      </c>
      <c r="D2018" s="389" t="s">
        <v>7096</v>
      </c>
      <c r="E2018" s="383">
        <v>5000</v>
      </c>
      <c r="F2018" s="613" t="s">
        <v>8655</v>
      </c>
      <c r="G2018" s="554" t="s">
        <v>8656</v>
      </c>
      <c r="H2018" s="392" t="s">
        <v>8657</v>
      </c>
      <c r="I2018" s="392" t="s">
        <v>7099</v>
      </c>
      <c r="J2018" s="392" t="s">
        <v>7100</v>
      </c>
      <c r="K2018" s="544" t="s">
        <v>3277</v>
      </c>
      <c r="L2018" s="544" t="s">
        <v>3277</v>
      </c>
      <c r="M2018" s="390">
        <v>5416.67</v>
      </c>
      <c r="N2018" s="544" t="s">
        <v>7101</v>
      </c>
      <c r="O2018" s="544" t="s">
        <v>7101</v>
      </c>
      <c r="P2018" s="390">
        <v>0</v>
      </c>
      <c r="Q2018" s="544"/>
      <c r="R2018" s="544"/>
    </row>
    <row r="2019" spans="1:18" x14ac:dyDescent="0.25">
      <c r="A2019" s="361" t="s">
        <v>7095</v>
      </c>
      <c r="B2019" s="26" t="s">
        <v>3987</v>
      </c>
      <c r="C2019" s="361" t="s">
        <v>158</v>
      </c>
      <c r="D2019" s="389" t="s">
        <v>7111</v>
      </c>
      <c r="E2019" s="383">
        <v>3500</v>
      </c>
      <c r="F2019" s="613" t="s">
        <v>8658</v>
      </c>
      <c r="G2019" s="554" t="s">
        <v>8659</v>
      </c>
      <c r="H2019" s="392" t="s">
        <v>8660</v>
      </c>
      <c r="I2019" s="392" t="s">
        <v>7099</v>
      </c>
      <c r="J2019" s="392" t="s">
        <v>7100</v>
      </c>
      <c r="K2019" s="544" t="s">
        <v>3277</v>
      </c>
      <c r="L2019" s="544" t="s">
        <v>3309</v>
      </c>
      <c r="M2019" s="390">
        <v>11156.109999999999</v>
      </c>
      <c r="N2019" s="544" t="s">
        <v>7101</v>
      </c>
      <c r="O2019" s="544" t="s">
        <v>7101</v>
      </c>
      <c r="P2019" s="390">
        <v>0</v>
      </c>
      <c r="Q2019" s="544"/>
      <c r="R2019" s="544"/>
    </row>
    <row r="2020" spans="1:18" x14ac:dyDescent="0.25">
      <c r="A2020" s="361" t="s">
        <v>7095</v>
      </c>
      <c r="B2020" s="26" t="s">
        <v>3987</v>
      </c>
      <c r="C2020" s="361" t="s">
        <v>158</v>
      </c>
      <c r="D2020" s="389" t="s">
        <v>7185</v>
      </c>
      <c r="E2020" s="383">
        <v>4000</v>
      </c>
      <c r="F2020" s="613" t="s">
        <v>8661</v>
      </c>
      <c r="G2020" s="554" t="s">
        <v>8662</v>
      </c>
      <c r="H2020" s="392" t="s">
        <v>4438</v>
      </c>
      <c r="I2020" s="392" t="s">
        <v>7115</v>
      </c>
      <c r="J2020" s="392" t="s">
        <v>1664</v>
      </c>
      <c r="K2020" s="544" t="s">
        <v>3277</v>
      </c>
      <c r="L2020" s="544" t="s">
        <v>3564</v>
      </c>
      <c r="M2020" s="390">
        <v>48600</v>
      </c>
      <c r="N2020" s="544" t="s">
        <v>7101</v>
      </c>
      <c r="O2020" s="544" t="s">
        <v>7101</v>
      </c>
      <c r="P2020" s="390">
        <v>0</v>
      </c>
      <c r="Q2020" s="544"/>
      <c r="R2020" s="544"/>
    </row>
    <row r="2021" spans="1:18" ht="24" x14ac:dyDescent="0.25">
      <c r="A2021" s="361" t="s">
        <v>7095</v>
      </c>
      <c r="B2021" s="26" t="s">
        <v>3987</v>
      </c>
      <c r="C2021" s="361" t="s">
        <v>158</v>
      </c>
      <c r="D2021" s="389" t="s">
        <v>4377</v>
      </c>
      <c r="E2021" s="383">
        <v>5500</v>
      </c>
      <c r="F2021" s="613" t="s">
        <v>8663</v>
      </c>
      <c r="G2021" s="554" t="s">
        <v>8664</v>
      </c>
      <c r="H2021" s="293" t="s">
        <v>7129</v>
      </c>
      <c r="I2021" s="392" t="s">
        <v>7345</v>
      </c>
      <c r="J2021" s="392" t="s">
        <v>7100</v>
      </c>
      <c r="K2021" s="544" t="s">
        <v>3277</v>
      </c>
      <c r="L2021" s="544" t="s">
        <v>3564</v>
      </c>
      <c r="M2021" s="390">
        <v>66600</v>
      </c>
      <c r="N2021" s="544" t="s">
        <v>7101</v>
      </c>
      <c r="O2021" s="544" t="s">
        <v>7101</v>
      </c>
      <c r="P2021" s="390">
        <v>0</v>
      </c>
      <c r="Q2021" s="544"/>
      <c r="R2021" s="544"/>
    </row>
    <row r="2022" spans="1:18" ht="24" x14ac:dyDescent="0.25">
      <c r="A2022" s="361" t="s">
        <v>7095</v>
      </c>
      <c r="B2022" s="26" t="s">
        <v>3987</v>
      </c>
      <c r="C2022" s="361" t="s">
        <v>158</v>
      </c>
      <c r="D2022" s="389" t="s">
        <v>7102</v>
      </c>
      <c r="E2022" s="383">
        <v>5000</v>
      </c>
      <c r="F2022" s="613" t="s">
        <v>8665</v>
      </c>
      <c r="G2022" s="554" t="s">
        <v>8666</v>
      </c>
      <c r="H2022" s="392" t="s">
        <v>4566</v>
      </c>
      <c r="I2022" s="392" t="s">
        <v>7099</v>
      </c>
      <c r="J2022" s="392" t="s">
        <v>7100</v>
      </c>
      <c r="K2022" s="544" t="s">
        <v>3277</v>
      </c>
      <c r="L2022" s="544" t="s">
        <v>3297</v>
      </c>
      <c r="M2022" s="390">
        <v>21125</v>
      </c>
      <c r="N2022" s="544" t="s">
        <v>7101</v>
      </c>
      <c r="O2022" s="544" t="s">
        <v>7101</v>
      </c>
      <c r="P2022" s="390">
        <v>0</v>
      </c>
      <c r="Q2022" s="544"/>
      <c r="R2022" s="544"/>
    </row>
    <row r="2023" spans="1:18" ht="24" x14ac:dyDescent="0.25">
      <c r="A2023" s="361" t="s">
        <v>7095</v>
      </c>
      <c r="B2023" s="26" t="s">
        <v>3987</v>
      </c>
      <c r="C2023" s="361" t="s">
        <v>158</v>
      </c>
      <c r="D2023" s="389" t="s">
        <v>7170</v>
      </c>
      <c r="E2023" s="383">
        <v>5000</v>
      </c>
      <c r="F2023" s="613" t="s">
        <v>8667</v>
      </c>
      <c r="G2023" s="554" t="s">
        <v>8668</v>
      </c>
      <c r="H2023" s="392" t="s">
        <v>4566</v>
      </c>
      <c r="I2023" s="392" t="s">
        <v>7099</v>
      </c>
      <c r="J2023" s="392" t="s">
        <v>7100</v>
      </c>
      <c r="K2023" s="544" t="s">
        <v>3283</v>
      </c>
      <c r="L2023" s="544" t="s">
        <v>3297</v>
      </c>
      <c r="M2023" s="390">
        <v>21498.890000000003</v>
      </c>
      <c r="N2023" s="544" t="s">
        <v>7101</v>
      </c>
      <c r="O2023" s="544" t="s">
        <v>7101</v>
      </c>
      <c r="P2023" s="390">
        <v>0</v>
      </c>
      <c r="Q2023" s="544"/>
      <c r="R2023" s="544"/>
    </row>
    <row r="2024" spans="1:18" ht="24" x14ac:dyDescent="0.25">
      <c r="A2024" s="361" t="s">
        <v>7095</v>
      </c>
      <c r="B2024" s="26" t="s">
        <v>3987</v>
      </c>
      <c r="C2024" s="361" t="s">
        <v>158</v>
      </c>
      <c r="D2024" s="389" t="s">
        <v>7096</v>
      </c>
      <c r="E2024" s="383">
        <v>5000</v>
      </c>
      <c r="F2024" s="613" t="s">
        <v>8667</v>
      </c>
      <c r="G2024" s="554" t="s">
        <v>8668</v>
      </c>
      <c r="H2024" s="392" t="s">
        <v>4566</v>
      </c>
      <c r="I2024" s="392" t="s">
        <v>7099</v>
      </c>
      <c r="J2024" s="392" t="s">
        <v>7100</v>
      </c>
      <c r="K2024" s="544" t="s">
        <v>3277</v>
      </c>
      <c r="L2024" s="544" t="s">
        <v>3277</v>
      </c>
      <c r="M2024" s="390">
        <v>5416.67</v>
      </c>
      <c r="N2024" s="544" t="s">
        <v>7101</v>
      </c>
      <c r="O2024" s="544" t="s">
        <v>7101</v>
      </c>
      <c r="P2024" s="390">
        <v>0</v>
      </c>
      <c r="Q2024" s="544"/>
      <c r="R2024" s="544"/>
    </row>
    <row r="2025" spans="1:18" x14ac:dyDescent="0.25">
      <c r="A2025" s="361" t="s">
        <v>7095</v>
      </c>
      <c r="B2025" s="26" t="s">
        <v>3987</v>
      </c>
      <c r="C2025" s="361" t="s">
        <v>158</v>
      </c>
      <c r="D2025" s="389" t="s">
        <v>7096</v>
      </c>
      <c r="E2025" s="383">
        <v>5000</v>
      </c>
      <c r="F2025" s="613" t="s">
        <v>8669</v>
      </c>
      <c r="G2025" s="554" t="s">
        <v>8670</v>
      </c>
      <c r="H2025" s="392" t="s">
        <v>4566</v>
      </c>
      <c r="I2025" s="392" t="s">
        <v>7099</v>
      </c>
      <c r="J2025" s="392" t="s">
        <v>7100</v>
      </c>
      <c r="K2025" s="544" t="s">
        <v>3277</v>
      </c>
      <c r="L2025" s="544" t="s">
        <v>3277</v>
      </c>
      <c r="M2025" s="390">
        <v>5416.67</v>
      </c>
      <c r="N2025" s="544" t="s">
        <v>7101</v>
      </c>
      <c r="O2025" s="544" t="s">
        <v>7101</v>
      </c>
      <c r="P2025" s="390">
        <v>0</v>
      </c>
      <c r="Q2025" s="544"/>
      <c r="R2025" s="544"/>
    </row>
    <row r="2026" spans="1:18" x14ac:dyDescent="0.25">
      <c r="A2026" s="361" t="s">
        <v>7095</v>
      </c>
      <c r="B2026" s="26" t="s">
        <v>3987</v>
      </c>
      <c r="C2026" s="361" t="s">
        <v>158</v>
      </c>
      <c r="D2026" s="389" t="s">
        <v>7170</v>
      </c>
      <c r="E2026" s="383">
        <v>5000</v>
      </c>
      <c r="F2026" s="613" t="s">
        <v>8669</v>
      </c>
      <c r="G2026" s="554" t="s">
        <v>8670</v>
      </c>
      <c r="H2026" s="392" t="s">
        <v>4566</v>
      </c>
      <c r="I2026" s="392" t="s">
        <v>7099</v>
      </c>
      <c r="J2026" s="392" t="s">
        <v>7100</v>
      </c>
      <c r="K2026" s="544" t="s">
        <v>3283</v>
      </c>
      <c r="L2026" s="544" t="s">
        <v>3297</v>
      </c>
      <c r="M2026" s="390">
        <v>21498.89</v>
      </c>
      <c r="N2026" s="544" t="s">
        <v>7101</v>
      </c>
      <c r="O2026" s="544" t="s">
        <v>7101</v>
      </c>
      <c r="P2026" s="390">
        <v>0</v>
      </c>
      <c r="Q2026" s="544"/>
      <c r="R2026" s="544"/>
    </row>
    <row r="2027" spans="1:18" ht="24" x14ac:dyDescent="0.25">
      <c r="A2027" s="361" t="s">
        <v>7095</v>
      </c>
      <c r="B2027" s="26" t="s">
        <v>3987</v>
      </c>
      <c r="C2027" s="361" t="s">
        <v>158</v>
      </c>
      <c r="D2027" s="389" t="s">
        <v>7158</v>
      </c>
      <c r="E2027" s="383">
        <v>3500</v>
      </c>
      <c r="F2027" s="613" t="s">
        <v>8671</v>
      </c>
      <c r="G2027" s="554" t="s">
        <v>8672</v>
      </c>
      <c r="H2027" s="293" t="s">
        <v>7728</v>
      </c>
      <c r="I2027" s="392" t="s">
        <v>7099</v>
      </c>
      <c r="J2027" s="392" t="s">
        <v>7100</v>
      </c>
      <c r="K2027" s="544" t="s">
        <v>3277</v>
      </c>
      <c r="L2027" s="544" t="s">
        <v>3564</v>
      </c>
      <c r="M2027" s="390">
        <v>42600</v>
      </c>
      <c r="N2027" s="544" t="s">
        <v>7101</v>
      </c>
      <c r="O2027" s="544" t="s">
        <v>7101</v>
      </c>
      <c r="P2027" s="390">
        <v>0</v>
      </c>
      <c r="Q2027" s="544"/>
      <c r="R2027" s="544"/>
    </row>
    <row r="2028" spans="1:18" ht="24" x14ac:dyDescent="0.25">
      <c r="A2028" s="361" t="s">
        <v>7095</v>
      </c>
      <c r="B2028" s="26" t="s">
        <v>3987</v>
      </c>
      <c r="C2028" s="361" t="s">
        <v>158</v>
      </c>
      <c r="D2028" s="389" t="s">
        <v>7188</v>
      </c>
      <c r="E2028" s="383">
        <v>5500</v>
      </c>
      <c r="F2028" s="613" t="s">
        <v>8673</v>
      </c>
      <c r="G2028" s="554" t="s">
        <v>8674</v>
      </c>
      <c r="H2028" s="293" t="s">
        <v>7204</v>
      </c>
      <c r="I2028" s="293" t="s">
        <v>7207</v>
      </c>
      <c r="J2028" s="392" t="s">
        <v>7208</v>
      </c>
      <c r="K2028" s="544" t="s">
        <v>3277</v>
      </c>
      <c r="L2028" s="544" t="s">
        <v>3564</v>
      </c>
      <c r="M2028" s="390">
        <v>66600</v>
      </c>
      <c r="N2028" s="544" t="s">
        <v>7101</v>
      </c>
      <c r="O2028" s="544" t="s">
        <v>7101</v>
      </c>
      <c r="P2028" s="390">
        <v>0</v>
      </c>
      <c r="Q2028" s="544"/>
      <c r="R2028" s="544"/>
    </row>
    <row r="2029" spans="1:18" x14ac:dyDescent="0.25">
      <c r="A2029" s="361" t="s">
        <v>7095</v>
      </c>
      <c r="B2029" s="26" t="s">
        <v>3987</v>
      </c>
      <c r="C2029" s="361" t="s">
        <v>158</v>
      </c>
      <c r="D2029" s="389" t="s">
        <v>7096</v>
      </c>
      <c r="E2029" s="390">
        <v>5000</v>
      </c>
      <c r="F2029" s="613" t="s">
        <v>8675</v>
      </c>
      <c r="G2029" s="554" t="s">
        <v>8676</v>
      </c>
      <c r="H2029" s="392" t="s">
        <v>7364</v>
      </c>
      <c r="I2029" s="392" t="s">
        <v>7099</v>
      </c>
      <c r="J2029" s="392" t="s">
        <v>7100</v>
      </c>
      <c r="K2029" s="544">
        <v>1</v>
      </c>
      <c r="L2029" s="544">
        <v>1</v>
      </c>
      <c r="M2029" s="390">
        <v>5416.67</v>
      </c>
      <c r="N2029" s="544" t="s">
        <v>7101</v>
      </c>
      <c r="O2029" s="544" t="s">
        <v>7101</v>
      </c>
      <c r="P2029" s="390">
        <v>0</v>
      </c>
      <c r="Q2029" s="544"/>
      <c r="R2029" s="544"/>
    </row>
    <row r="2030" spans="1:18" x14ac:dyDescent="0.25">
      <c r="A2030" s="361" t="s">
        <v>7095</v>
      </c>
      <c r="B2030" s="26" t="s">
        <v>3987</v>
      </c>
      <c r="C2030" s="361" t="s">
        <v>158</v>
      </c>
      <c r="D2030" s="389" t="s">
        <v>7111</v>
      </c>
      <c r="E2030" s="390">
        <v>3500</v>
      </c>
      <c r="F2030" s="613" t="s">
        <v>8677</v>
      </c>
      <c r="G2030" s="554" t="s">
        <v>8678</v>
      </c>
      <c r="H2030" s="392" t="s">
        <v>7211</v>
      </c>
      <c r="I2030" s="392" t="s">
        <v>7099</v>
      </c>
      <c r="J2030" s="392" t="s">
        <v>7100</v>
      </c>
      <c r="K2030" s="544" t="s">
        <v>3277</v>
      </c>
      <c r="L2030" s="544" t="s">
        <v>3309</v>
      </c>
      <c r="M2030" s="390">
        <v>11156.109999999999</v>
      </c>
      <c r="N2030" s="544" t="s">
        <v>7101</v>
      </c>
      <c r="O2030" s="544" t="s">
        <v>7101</v>
      </c>
      <c r="P2030" s="390">
        <v>0</v>
      </c>
      <c r="Q2030" s="544"/>
      <c r="R2030" s="544"/>
    </row>
    <row r="2031" spans="1:18" ht="24" x14ac:dyDescent="0.25">
      <c r="A2031" s="361" t="s">
        <v>7095</v>
      </c>
      <c r="B2031" s="26" t="s">
        <v>3987</v>
      </c>
      <c r="C2031" s="361" t="s">
        <v>158</v>
      </c>
      <c r="D2031" s="389" t="s">
        <v>7096</v>
      </c>
      <c r="E2031" s="390">
        <v>5000</v>
      </c>
      <c r="F2031" s="613" t="s">
        <v>8679</v>
      </c>
      <c r="G2031" s="554" t="s">
        <v>8680</v>
      </c>
      <c r="H2031" s="392" t="s">
        <v>4566</v>
      </c>
      <c r="I2031" s="392" t="s">
        <v>7099</v>
      </c>
      <c r="J2031" s="392" t="s">
        <v>7100</v>
      </c>
      <c r="K2031" s="544">
        <v>1</v>
      </c>
      <c r="L2031" s="544">
        <v>1</v>
      </c>
      <c r="M2031" s="390">
        <v>5416.67</v>
      </c>
      <c r="N2031" s="544" t="s">
        <v>7101</v>
      </c>
      <c r="O2031" s="544" t="s">
        <v>7101</v>
      </c>
      <c r="P2031" s="390">
        <v>0</v>
      </c>
      <c r="Q2031" s="544"/>
      <c r="R2031" s="544"/>
    </row>
    <row r="2032" spans="1:18" ht="24" x14ac:dyDescent="0.25">
      <c r="A2032" s="361" t="s">
        <v>7095</v>
      </c>
      <c r="B2032" s="26" t="s">
        <v>3987</v>
      </c>
      <c r="C2032" s="361" t="s">
        <v>158</v>
      </c>
      <c r="D2032" s="389" t="s">
        <v>7111</v>
      </c>
      <c r="E2032" s="390">
        <v>3500</v>
      </c>
      <c r="F2032" s="613" t="s">
        <v>8681</v>
      </c>
      <c r="G2032" s="554" t="s">
        <v>8682</v>
      </c>
      <c r="H2032" s="293" t="s">
        <v>4302</v>
      </c>
      <c r="I2032" s="392" t="s">
        <v>7099</v>
      </c>
      <c r="J2032" s="392" t="s">
        <v>7100</v>
      </c>
      <c r="K2032" s="544" t="s">
        <v>3277</v>
      </c>
      <c r="L2032" s="544" t="s">
        <v>3309</v>
      </c>
      <c r="M2032" s="390">
        <v>11156.109999999999</v>
      </c>
      <c r="N2032" s="544" t="s">
        <v>7101</v>
      </c>
      <c r="O2032" s="544" t="s">
        <v>7101</v>
      </c>
      <c r="P2032" s="390">
        <v>0</v>
      </c>
      <c r="Q2032" s="544"/>
      <c r="R2032" s="544"/>
    </row>
    <row r="2033" spans="1:18" ht="24" x14ac:dyDescent="0.25">
      <c r="A2033" s="361" t="s">
        <v>7095</v>
      </c>
      <c r="B2033" s="26" t="s">
        <v>3987</v>
      </c>
      <c r="C2033" s="361" t="s">
        <v>158</v>
      </c>
      <c r="D2033" s="391" t="s">
        <v>4000</v>
      </c>
      <c r="E2033" s="383">
        <v>2200</v>
      </c>
      <c r="F2033" s="613" t="s">
        <v>8683</v>
      </c>
      <c r="G2033" s="554" t="s">
        <v>7108</v>
      </c>
      <c r="H2033" s="392" t="s">
        <v>7109</v>
      </c>
      <c r="I2033" s="293" t="s">
        <v>7110</v>
      </c>
      <c r="J2033" s="392" t="s">
        <v>1664</v>
      </c>
      <c r="K2033" s="544" t="s">
        <v>7101</v>
      </c>
      <c r="L2033" s="544" t="s">
        <v>7101</v>
      </c>
      <c r="M2033" s="390">
        <v>0</v>
      </c>
      <c r="N2033" s="544">
        <v>0</v>
      </c>
      <c r="O2033" s="544" t="s">
        <v>3307</v>
      </c>
      <c r="P2033" s="390">
        <v>13200</v>
      </c>
      <c r="Q2033" s="544">
        <v>1</v>
      </c>
      <c r="R2033" s="544">
        <v>12</v>
      </c>
    </row>
    <row r="2034" spans="1:18" x14ac:dyDescent="0.25">
      <c r="A2034" s="361" t="s">
        <v>7095</v>
      </c>
      <c r="B2034" s="26" t="s">
        <v>3987</v>
      </c>
      <c r="C2034" s="361" t="s">
        <v>158</v>
      </c>
      <c r="D2034" s="389" t="s">
        <v>7120</v>
      </c>
      <c r="E2034" s="383">
        <v>8500</v>
      </c>
      <c r="F2034" s="613" t="s">
        <v>7121</v>
      </c>
      <c r="G2034" s="554" t="s">
        <v>7122</v>
      </c>
      <c r="H2034" s="566" t="s">
        <v>4015</v>
      </c>
      <c r="I2034" s="566" t="s">
        <v>7099</v>
      </c>
      <c r="J2034" s="566" t="s">
        <v>7100</v>
      </c>
      <c r="K2034" s="544" t="s">
        <v>7101</v>
      </c>
      <c r="L2034" s="544" t="s">
        <v>7101</v>
      </c>
      <c r="M2034" s="390">
        <v>0</v>
      </c>
      <c r="N2034" s="544" t="s">
        <v>7101</v>
      </c>
      <c r="O2034" s="544">
        <v>6</v>
      </c>
      <c r="P2034" s="390">
        <v>51000</v>
      </c>
      <c r="Q2034" s="544">
        <v>1</v>
      </c>
      <c r="R2034" s="544">
        <v>12</v>
      </c>
    </row>
    <row r="2035" spans="1:18" ht="24.75" x14ac:dyDescent="0.25">
      <c r="A2035" s="361" t="s">
        <v>7095</v>
      </c>
      <c r="B2035" s="26" t="s">
        <v>3987</v>
      </c>
      <c r="C2035" s="361" t="s">
        <v>158</v>
      </c>
      <c r="D2035" s="389" t="s">
        <v>4377</v>
      </c>
      <c r="E2035" s="383">
        <v>5500</v>
      </c>
      <c r="F2035" s="613" t="s">
        <v>7127</v>
      </c>
      <c r="G2035" s="554" t="s">
        <v>7128</v>
      </c>
      <c r="H2035" s="562" t="s">
        <v>7129</v>
      </c>
      <c r="I2035" s="566" t="s">
        <v>7115</v>
      </c>
      <c r="J2035" s="566" t="s">
        <v>1664</v>
      </c>
      <c r="K2035" s="544" t="s">
        <v>7101</v>
      </c>
      <c r="L2035" s="544" t="s">
        <v>7101</v>
      </c>
      <c r="M2035" s="390">
        <v>0</v>
      </c>
      <c r="N2035" s="544" t="s">
        <v>7101</v>
      </c>
      <c r="O2035" s="544" t="s">
        <v>3307</v>
      </c>
      <c r="P2035" s="390">
        <v>33000</v>
      </c>
      <c r="Q2035" s="544">
        <v>1</v>
      </c>
      <c r="R2035" s="544">
        <v>12</v>
      </c>
    </row>
    <row r="2036" spans="1:18" ht="24" x14ac:dyDescent="0.25">
      <c r="A2036" s="361" t="s">
        <v>7095</v>
      </c>
      <c r="B2036" s="26" t="s">
        <v>3987</v>
      </c>
      <c r="C2036" s="361" t="s">
        <v>158</v>
      </c>
      <c r="D2036" s="389" t="s">
        <v>7130</v>
      </c>
      <c r="E2036" s="383">
        <v>6000</v>
      </c>
      <c r="F2036" s="613" t="s">
        <v>7131</v>
      </c>
      <c r="G2036" s="554" t="s">
        <v>7132</v>
      </c>
      <c r="H2036" s="392" t="s">
        <v>4566</v>
      </c>
      <c r="I2036" s="392" t="s">
        <v>7099</v>
      </c>
      <c r="J2036" s="392" t="s">
        <v>7100</v>
      </c>
      <c r="K2036" s="544" t="s">
        <v>7101</v>
      </c>
      <c r="L2036" s="544" t="s">
        <v>7101</v>
      </c>
      <c r="M2036" s="390">
        <v>0</v>
      </c>
      <c r="N2036" s="544" t="s">
        <v>7101</v>
      </c>
      <c r="O2036" s="544" t="s">
        <v>3307</v>
      </c>
      <c r="P2036" s="390">
        <v>36000</v>
      </c>
      <c r="Q2036" s="544">
        <v>1</v>
      </c>
      <c r="R2036" s="544">
        <v>12</v>
      </c>
    </row>
    <row r="2037" spans="1:18" x14ac:dyDescent="0.25">
      <c r="A2037" s="361" t="s">
        <v>7095</v>
      </c>
      <c r="B2037" s="26" t="s">
        <v>3987</v>
      </c>
      <c r="C2037" s="361" t="s">
        <v>158</v>
      </c>
      <c r="D2037" s="391" t="s">
        <v>4458</v>
      </c>
      <c r="E2037" s="383">
        <v>11000</v>
      </c>
      <c r="F2037" s="613" t="s">
        <v>7135</v>
      </c>
      <c r="G2037" s="554" t="s">
        <v>7136</v>
      </c>
      <c r="H2037" s="566" t="s">
        <v>8684</v>
      </c>
      <c r="I2037" s="566" t="s">
        <v>7099</v>
      </c>
      <c r="J2037" s="566" t="s">
        <v>7100</v>
      </c>
      <c r="K2037" s="544" t="s">
        <v>7101</v>
      </c>
      <c r="L2037" s="544" t="s">
        <v>7101</v>
      </c>
      <c r="M2037" s="390">
        <v>0</v>
      </c>
      <c r="N2037" s="544" t="s">
        <v>7101</v>
      </c>
      <c r="O2037" s="544" t="s">
        <v>3307</v>
      </c>
      <c r="P2037" s="390">
        <v>65997.709999999992</v>
      </c>
      <c r="Q2037" s="544">
        <v>1</v>
      </c>
      <c r="R2037" s="544">
        <v>12</v>
      </c>
    </row>
    <row r="2038" spans="1:18" ht="24" x14ac:dyDescent="0.25">
      <c r="A2038" s="361" t="s">
        <v>7095</v>
      </c>
      <c r="B2038" s="26" t="s">
        <v>3987</v>
      </c>
      <c r="C2038" s="361" t="s">
        <v>158</v>
      </c>
      <c r="D2038" s="389" t="s">
        <v>7140</v>
      </c>
      <c r="E2038" s="383">
        <v>8500</v>
      </c>
      <c r="F2038" s="613" t="s">
        <v>7141</v>
      </c>
      <c r="G2038" s="554" t="s">
        <v>7142</v>
      </c>
      <c r="H2038" s="293" t="s">
        <v>7204</v>
      </c>
      <c r="I2038" s="392" t="s">
        <v>7115</v>
      </c>
      <c r="J2038" s="392" t="s">
        <v>1664</v>
      </c>
      <c r="K2038" s="544" t="s">
        <v>7101</v>
      </c>
      <c r="L2038" s="544" t="s">
        <v>7101</v>
      </c>
      <c r="M2038" s="390">
        <v>0</v>
      </c>
      <c r="N2038" s="544" t="s">
        <v>7101</v>
      </c>
      <c r="O2038" s="544" t="s">
        <v>3307</v>
      </c>
      <c r="P2038" s="390">
        <v>50953.96</v>
      </c>
      <c r="Q2038" s="544">
        <v>1</v>
      </c>
      <c r="R2038" s="544">
        <v>12</v>
      </c>
    </row>
    <row r="2039" spans="1:18" x14ac:dyDescent="0.25">
      <c r="A2039" s="361" t="s">
        <v>7095</v>
      </c>
      <c r="B2039" s="26" t="s">
        <v>3987</v>
      </c>
      <c r="C2039" s="361" t="s">
        <v>158</v>
      </c>
      <c r="D2039" s="389" t="s">
        <v>7144</v>
      </c>
      <c r="E2039" s="383">
        <v>8500</v>
      </c>
      <c r="F2039" s="613" t="s">
        <v>7145</v>
      </c>
      <c r="G2039" s="554" t="s">
        <v>7146</v>
      </c>
      <c r="H2039" s="392" t="s">
        <v>5119</v>
      </c>
      <c r="I2039" s="392" t="s">
        <v>7099</v>
      </c>
      <c r="J2039" s="392" t="s">
        <v>7100</v>
      </c>
      <c r="K2039" s="544" t="s">
        <v>7101</v>
      </c>
      <c r="L2039" s="544" t="s">
        <v>7101</v>
      </c>
      <c r="M2039" s="390">
        <v>0</v>
      </c>
      <c r="N2039" s="544" t="s">
        <v>7101</v>
      </c>
      <c r="O2039" s="544" t="s">
        <v>3307</v>
      </c>
      <c r="P2039" s="390">
        <v>50845.35</v>
      </c>
      <c r="Q2039" s="544">
        <v>1</v>
      </c>
      <c r="R2039" s="544">
        <v>12</v>
      </c>
    </row>
    <row r="2040" spans="1:18" ht="36" x14ac:dyDescent="0.25">
      <c r="A2040" s="361" t="s">
        <v>7095</v>
      </c>
      <c r="B2040" s="26" t="s">
        <v>3987</v>
      </c>
      <c r="C2040" s="361" t="s">
        <v>158</v>
      </c>
      <c r="D2040" s="389" t="s">
        <v>7147</v>
      </c>
      <c r="E2040" s="383">
        <v>13000</v>
      </c>
      <c r="F2040" s="613" t="s">
        <v>7148</v>
      </c>
      <c r="G2040" s="554" t="s">
        <v>7149</v>
      </c>
      <c r="H2040" s="293" t="s">
        <v>8685</v>
      </c>
      <c r="I2040" s="392" t="s">
        <v>7099</v>
      </c>
      <c r="J2040" s="392" t="s">
        <v>7100</v>
      </c>
      <c r="K2040" s="544" t="s">
        <v>7101</v>
      </c>
      <c r="L2040" s="544" t="s">
        <v>7101</v>
      </c>
      <c r="M2040" s="390">
        <v>0</v>
      </c>
      <c r="N2040" s="544" t="s">
        <v>7101</v>
      </c>
      <c r="O2040" s="544" t="s">
        <v>3307</v>
      </c>
      <c r="P2040" s="390">
        <v>78000</v>
      </c>
      <c r="Q2040" s="544">
        <v>1</v>
      </c>
      <c r="R2040" s="544">
        <v>12</v>
      </c>
    </row>
    <row r="2041" spans="1:18" ht="36" x14ac:dyDescent="0.25">
      <c r="A2041" s="361" t="s">
        <v>7095</v>
      </c>
      <c r="B2041" s="26" t="s">
        <v>3987</v>
      </c>
      <c r="C2041" s="361" t="s">
        <v>158</v>
      </c>
      <c r="D2041" s="389" t="s">
        <v>7150</v>
      </c>
      <c r="E2041" s="383">
        <v>5000</v>
      </c>
      <c r="F2041" s="613" t="s">
        <v>7151</v>
      </c>
      <c r="G2041" s="554" t="s">
        <v>7152</v>
      </c>
      <c r="H2041" s="293" t="s">
        <v>8686</v>
      </c>
      <c r="I2041" s="392" t="s">
        <v>7099</v>
      </c>
      <c r="J2041" s="392" t="s">
        <v>7100</v>
      </c>
      <c r="K2041" s="544" t="s">
        <v>7101</v>
      </c>
      <c r="L2041" s="544" t="s">
        <v>7101</v>
      </c>
      <c r="M2041" s="390">
        <v>0</v>
      </c>
      <c r="N2041" s="544" t="s">
        <v>7101</v>
      </c>
      <c r="O2041" s="544" t="s">
        <v>3307</v>
      </c>
      <c r="P2041" s="390">
        <v>29078.67</v>
      </c>
      <c r="Q2041" s="544">
        <v>1</v>
      </c>
      <c r="R2041" s="544">
        <v>12</v>
      </c>
    </row>
    <row r="2042" spans="1:18" ht="48" x14ac:dyDescent="0.25">
      <c r="A2042" s="361" t="s">
        <v>7095</v>
      </c>
      <c r="B2042" s="26" t="s">
        <v>3987</v>
      </c>
      <c r="C2042" s="361" t="s">
        <v>158</v>
      </c>
      <c r="D2042" s="389" t="s">
        <v>7158</v>
      </c>
      <c r="E2042" s="383">
        <v>3500</v>
      </c>
      <c r="F2042" s="613" t="s">
        <v>7159</v>
      </c>
      <c r="G2042" s="554" t="s">
        <v>7160</v>
      </c>
      <c r="H2042" s="293" t="s">
        <v>8687</v>
      </c>
      <c r="I2042" s="392" t="s">
        <v>7099</v>
      </c>
      <c r="J2042" s="392" t="s">
        <v>7100</v>
      </c>
      <c r="K2042" s="544" t="s">
        <v>7101</v>
      </c>
      <c r="L2042" s="544" t="s">
        <v>7101</v>
      </c>
      <c r="M2042" s="390">
        <v>0</v>
      </c>
      <c r="N2042" s="544" t="s">
        <v>7101</v>
      </c>
      <c r="O2042" s="544" t="s">
        <v>3307</v>
      </c>
      <c r="P2042" s="390">
        <v>21000</v>
      </c>
      <c r="Q2042" s="544">
        <v>1</v>
      </c>
      <c r="R2042" s="544">
        <v>12</v>
      </c>
    </row>
    <row r="2043" spans="1:18" ht="24" x14ac:dyDescent="0.25">
      <c r="A2043" s="361" t="s">
        <v>7095</v>
      </c>
      <c r="B2043" s="26" t="s">
        <v>3987</v>
      </c>
      <c r="C2043" s="361" t="s">
        <v>158</v>
      </c>
      <c r="D2043" s="391" t="s">
        <v>4000</v>
      </c>
      <c r="E2043" s="383">
        <v>2500</v>
      </c>
      <c r="F2043" s="613" t="s">
        <v>7162</v>
      </c>
      <c r="G2043" s="554" t="s">
        <v>7163</v>
      </c>
      <c r="H2043" s="392" t="s">
        <v>7109</v>
      </c>
      <c r="I2043" s="293" t="s">
        <v>7110</v>
      </c>
      <c r="J2043" s="392" t="s">
        <v>1664</v>
      </c>
      <c r="K2043" s="544" t="s">
        <v>7101</v>
      </c>
      <c r="L2043" s="544" t="s">
        <v>7101</v>
      </c>
      <c r="M2043" s="390">
        <v>0</v>
      </c>
      <c r="N2043" s="544" t="s">
        <v>7101</v>
      </c>
      <c r="O2043" s="544" t="s">
        <v>3307</v>
      </c>
      <c r="P2043" s="390">
        <v>14980.380000000001</v>
      </c>
      <c r="Q2043" s="544">
        <v>1</v>
      </c>
      <c r="R2043" s="544">
        <v>12</v>
      </c>
    </row>
    <row r="2044" spans="1:18" x14ac:dyDescent="0.25">
      <c r="A2044" s="361" t="s">
        <v>7095</v>
      </c>
      <c r="B2044" s="26" t="s">
        <v>3987</v>
      </c>
      <c r="C2044" s="361" t="s">
        <v>158</v>
      </c>
      <c r="D2044" s="389" t="s">
        <v>7158</v>
      </c>
      <c r="E2044" s="383">
        <v>3500</v>
      </c>
      <c r="F2044" s="613" t="s">
        <v>7173</v>
      </c>
      <c r="G2044" s="554" t="s">
        <v>7174</v>
      </c>
      <c r="H2044" s="566" t="s">
        <v>7175</v>
      </c>
      <c r="I2044" s="566" t="s">
        <v>7099</v>
      </c>
      <c r="J2044" s="566" t="s">
        <v>7100</v>
      </c>
      <c r="K2044" s="544" t="s">
        <v>7101</v>
      </c>
      <c r="L2044" s="544" t="s">
        <v>7101</v>
      </c>
      <c r="M2044" s="390">
        <v>0</v>
      </c>
      <c r="N2044" s="544" t="s">
        <v>7101</v>
      </c>
      <c r="O2044" s="544" t="s">
        <v>3437</v>
      </c>
      <c r="P2044" s="390">
        <v>20192.8</v>
      </c>
      <c r="Q2044" s="544"/>
      <c r="R2044" s="544"/>
    </row>
    <row r="2045" spans="1:18" x14ac:dyDescent="0.25">
      <c r="A2045" s="361" t="s">
        <v>7095</v>
      </c>
      <c r="B2045" s="26" t="s">
        <v>3987</v>
      </c>
      <c r="C2045" s="361" t="s">
        <v>158</v>
      </c>
      <c r="D2045" s="389" t="s">
        <v>7158</v>
      </c>
      <c r="E2045" s="383">
        <v>3500</v>
      </c>
      <c r="F2045" s="613"/>
      <c r="G2045" s="554"/>
      <c r="H2045" s="566"/>
      <c r="I2045" s="566"/>
      <c r="J2045" s="566"/>
      <c r="K2045" s="544" t="s">
        <v>7101</v>
      </c>
      <c r="L2045" s="544" t="s">
        <v>7101</v>
      </c>
      <c r="M2045" s="390">
        <v>0</v>
      </c>
      <c r="N2045" s="544" t="s">
        <v>7101</v>
      </c>
      <c r="O2045" s="544" t="s">
        <v>7101</v>
      </c>
      <c r="P2045" s="390">
        <v>0</v>
      </c>
      <c r="Q2045" s="544" t="s">
        <v>3277</v>
      </c>
      <c r="R2045" s="544" t="s">
        <v>3564</v>
      </c>
    </row>
    <row r="2046" spans="1:18" ht="24" x14ac:dyDescent="0.25">
      <c r="A2046" s="361" t="s">
        <v>7095</v>
      </c>
      <c r="B2046" s="26" t="s">
        <v>3987</v>
      </c>
      <c r="C2046" s="361" t="s">
        <v>158</v>
      </c>
      <c r="D2046" s="389" t="s">
        <v>7185</v>
      </c>
      <c r="E2046" s="383">
        <v>4000</v>
      </c>
      <c r="F2046" s="613" t="s">
        <v>7186</v>
      </c>
      <c r="G2046" s="554" t="s">
        <v>7187</v>
      </c>
      <c r="H2046" s="566" t="s">
        <v>7178</v>
      </c>
      <c r="I2046" s="566" t="s">
        <v>7115</v>
      </c>
      <c r="J2046" s="566" t="s">
        <v>1664</v>
      </c>
      <c r="K2046" s="544" t="s">
        <v>7101</v>
      </c>
      <c r="L2046" s="544" t="s">
        <v>7101</v>
      </c>
      <c r="M2046" s="390">
        <v>0</v>
      </c>
      <c r="N2046" s="544" t="s">
        <v>7101</v>
      </c>
      <c r="O2046" s="544" t="s">
        <v>3307</v>
      </c>
      <c r="P2046" s="390">
        <v>23974.17</v>
      </c>
      <c r="Q2046" s="544">
        <v>1</v>
      </c>
      <c r="R2046" s="544">
        <v>12</v>
      </c>
    </row>
    <row r="2047" spans="1:18" ht="24" x14ac:dyDescent="0.25">
      <c r="A2047" s="361" t="s">
        <v>7095</v>
      </c>
      <c r="B2047" s="26" t="s">
        <v>3987</v>
      </c>
      <c r="C2047" s="361" t="s">
        <v>158</v>
      </c>
      <c r="D2047" s="389" t="s">
        <v>7197</v>
      </c>
      <c r="E2047" s="383">
        <v>2500</v>
      </c>
      <c r="F2047" s="613" t="s">
        <v>7198</v>
      </c>
      <c r="G2047" s="554" t="s">
        <v>7199</v>
      </c>
      <c r="H2047" s="392" t="s">
        <v>7200</v>
      </c>
      <c r="I2047" s="293" t="s">
        <v>7201</v>
      </c>
      <c r="J2047" s="392" t="s">
        <v>1664</v>
      </c>
      <c r="K2047" s="544" t="s">
        <v>7101</v>
      </c>
      <c r="L2047" s="544" t="s">
        <v>7101</v>
      </c>
      <c r="M2047" s="390">
        <v>0</v>
      </c>
      <c r="N2047" s="544" t="s">
        <v>7101</v>
      </c>
      <c r="O2047" s="544" t="s">
        <v>3307</v>
      </c>
      <c r="P2047" s="390">
        <v>14994.79</v>
      </c>
      <c r="Q2047" s="544">
        <v>1</v>
      </c>
      <c r="R2047" s="544">
        <v>12</v>
      </c>
    </row>
    <row r="2048" spans="1:18" ht="24" x14ac:dyDescent="0.25">
      <c r="A2048" s="361" t="s">
        <v>7095</v>
      </c>
      <c r="B2048" s="26" t="s">
        <v>3987</v>
      </c>
      <c r="C2048" s="361" t="s">
        <v>158</v>
      </c>
      <c r="D2048" s="389" t="s">
        <v>3988</v>
      </c>
      <c r="E2048" s="383">
        <v>2500</v>
      </c>
      <c r="F2048" s="613" t="s">
        <v>7205</v>
      </c>
      <c r="G2048" s="554" t="s">
        <v>7206</v>
      </c>
      <c r="H2048" s="392" t="s">
        <v>4363</v>
      </c>
      <c r="I2048" s="293" t="s">
        <v>7207</v>
      </c>
      <c r="J2048" s="392" t="s">
        <v>7208</v>
      </c>
      <c r="K2048" s="544" t="s">
        <v>7101</v>
      </c>
      <c r="L2048" s="544" t="s">
        <v>7101</v>
      </c>
      <c r="M2048" s="390">
        <v>0</v>
      </c>
      <c r="N2048" s="544" t="s">
        <v>7101</v>
      </c>
      <c r="O2048" s="544" t="s">
        <v>3307</v>
      </c>
      <c r="P2048" s="390">
        <v>14958.51</v>
      </c>
      <c r="Q2048" s="544">
        <v>1</v>
      </c>
      <c r="R2048" s="544">
        <v>12</v>
      </c>
    </row>
    <row r="2049" spans="1:18" ht="24" x14ac:dyDescent="0.25">
      <c r="A2049" s="361" t="s">
        <v>7095</v>
      </c>
      <c r="B2049" s="26" t="s">
        <v>3987</v>
      </c>
      <c r="C2049" s="361" t="s">
        <v>158</v>
      </c>
      <c r="D2049" s="391" t="s">
        <v>7222</v>
      </c>
      <c r="E2049" s="383">
        <v>5300</v>
      </c>
      <c r="F2049" s="613" t="s">
        <v>7223</v>
      </c>
      <c r="G2049" s="554" t="s">
        <v>7224</v>
      </c>
      <c r="H2049" s="293" t="s">
        <v>7225</v>
      </c>
      <c r="I2049" s="293" t="s">
        <v>7099</v>
      </c>
      <c r="J2049" s="293" t="s">
        <v>7100</v>
      </c>
      <c r="K2049" s="544" t="s">
        <v>7101</v>
      </c>
      <c r="L2049" s="544" t="s">
        <v>7101</v>
      </c>
      <c r="M2049" s="390">
        <v>0</v>
      </c>
      <c r="N2049" s="544" t="s">
        <v>7101</v>
      </c>
      <c r="O2049" s="544" t="s">
        <v>3307</v>
      </c>
      <c r="P2049" s="390">
        <v>31766.87</v>
      </c>
      <c r="Q2049" s="544">
        <v>1</v>
      </c>
      <c r="R2049" s="544">
        <v>12</v>
      </c>
    </row>
    <row r="2050" spans="1:18" x14ac:dyDescent="0.25">
      <c r="A2050" s="361" t="s">
        <v>7095</v>
      </c>
      <c r="B2050" s="26" t="s">
        <v>3987</v>
      </c>
      <c r="C2050" s="361" t="s">
        <v>158</v>
      </c>
      <c r="D2050" s="389" t="s">
        <v>7310</v>
      </c>
      <c r="E2050" s="383">
        <v>3000</v>
      </c>
      <c r="F2050" s="613" t="s">
        <v>8688</v>
      </c>
      <c r="G2050" s="554" t="s">
        <v>8689</v>
      </c>
      <c r="H2050" s="392" t="s">
        <v>4510</v>
      </c>
      <c r="I2050" s="392" t="s">
        <v>7115</v>
      </c>
      <c r="J2050" s="392" t="s">
        <v>1664</v>
      </c>
      <c r="K2050" s="544" t="s">
        <v>7101</v>
      </c>
      <c r="L2050" s="544" t="s">
        <v>7101</v>
      </c>
      <c r="M2050" s="390">
        <v>0</v>
      </c>
      <c r="N2050" s="544" t="s">
        <v>7101</v>
      </c>
      <c r="O2050" s="544" t="s">
        <v>3309</v>
      </c>
      <c r="P2050" s="390">
        <v>9100</v>
      </c>
      <c r="Q2050" s="544"/>
      <c r="R2050" s="544"/>
    </row>
    <row r="2051" spans="1:18" x14ac:dyDescent="0.25">
      <c r="A2051" s="361" t="s">
        <v>7095</v>
      </c>
      <c r="B2051" s="26" t="s">
        <v>3987</v>
      </c>
      <c r="C2051" s="361" t="s">
        <v>158</v>
      </c>
      <c r="D2051" s="389" t="s">
        <v>7310</v>
      </c>
      <c r="E2051" s="383">
        <v>3000</v>
      </c>
      <c r="F2051" s="613"/>
      <c r="G2051" s="554"/>
      <c r="H2051" s="392"/>
      <c r="I2051" s="392"/>
      <c r="J2051" s="392"/>
      <c r="K2051" s="544" t="s">
        <v>7101</v>
      </c>
      <c r="L2051" s="544" t="s">
        <v>7101</v>
      </c>
      <c r="M2051" s="390">
        <v>0</v>
      </c>
      <c r="N2051" s="544" t="s">
        <v>7101</v>
      </c>
      <c r="O2051" s="544" t="s">
        <v>7101</v>
      </c>
      <c r="P2051" s="390">
        <v>0</v>
      </c>
      <c r="Q2051" s="544" t="s">
        <v>3277</v>
      </c>
      <c r="R2051" s="544" t="s">
        <v>3564</v>
      </c>
    </row>
    <row r="2052" spans="1:18" ht="36" x14ac:dyDescent="0.25">
      <c r="A2052" s="361" t="s">
        <v>7095</v>
      </c>
      <c r="B2052" s="26" t="s">
        <v>3987</v>
      </c>
      <c r="C2052" s="361" t="s">
        <v>158</v>
      </c>
      <c r="D2052" s="389" t="s">
        <v>7237</v>
      </c>
      <c r="E2052" s="383">
        <v>5000</v>
      </c>
      <c r="F2052" s="613" t="s">
        <v>7238</v>
      </c>
      <c r="G2052" s="554" t="s">
        <v>7239</v>
      </c>
      <c r="H2052" s="293" t="s">
        <v>7191</v>
      </c>
      <c r="I2052" s="293" t="s">
        <v>7099</v>
      </c>
      <c r="J2052" s="293" t="s">
        <v>7100</v>
      </c>
      <c r="K2052" s="544" t="s">
        <v>7101</v>
      </c>
      <c r="L2052" s="544" t="s">
        <v>7101</v>
      </c>
      <c r="M2052" s="390">
        <v>0</v>
      </c>
      <c r="N2052" s="544" t="s">
        <v>7101</v>
      </c>
      <c r="O2052" s="544" t="s">
        <v>3307</v>
      </c>
      <c r="P2052" s="390">
        <v>29955.899999999998</v>
      </c>
      <c r="Q2052" s="544">
        <v>1</v>
      </c>
      <c r="R2052" s="544">
        <v>12</v>
      </c>
    </row>
    <row r="2053" spans="1:18" ht="24" x14ac:dyDescent="0.25">
      <c r="A2053" s="361" t="s">
        <v>7095</v>
      </c>
      <c r="B2053" s="26" t="s">
        <v>3987</v>
      </c>
      <c r="C2053" s="361" t="s">
        <v>158</v>
      </c>
      <c r="D2053" s="389" t="s">
        <v>8690</v>
      </c>
      <c r="E2053" s="383">
        <v>13000</v>
      </c>
      <c r="F2053" s="613" t="s">
        <v>7241</v>
      </c>
      <c r="G2053" s="554" t="s">
        <v>7242</v>
      </c>
      <c r="H2053" s="293" t="s">
        <v>7243</v>
      </c>
      <c r="I2053" s="392" t="s">
        <v>7115</v>
      </c>
      <c r="J2053" s="392" t="s">
        <v>1664</v>
      </c>
      <c r="K2053" s="544" t="s">
        <v>7101</v>
      </c>
      <c r="L2053" s="544" t="s">
        <v>7101</v>
      </c>
      <c r="M2053" s="390">
        <v>0</v>
      </c>
      <c r="N2053" s="544" t="s">
        <v>7101</v>
      </c>
      <c r="O2053" s="544" t="s">
        <v>3307</v>
      </c>
      <c r="P2053" s="390">
        <v>78000</v>
      </c>
      <c r="Q2053" s="544">
        <v>1</v>
      </c>
      <c r="R2053" s="544">
        <v>12</v>
      </c>
    </row>
    <row r="2054" spans="1:18" ht="36" x14ac:dyDescent="0.25">
      <c r="A2054" s="361" t="s">
        <v>7095</v>
      </c>
      <c r="B2054" s="26" t="s">
        <v>3987</v>
      </c>
      <c r="C2054" s="361" t="s">
        <v>158</v>
      </c>
      <c r="D2054" s="389" t="s">
        <v>7256</v>
      </c>
      <c r="E2054" s="383">
        <v>2500</v>
      </c>
      <c r="F2054" s="613" t="s">
        <v>7257</v>
      </c>
      <c r="G2054" s="554" t="s">
        <v>7258</v>
      </c>
      <c r="H2054" s="293" t="s">
        <v>7191</v>
      </c>
      <c r="I2054" s="293" t="s">
        <v>7099</v>
      </c>
      <c r="J2054" s="293" t="s">
        <v>7100</v>
      </c>
      <c r="K2054" s="544" t="s">
        <v>7101</v>
      </c>
      <c r="L2054" s="544" t="s">
        <v>7101</v>
      </c>
      <c r="M2054" s="390">
        <v>0</v>
      </c>
      <c r="N2054" s="544" t="s">
        <v>7101</v>
      </c>
      <c r="O2054" s="544" t="s">
        <v>3307</v>
      </c>
      <c r="P2054" s="390">
        <v>15000</v>
      </c>
      <c r="Q2054" s="544">
        <v>1</v>
      </c>
      <c r="R2054" s="544">
        <v>12</v>
      </c>
    </row>
    <row r="2055" spans="1:18" x14ac:dyDescent="0.25">
      <c r="A2055" s="361" t="s">
        <v>7095</v>
      </c>
      <c r="B2055" s="26" t="s">
        <v>3987</v>
      </c>
      <c r="C2055" s="361" t="s">
        <v>158</v>
      </c>
      <c r="D2055" s="389" t="s">
        <v>7237</v>
      </c>
      <c r="E2055" s="383">
        <v>5000</v>
      </c>
      <c r="F2055" s="613" t="s">
        <v>7265</v>
      </c>
      <c r="G2055" s="554" t="s">
        <v>7266</v>
      </c>
      <c r="H2055" s="392" t="s">
        <v>4566</v>
      </c>
      <c r="I2055" s="392" t="s">
        <v>7099</v>
      </c>
      <c r="J2055" s="392" t="s">
        <v>7100</v>
      </c>
      <c r="K2055" s="544" t="s">
        <v>7101</v>
      </c>
      <c r="L2055" s="544" t="s">
        <v>7101</v>
      </c>
      <c r="M2055" s="390">
        <v>0</v>
      </c>
      <c r="N2055" s="544" t="s">
        <v>7101</v>
      </c>
      <c r="O2055" s="544" t="s">
        <v>3307</v>
      </c>
      <c r="P2055" s="390">
        <v>30000</v>
      </c>
      <c r="Q2055" s="544">
        <v>1</v>
      </c>
      <c r="R2055" s="544">
        <v>12</v>
      </c>
    </row>
    <row r="2056" spans="1:18" x14ac:dyDescent="0.25">
      <c r="A2056" s="361" t="s">
        <v>7095</v>
      </c>
      <c r="B2056" s="26" t="s">
        <v>3987</v>
      </c>
      <c r="C2056" s="361" t="s">
        <v>158</v>
      </c>
      <c r="D2056" s="391" t="s">
        <v>7267</v>
      </c>
      <c r="E2056" s="383">
        <v>5500</v>
      </c>
      <c r="F2056" s="613" t="s">
        <v>7268</v>
      </c>
      <c r="G2056" s="554" t="s">
        <v>7269</v>
      </c>
      <c r="H2056" s="566" t="s">
        <v>5119</v>
      </c>
      <c r="I2056" s="566" t="s">
        <v>7099</v>
      </c>
      <c r="J2056" s="566" t="s">
        <v>7100</v>
      </c>
      <c r="K2056" s="544" t="s">
        <v>7101</v>
      </c>
      <c r="L2056" s="544" t="s">
        <v>7101</v>
      </c>
      <c r="M2056" s="390">
        <v>0</v>
      </c>
      <c r="N2056" s="544" t="s">
        <v>7101</v>
      </c>
      <c r="O2056" s="544" t="s">
        <v>3307</v>
      </c>
      <c r="P2056" s="390">
        <v>32997.71</v>
      </c>
      <c r="Q2056" s="544">
        <v>1</v>
      </c>
      <c r="R2056" s="544">
        <v>12</v>
      </c>
    </row>
    <row r="2057" spans="1:18" ht="24" x14ac:dyDescent="0.25">
      <c r="A2057" s="361" t="s">
        <v>7095</v>
      </c>
      <c r="B2057" s="26" t="s">
        <v>3987</v>
      </c>
      <c r="C2057" s="361" t="s">
        <v>158</v>
      </c>
      <c r="D2057" s="389" t="s">
        <v>7288</v>
      </c>
      <c r="E2057" s="390">
        <v>6500</v>
      </c>
      <c r="F2057" s="613" t="s">
        <v>7289</v>
      </c>
      <c r="G2057" s="554" t="s">
        <v>7290</v>
      </c>
      <c r="H2057" s="559" t="s">
        <v>7178</v>
      </c>
      <c r="I2057" s="560" t="s">
        <v>7099</v>
      </c>
      <c r="J2057" s="561" t="s">
        <v>7100</v>
      </c>
      <c r="K2057" s="544" t="s">
        <v>7101</v>
      </c>
      <c r="L2057" s="544" t="s">
        <v>7101</v>
      </c>
      <c r="M2057" s="390">
        <v>0</v>
      </c>
      <c r="N2057" s="544" t="s">
        <v>7101</v>
      </c>
      <c r="O2057" s="544">
        <v>6</v>
      </c>
      <c r="P2057" s="390">
        <v>39000</v>
      </c>
      <c r="Q2057" s="544">
        <v>1</v>
      </c>
      <c r="R2057" s="544">
        <v>12</v>
      </c>
    </row>
    <row r="2058" spans="1:18" ht="24" x14ac:dyDescent="0.25">
      <c r="A2058" s="361" t="s">
        <v>7095</v>
      </c>
      <c r="B2058" s="26" t="s">
        <v>3987</v>
      </c>
      <c r="C2058" s="361" t="s">
        <v>158</v>
      </c>
      <c r="D2058" s="389" t="s">
        <v>7299</v>
      </c>
      <c r="E2058" s="390">
        <v>5000</v>
      </c>
      <c r="F2058" s="613" t="s">
        <v>7300</v>
      </c>
      <c r="G2058" s="554" t="s">
        <v>7301</v>
      </c>
      <c r="H2058" s="559" t="s">
        <v>7178</v>
      </c>
      <c r="I2058" s="560" t="s">
        <v>7099</v>
      </c>
      <c r="J2058" s="561" t="s">
        <v>7100</v>
      </c>
      <c r="K2058" s="544" t="s">
        <v>7101</v>
      </c>
      <c r="L2058" s="544" t="s">
        <v>7101</v>
      </c>
      <c r="M2058" s="390">
        <v>0</v>
      </c>
      <c r="N2058" s="544" t="s">
        <v>7101</v>
      </c>
      <c r="O2058" s="544" t="s">
        <v>3307</v>
      </c>
      <c r="P2058" s="390">
        <v>29997.919999999998</v>
      </c>
      <c r="Q2058" s="544">
        <v>1</v>
      </c>
      <c r="R2058" s="544">
        <v>12</v>
      </c>
    </row>
    <row r="2059" spans="1:18" ht="24" x14ac:dyDescent="0.25">
      <c r="A2059" s="361" t="s">
        <v>7095</v>
      </c>
      <c r="B2059" s="26" t="s">
        <v>3987</v>
      </c>
      <c r="C2059" s="361" t="s">
        <v>158</v>
      </c>
      <c r="D2059" s="389" t="s">
        <v>7310</v>
      </c>
      <c r="E2059" s="390">
        <v>3000</v>
      </c>
      <c r="F2059" s="613" t="s">
        <v>7311</v>
      </c>
      <c r="G2059" s="554" t="s">
        <v>7312</v>
      </c>
      <c r="H2059" s="392" t="s">
        <v>4015</v>
      </c>
      <c r="I2059" s="392" t="s">
        <v>7099</v>
      </c>
      <c r="J2059" s="392" t="s">
        <v>7100</v>
      </c>
      <c r="K2059" s="544" t="s">
        <v>7101</v>
      </c>
      <c r="L2059" s="544" t="s">
        <v>7101</v>
      </c>
      <c r="M2059" s="390">
        <v>0</v>
      </c>
      <c r="N2059" s="544" t="s">
        <v>7101</v>
      </c>
      <c r="O2059" s="544" t="s">
        <v>3283</v>
      </c>
      <c r="P2059" s="390">
        <v>9283.33</v>
      </c>
      <c r="Q2059" s="544"/>
      <c r="R2059" s="544"/>
    </row>
    <row r="2060" spans="1:18" x14ac:dyDescent="0.25">
      <c r="A2060" s="361" t="s">
        <v>7095</v>
      </c>
      <c r="B2060" s="26" t="s">
        <v>3987</v>
      </c>
      <c r="C2060" s="361" t="s">
        <v>158</v>
      </c>
      <c r="D2060" s="389" t="s">
        <v>7317</v>
      </c>
      <c r="E2060" s="390">
        <v>7500</v>
      </c>
      <c r="F2060" s="613" t="s">
        <v>7318</v>
      </c>
      <c r="G2060" s="554" t="s">
        <v>7319</v>
      </c>
      <c r="H2060" s="392" t="s">
        <v>7178</v>
      </c>
      <c r="I2060" s="392" t="s">
        <v>7099</v>
      </c>
      <c r="J2060" s="392" t="s">
        <v>7100</v>
      </c>
      <c r="K2060" s="544" t="s">
        <v>7101</v>
      </c>
      <c r="L2060" s="544" t="s">
        <v>7101</v>
      </c>
      <c r="M2060" s="390">
        <v>0</v>
      </c>
      <c r="N2060" s="544" t="s">
        <v>7101</v>
      </c>
      <c r="O2060" s="544" t="s">
        <v>3307</v>
      </c>
      <c r="P2060" s="390">
        <v>45000</v>
      </c>
      <c r="Q2060" s="544"/>
      <c r="R2060" s="544"/>
    </row>
    <row r="2061" spans="1:18" x14ac:dyDescent="0.25">
      <c r="A2061" s="361" t="s">
        <v>7095</v>
      </c>
      <c r="B2061" s="26" t="s">
        <v>3987</v>
      </c>
      <c r="C2061" s="361" t="s">
        <v>158</v>
      </c>
      <c r="D2061" s="389" t="s">
        <v>7317</v>
      </c>
      <c r="E2061" s="390">
        <v>7500</v>
      </c>
      <c r="F2061" s="613"/>
      <c r="G2061" s="554"/>
      <c r="H2061" s="392"/>
      <c r="I2061" s="392"/>
      <c r="J2061" s="392"/>
      <c r="K2061" s="544" t="s">
        <v>7101</v>
      </c>
      <c r="L2061" s="544" t="s">
        <v>7101</v>
      </c>
      <c r="M2061" s="390">
        <v>0</v>
      </c>
      <c r="N2061" s="544" t="s">
        <v>7101</v>
      </c>
      <c r="O2061" s="544" t="s">
        <v>8691</v>
      </c>
      <c r="P2061" s="390">
        <v>0</v>
      </c>
      <c r="Q2061" s="544" t="s">
        <v>3277</v>
      </c>
      <c r="R2061" s="544" t="s">
        <v>3564</v>
      </c>
    </row>
    <row r="2062" spans="1:18" x14ac:dyDescent="0.25">
      <c r="A2062" s="361" t="s">
        <v>7095</v>
      </c>
      <c r="B2062" s="26" t="s">
        <v>3987</v>
      </c>
      <c r="C2062" s="361" t="s">
        <v>158</v>
      </c>
      <c r="D2062" s="391" t="s">
        <v>5271</v>
      </c>
      <c r="E2062" s="383">
        <v>7000</v>
      </c>
      <c r="F2062" s="613" t="s">
        <v>7320</v>
      </c>
      <c r="G2062" s="554" t="s">
        <v>7321</v>
      </c>
      <c r="H2062" s="392" t="s">
        <v>4015</v>
      </c>
      <c r="I2062" s="392" t="s">
        <v>7099</v>
      </c>
      <c r="J2062" s="392" t="s">
        <v>7100</v>
      </c>
      <c r="K2062" s="544" t="s">
        <v>7101</v>
      </c>
      <c r="L2062" s="544" t="s">
        <v>7101</v>
      </c>
      <c r="M2062" s="390">
        <v>0</v>
      </c>
      <c r="N2062" s="544" t="s">
        <v>7101</v>
      </c>
      <c r="O2062" s="544" t="s">
        <v>3307</v>
      </c>
      <c r="P2062" s="390">
        <v>42000</v>
      </c>
      <c r="Q2062" s="544">
        <v>1</v>
      </c>
      <c r="R2062" s="544">
        <v>12</v>
      </c>
    </row>
    <row r="2063" spans="1:18" x14ac:dyDescent="0.25">
      <c r="A2063" s="361" t="s">
        <v>7095</v>
      </c>
      <c r="B2063" s="26" t="s">
        <v>3987</v>
      </c>
      <c r="C2063" s="361" t="s">
        <v>158</v>
      </c>
      <c r="D2063" s="389" t="s">
        <v>7324</v>
      </c>
      <c r="E2063" s="390">
        <v>9000</v>
      </c>
      <c r="F2063" s="613" t="s">
        <v>7325</v>
      </c>
      <c r="G2063" s="554" t="s">
        <v>7326</v>
      </c>
      <c r="H2063" s="392" t="s">
        <v>4015</v>
      </c>
      <c r="I2063" s="392" t="s">
        <v>7099</v>
      </c>
      <c r="J2063" s="392" t="s">
        <v>7100</v>
      </c>
      <c r="K2063" s="544" t="s">
        <v>7101</v>
      </c>
      <c r="L2063" s="544" t="s">
        <v>7101</v>
      </c>
      <c r="M2063" s="390">
        <v>0</v>
      </c>
      <c r="N2063" s="544" t="s">
        <v>7101</v>
      </c>
      <c r="O2063" s="544" t="s">
        <v>3307</v>
      </c>
      <c r="P2063" s="390">
        <v>53993.120000000003</v>
      </c>
      <c r="Q2063" s="544">
        <v>1</v>
      </c>
      <c r="R2063" s="544">
        <v>12</v>
      </c>
    </row>
    <row r="2064" spans="1:18" ht="24" x14ac:dyDescent="0.25">
      <c r="A2064" s="361" t="s">
        <v>7095</v>
      </c>
      <c r="B2064" s="26" t="s">
        <v>3987</v>
      </c>
      <c r="C2064" s="361" t="s">
        <v>158</v>
      </c>
      <c r="D2064" s="389" t="s">
        <v>4377</v>
      </c>
      <c r="E2064" s="390">
        <v>5000</v>
      </c>
      <c r="F2064" s="613" t="s">
        <v>7327</v>
      </c>
      <c r="G2064" s="554" t="s">
        <v>7328</v>
      </c>
      <c r="H2064" s="556" t="s">
        <v>7129</v>
      </c>
      <c r="I2064" s="560" t="s">
        <v>7115</v>
      </c>
      <c r="J2064" s="561" t="s">
        <v>1664</v>
      </c>
      <c r="K2064" s="544" t="s">
        <v>7101</v>
      </c>
      <c r="L2064" s="544" t="s">
        <v>7101</v>
      </c>
      <c r="M2064" s="390">
        <v>0</v>
      </c>
      <c r="N2064" s="544" t="s">
        <v>7101</v>
      </c>
      <c r="O2064" s="544" t="s">
        <v>3307</v>
      </c>
      <c r="P2064" s="390">
        <v>31718.75</v>
      </c>
      <c r="Q2064" s="544"/>
      <c r="R2064" s="544"/>
    </row>
    <row r="2065" spans="1:18" x14ac:dyDescent="0.25">
      <c r="A2065" s="361" t="s">
        <v>7095</v>
      </c>
      <c r="B2065" s="26" t="s">
        <v>3987</v>
      </c>
      <c r="C2065" s="361" t="s">
        <v>158</v>
      </c>
      <c r="D2065" s="389" t="s">
        <v>4377</v>
      </c>
      <c r="E2065" s="390">
        <v>5000</v>
      </c>
      <c r="F2065" s="613"/>
      <c r="G2065" s="554"/>
      <c r="H2065" s="293"/>
      <c r="I2065" s="392"/>
      <c r="J2065" s="392"/>
      <c r="K2065" s="544" t="s">
        <v>7101</v>
      </c>
      <c r="L2065" s="544" t="s">
        <v>7101</v>
      </c>
      <c r="M2065" s="390">
        <v>0</v>
      </c>
      <c r="N2065" s="544" t="s">
        <v>7101</v>
      </c>
      <c r="O2065" s="544" t="s">
        <v>7101</v>
      </c>
      <c r="P2065" s="390">
        <v>0</v>
      </c>
      <c r="Q2065" s="544" t="s">
        <v>3277</v>
      </c>
      <c r="R2065" s="544" t="s">
        <v>3564</v>
      </c>
    </row>
    <row r="2066" spans="1:18" ht="36" x14ac:dyDescent="0.25">
      <c r="A2066" s="361" t="s">
        <v>7095</v>
      </c>
      <c r="B2066" s="26" t="s">
        <v>3987</v>
      </c>
      <c r="C2066" s="361" t="s">
        <v>158</v>
      </c>
      <c r="D2066" s="389" t="s">
        <v>7341</v>
      </c>
      <c r="E2066" s="390">
        <v>3100</v>
      </c>
      <c r="F2066" s="613" t="s">
        <v>7342</v>
      </c>
      <c r="G2066" s="554" t="s">
        <v>7343</v>
      </c>
      <c r="H2066" s="556" t="s">
        <v>7344</v>
      </c>
      <c r="I2066" s="557" t="s">
        <v>7345</v>
      </c>
      <c r="J2066" s="558" t="s">
        <v>1664</v>
      </c>
      <c r="K2066" s="544" t="s">
        <v>7101</v>
      </c>
      <c r="L2066" s="544" t="s">
        <v>7101</v>
      </c>
      <c r="M2066" s="390">
        <v>0</v>
      </c>
      <c r="N2066" s="544" t="s">
        <v>7101</v>
      </c>
      <c r="O2066" s="544" t="s">
        <v>3307</v>
      </c>
      <c r="P2066" s="390">
        <v>18599.57</v>
      </c>
      <c r="Q2066" s="544">
        <v>1</v>
      </c>
      <c r="R2066" s="544">
        <v>12</v>
      </c>
    </row>
    <row r="2067" spans="1:18" x14ac:dyDescent="0.25">
      <c r="A2067" s="361" t="s">
        <v>7095</v>
      </c>
      <c r="B2067" s="26" t="s">
        <v>3987</v>
      </c>
      <c r="C2067" s="361" t="s">
        <v>158</v>
      </c>
      <c r="D2067" s="389" t="s">
        <v>7352</v>
      </c>
      <c r="E2067" s="383">
        <v>8500</v>
      </c>
      <c r="F2067" s="613" t="s">
        <v>7353</v>
      </c>
      <c r="G2067" s="554" t="s">
        <v>7354</v>
      </c>
      <c r="H2067" s="293" t="s">
        <v>7178</v>
      </c>
      <c r="I2067" s="293" t="s">
        <v>7115</v>
      </c>
      <c r="J2067" s="293" t="s">
        <v>1664</v>
      </c>
      <c r="K2067" s="544" t="s">
        <v>7101</v>
      </c>
      <c r="L2067" s="544" t="s">
        <v>7101</v>
      </c>
      <c r="M2067" s="390">
        <v>0</v>
      </c>
      <c r="N2067" s="544" t="s">
        <v>7101</v>
      </c>
      <c r="O2067" s="544" t="s">
        <v>3307</v>
      </c>
      <c r="P2067" s="390">
        <v>50932.71</v>
      </c>
      <c r="Q2067" s="544"/>
      <c r="R2067" s="544"/>
    </row>
    <row r="2068" spans="1:18" x14ac:dyDescent="0.25">
      <c r="A2068" s="361" t="s">
        <v>7095</v>
      </c>
      <c r="B2068" s="26" t="s">
        <v>3987</v>
      </c>
      <c r="C2068" s="361" t="s">
        <v>158</v>
      </c>
      <c r="D2068" s="389" t="s">
        <v>7352</v>
      </c>
      <c r="E2068" s="383">
        <v>8500</v>
      </c>
      <c r="F2068" s="613"/>
      <c r="G2068" s="554"/>
      <c r="H2068" s="293"/>
      <c r="I2068" s="293"/>
      <c r="J2068" s="293"/>
      <c r="K2068" s="544" t="s">
        <v>7101</v>
      </c>
      <c r="L2068" s="544" t="s">
        <v>7101</v>
      </c>
      <c r="M2068" s="390">
        <v>0</v>
      </c>
      <c r="N2068" s="544" t="s">
        <v>7101</v>
      </c>
      <c r="O2068" s="544" t="s">
        <v>7101</v>
      </c>
      <c r="P2068" s="390">
        <v>0</v>
      </c>
      <c r="Q2068" s="544" t="s">
        <v>3277</v>
      </c>
      <c r="R2068" s="544" t="s">
        <v>3564</v>
      </c>
    </row>
    <row r="2069" spans="1:18" ht="24" x14ac:dyDescent="0.25">
      <c r="A2069" s="361" t="s">
        <v>7095</v>
      </c>
      <c r="B2069" s="26" t="s">
        <v>3987</v>
      </c>
      <c r="C2069" s="361" t="s">
        <v>158</v>
      </c>
      <c r="D2069" s="389" t="s">
        <v>7355</v>
      </c>
      <c r="E2069" s="382">
        <v>8500</v>
      </c>
      <c r="F2069" s="613" t="s">
        <v>7356</v>
      </c>
      <c r="G2069" s="554" t="s">
        <v>7357</v>
      </c>
      <c r="H2069" s="293" t="s">
        <v>7204</v>
      </c>
      <c r="I2069" s="293" t="s">
        <v>7099</v>
      </c>
      <c r="J2069" s="293" t="s">
        <v>7100</v>
      </c>
      <c r="K2069" s="544" t="s">
        <v>7101</v>
      </c>
      <c r="L2069" s="544" t="s">
        <v>7101</v>
      </c>
      <c r="M2069" s="390">
        <v>0</v>
      </c>
      <c r="N2069" s="544" t="s">
        <v>7101</v>
      </c>
      <c r="O2069" s="544" t="s">
        <v>3307</v>
      </c>
      <c r="P2069" s="390">
        <v>50985.83</v>
      </c>
      <c r="Q2069" s="544">
        <v>1</v>
      </c>
      <c r="R2069" s="544">
        <v>12</v>
      </c>
    </row>
    <row r="2070" spans="1:18" ht="24.75" x14ac:dyDescent="0.25">
      <c r="A2070" s="361" t="s">
        <v>7095</v>
      </c>
      <c r="B2070" s="26" t="s">
        <v>3987</v>
      </c>
      <c r="C2070" s="361" t="s">
        <v>158</v>
      </c>
      <c r="D2070" s="389" t="s">
        <v>3988</v>
      </c>
      <c r="E2070" s="383">
        <v>3000</v>
      </c>
      <c r="F2070" s="613" t="s">
        <v>7358</v>
      </c>
      <c r="G2070" s="554" t="s">
        <v>7359</v>
      </c>
      <c r="H2070" s="563" t="s">
        <v>5119</v>
      </c>
      <c r="I2070" s="564" t="s">
        <v>7099</v>
      </c>
      <c r="J2070" s="565" t="s">
        <v>7100</v>
      </c>
      <c r="K2070" s="544" t="s">
        <v>7101</v>
      </c>
      <c r="L2070" s="544" t="s">
        <v>7101</v>
      </c>
      <c r="M2070" s="390">
        <v>0</v>
      </c>
      <c r="N2070" s="544" t="s">
        <v>7101</v>
      </c>
      <c r="O2070" s="544" t="s">
        <v>3307</v>
      </c>
      <c r="P2070" s="390">
        <v>17999.79</v>
      </c>
      <c r="Q2070" s="544">
        <v>1</v>
      </c>
      <c r="R2070" s="544">
        <v>12</v>
      </c>
    </row>
    <row r="2071" spans="1:18" ht="24" x14ac:dyDescent="0.25">
      <c r="A2071" s="361" t="s">
        <v>7095</v>
      </c>
      <c r="B2071" s="26" t="s">
        <v>3987</v>
      </c>
      <c r="C2071" s="361" t="s">
        <v>158</v>
      </c>
      <c r="D2071" s="391" t="s">
        <v>4000</v>
      </c>
      <c r="E2071" s="390">
        <v>2000</v>
      </c>
      <c r="F2071" s="613" t="s">
        <v>7369</v>
      </c>
      <c r="G2071" s="554" t="s">
        <v>7370</v>
      </c>
      <c r="H2071" s="293" t="s">
        <v>7109</v>
      </c>
      <c r="I2071" s="293" t="s">
        <v>7110</v>
      </c>
      <c r="J2071" s="293" t="s">
        <v>1664</v>
      </c>
      <c r="K2071" s="544" t="s">
        <v>7101</v>
      </c>
      <c r="L2071" s="544" t="s">
        <v>7101</v>
      </c>
      <c r="M2071" s="390">
        <v>0</v>
      </c>
      <c r="N2071" s="544" t="s">
        <v>7101</v>
      </c>
      <c r="O2071" s="544" t="s">
        <v>3307</v>
      </c>
      <c r="P2071" s="390">
        <v>11970.28</v>
      </c>
      <c r="Q2071" s="544">
        <v>1</v>
      </c>
      <c r="R2071" s="544">
        <v>12</v>
      </c>
    </row>
    <row r="2072" spans="1:18" ht="24" x14ac:dyDescent="0.25">
      <c r="A2072" s="361" t="s">
        <v>7095</v>
      </c>
      <c r="B2072" s="26" t="s">
        <v>3987</v>
      </c>
      <c r="C2072" s="361" t="s">
        <v>158</v>
      </c>
      <c r="D2072" s="389" t="s">
        <v>7237</v>
      </c>
      <c r="E2072" s="383">
        <v>5000</v>
      </c>
      <c r="F2072" s="613" t="s">
        <v>7382</v>
      </c>
      <c r="G2072" s="554" t="s">
        <v>7383</v>
      </c>
      <c r="H2072" s="556" t="s">
        <v>4566</v>
      </c>
      <c r="I2072" s="557" t="s">
        <v>7099</v>
      </c>
      <c r="J2072" s="558" t="s">
        <v>7100</v>
      </c>
      <c r="K2072" s="544" t="s">
        <v>7101</v>
      </c>
      <c r="L2072" s="544" t="s">
        <v>7101</v>
      </c>
      <c r="M2072" s="390">
        <v>0</v>
      </c>
      <c r="N2072" s="544" t="s">
        <v>7101</v>
      </c>
      <c r="O2072" s="544" t="s">
        <v>3307</v>
      </c>
      <c r="P2072" s="390">
        <v>30000</v>
      </c>
      <c r="Q2072" s="544">
        <v>1</v>
      </c>
      <c r="R2072" s="544">
        <v>12</v>
      </c>
    </row>
    <row r="2073" spans="1:18" ht="24" x14ac:dyDescent="0.25">
      <c r="A2073" s="361" t="s">
        <v>7095</v>
      </c>
      <c r="B2073" s="26" t="s">
        <v>3987</v>
      </c>
      <c r="C2073" s="361" t="s">
        <v>158</v>
      </c>
      <c r="D2073" s="389" t="s">
        <v>7419</v>
      </c>
      <c r="E2073" s="383">
        <v>8500</v>
      </c>
      <c r="F2073" s="613" t="s">
        <v>7420</v>
      </c>
      <c r="G2073" s="554" t="s">
        <v>7421</v>
      </c>
      <c r="H2073" s="392" t="s">
        <v>4566</v>
      </c>
      <c r="I2073" s="392" t="s">
        <v>7099</v>
      </c>
      <c r="J2073" s="392" t="s">
        <v>7100</v>
      </c>
      <c r="K2073" s="544" t="s">
        <v>7101</v>
      </c>
      <c r="L2073" s="544" t="s">
        <v>7101</v>
      </c>
      <c r="M2073" s="390">
        <v>0</v>
      </c>
      <c r="N2073" s="544" t="s">
        <v>7101</v>
      </c>
      <c r="O2073" s="544" t="s">
        <v>3307</v>
      </c>
      <c r="P2073" s="390">
        <v>51000</v>
      </c>
      <c r="Q2073" s="544">
        <v>1</v>
      </c>
      <c r="R2073" s="544">
        <v>12</v>
      </c>
    </row>
    <row r="2074" spans="1:18" ht="24" x14ac:dyDescent="0.25">
      <c r="A2074" s="361" t="s">
        <v>7095</v>
      </c>
      <c r="B2074" s="26" t="s">
        <v>3987</v>
      </c>
      <c r="C2074" s="361" t="s">
        <v>158</v>
      </c>
      <c r="D2074" s="389" t="s">
        <v>7256</v>
      </c>
      <c r="E2074" s="383">
        <v>2500</v>
      </c>
      <c r="F2074" s="613" t="s">
        <v>7426</v>
      </c>
      <c r="G2074" s="554" t="s">
        <v>7427</v>
      </c>
      <c r="H2074" s="293" t="s">
        <v>7211</v>
      </c>
      <c r="I2074" s="293" t="s">
        <v>7099</v>
      </c>
      <c r="J2074" s="293" t="s">
        <v>7100</v>
      </c>
      <c r="K2074" s="544" t="s">
        <v>7101</v>
      </c>
      <c r="L2074" s="544" t="s">
        <v>7101</v>
      </c>
      <c r="M2074" s="390">
        <v>0</v>
      </c>
      <c r="N2074" s="544" t="s">
        <v>7101</v>
      </c>
      <c r="O2074" s="544" t="s">
        <v>3307</v>
      </c>
      <c r="P2074" s="390">
        <v>14976.91</v>
      </c>
      <c r="Q2074" s="544">
        <v>1</v>
      </c>
      <c r="R2074" s="544">
        <v>12</v>
      </c>
    </row>
    <row r="2075" spans="1:18" ht="24" x14ac:dyDescent="0.25">
      <c r="A2075" s="361" t="s">
        <v>7095</v>
      </c>
      <c r="B2075" s="26" t="s">
        <v>3987</v>
      </c>
      <c r="C2075" s="361" t="s">
        <v>158</v>
      </c>
      <c r="D2075" s="389" t="s">
        <v>7158</v>
      </c>
      <c r="E2075" s="383">
        <v>3500</v>
      </c>
      <c r="F2075" s="613" t="s">
        <v>7428</v>
      </c>
      <c r="G2075" s="554" t="s">
        <v>7429</v>
      </c>
      <c r="H2075" s="293" t="s">
        <v>7243</v>
      </c>
      <c r="I2075" s="293" t="s">
        <v>7115</v>
      </c>
      <c r="J2075" s="293" t="s">
        <v>1664</v>
      </c>
      <c r="K2075" s="544" t="s">
        <v>7101</v>
      </c>
      <c r="L2075" s="544" t="s">
        <v>7101</v>
      </c>
      <c r="M2075" s="390">
        <v>0</v>
      </c>
      <c r="N2075" s="544" t="s">
        <v>7101</v>
      </c>
      <c r="O2075" s="544" t="s">
        <v>3307</v>
      </c>
      <c r="P2075" s="390">
        <v>21000</v>
      </c>
      <c r="Q2075" s="544">
        <v>1</v>
      </c>
      <c r="R2075" s="544">
        <v>12</v>
      </c>
    </row>
    <row r="2076" spans="1:18" ht="24" x14ac:dyDescent="0.25">
      <c r="A2076" s="361" t="s">
        <v>7095</v>
      </c>
      <c r="B2076" s="26" t="s">
        <v>3987</v>
      </c>
      <c r="C2076" s="361" t="s">
        <v>158</v>
      </c>
      <c r="D2076" s="389" t="s">
        <v>7432</v>
      </c>
      <c r="E2076" s="383">
        <v>5500</v>
      </c>
      <c r="F2076" s="613" t="s">
        <v>7433</v>
      </c>
      <c r="G2076" s="554" t="s">
        <v>7434</v>
      </c>
      <c r="H2076" s="293" t="s">
        <v>4015</v>
      </c>
      <c r="I2076" s="293" t="s">
        <v>7099</v>
      </c>
      <c r="J2076" s="293" t="s">
        <v>7100</v>
      </c>
      <c r="K2076" s="544" t="s">
        <v>7101</v>
      </c>
      <c r="L2076" s="544" t="s">
        <v>7101</v>
      </c>
      <c r="M2076" s="390">
        <v>0</v>
      </c>
      <c r="N2076" s="544" t="s">
        <v>7101</v>
      </c>
      <c r="O2076" s="544" t="s">
        <v>3307</v>
      </c>
      <c r="P2076" s="390">
        <v>33000</v>
      </c>
      <c r="Q2076" s="544">
        <v>1</v>
      </c>
      <c r="R2076" s="544">
        <v>12</v>
      </c>
    </row>
    <row r="2077" spans="1:18" ht="24" x14ac:dyDescent="0.25">
      <c r="A2077" s="361" t="s">
        <v>7095</v>
      </c>
      <c r="B2077" s="26" t="s">
        <v>3987</v>
      </c>
      <c r="C2077" s="361" t="s">
        <v>158</v>
      </c>
      <c r="D2077" s="389" t="s">
        <v>7256</v>
      </c>
      <c r="E2077" s="383">
        <v>2500</v>
      </c>
      <c r="F2077" s="613" t="s">
        <v>7437</v>
      </c>
      <c r="G2077" s="554" t="s">
        <v>7438</v>
      </c>
      <c r="H2077" s="556" t="s">
        <v>7211</v>
      </c>
      <c r="I2077" s="557" t="s">
        <v>7099</v>
      </c>
      <c r="J2077" s="558" t="s">
        <v>7100</v>
      </c>
      <c r="K2077" s="544" t="s">
        <v>7101</v>
      </c>
      <c r="L2077" s="544" t="s">
        <v>7101</v>
      </c>
      <c r="M2077" s="390">
        <v>0</v>
      </c>
      <c r="N2077" s="544" t="s">
        <v>7101</v>
      </c>
      <c r="O2077" s="544" t="s">
        <v>3307</v>
      </c>
      <c r="P2077" s="390">
        <v>14980.380000000001</v>
      </c>
      <c r="Q2077" s="544">
        <v>1</v>
      </c>
      <c r="R2077" s="544">
        <v>12</v>
      </c>
    </row>
    <row r="2078" spans="1:18" ht="24" x14ac:dyDescent="0.25">
      <c r="A2078" s="361" t="s">
        <v>7095</v>
      </c>
      <c r="B2078" s="26" t="s">
        <v>3987</v>
      </c>
      <c r="C2078" s="361" t="s">
        <v>158</v>
      </c>
      <c r="D2078" s="389" t="s">
        <v>7096</v>
      </c>
      <c r="E2078" s="383">
        <v>5000</v>
      </c>
      <c r="F2078" s="613" t="s">
        <v>7443</v>
      </c>
      <c r="G2078" s="554" t="s">
        <v>7444</v>
      </c>
      <c r="H2078" s="392" t="s">
        <v>4566</v>
      </c>
      <c r="I2078" s="392" t="s">
        <v>7099</v>
      </c>
      <c r="J2078" s="392" t="s">
        <v>7100</v>
      </c>
      <c r="K2078" s="544" t="s">
        <v>7101</v>
      </c>
      <c r="L2078" s="544" t="s">
        <v>7101</v>
      </c>
      <c r="M2078" s="390">
        <v>0</v>
      </c>
      <c r="N2078" s="544" t="s">
        <v>7101</v>
      </c>
      <c r="O2078" s="544" t="s">
        <v>3307</v>
      </c>
      <c r="P2078" s="390">
        <v>29989.239999999998</v>
      </c>
      <c r="Q2078" s="544">
        <v>1</v>
      </c>
      <c r="R2078" s="544">
        <v>12</v>
      </c>
    </row>
    <row r="2079" spans="1:18" ht="24.75" x14ac:dyDescent="0.25">
      <c r="A2079" s="361" t="s">
        <v>7095</v>
      </c>
      <c r="B2079" s="26" t="s">
        <v>3987</v>
      </c>
      <c r="C2079" s="361" t="s">
        <v>158</v>
      </c>
      <c r="D2079" s="389" t="s">
        <v>7449</v>
      </c>
      <c r="E2079" s="383">
        <v>3000</v>
      </c>
      <c r="F2079" s="613" t="s">
        <v>7450</v>
      </c>
      <c r="G2079" s="554" t="s">
        <v>7451</v>
      </c>
      <c r="H2079" s="562" t="s">
        <v>7204</v>
      </c>
      <c r="I2079" s="562" t="s">
        <v>7207</v>
      </c>
      <c r="J2079" s="562" t="s">
        <v>7208</v>
      </c>
      <c r="K2079" s="544" t="s">
        <v>7101</v>
      </c>
      <c r="L2079" s="544" t="s">
        <v>7101</v>
      </c>
      <c r="M2079" s="390">
        <v>0</v>
      </c>
      <c r="N2079" s="544" t="s">
        <v>7101</v>
      </c>
      <c r="O2079" s="544" t="s">
        <v>3307</v>
      </c>
      <c r="P2079" s="390">
        <v>18000</v>
      </c>
      <c r="Q2079" s="544">
        <v>1</v>
      </c>
      <c r="R2079" s="544">
        <v>12</v>
      </c>
    </row>
    <row r="2080" spans="1:18" ht="24.75" x14ac:dyDescent="0.25">
      <c r="A2080" s="361" t="s">
        <v>7095</v>
      </c>
      <c r="B2080" s="26" t="s">
        <v>3987</v>
      </c>
      <c r="C2080" s="361" t="s">
        <v>158</v>
      </c>
      <c r="D2080" s="391" t="s">
        <v>7267</v>
      </c>
      <c r="E2080" s="383">
        <v>5500</v>
      </c>
      <c r="F2080" s="613" t="s">
        <v>7458</v>
      </c>
      <c r="G2080" s="554" t="s">
        <v>7459</v>
      </c>
      <c r="H2080" s="562" t="s">
        <v>5119</v>
      </c>
      <c r="I2080" s="562" t="s">
        <v>7099</v>
      </c>
      <c r="J2080" s="562" t="s">
        <v>7100</v>
      </c>
      <c r="K2080" s="544" t="s">
        <v>7101</v>
      </c>
      <c r="L2080" s="544" t="s">
        <v>7101</v>
      </c>
      <c r="M2080" s="390">
        <v>0</v>
      </c>
      <c r="N2080" s="544" t="s">
        <v>7101</v>
      </c>
      <c r="O2080" s="544" t="s">
        <v>3307</v>
      </c>
      <c r="P2080" s="390">
        <v>33000</v>
      </c>
      <c r="Q2080" s="544">
        <v>1</v>
      </c>
      <c r="R2080" s="544">
        <v>12</v>
      </c>
    </row>
    <row r="2081" spans="1:18" ht="24" x14ac:dyDescent="0.25">
      <c r="A2081" s="361" t="s">
        <v>7095</v>
      </c>
      <c r="B2081" s="26" t="s">
        <v>3987</v>
      </c>
      <c r="C2081" s="361" t="s">
        <v>158</v>
      </c>
      <c r="D2081" s="389" t="s">
        <v>7460</v>
      </c>
      <c r="E2081" s="383">
        <v>4500</v>
      </c>
      <c r="F2081" s="613" t="s">
        <v>7461</v>
      </c>
      <c r="G2081" s="554" t="s">
        <v>7462</v>
      </c>
      <c r="H2081" s="293" t="s">
        <v>7463</v>
      </c>
      <c r="I2081" s="293" t="s">
        <v>7099</v>
      </c>
      <c r="J2081" s="293" t="s">
        <v>7100</v>
      </c>
      <c r="K2081" s="544" t="s">
        <v>7101</v>
      </c>
      <c r="L2081" s="544" t="s">
        <v>7101</v>
      </c>
      <c r="M2081" s="390">
        <v>0</v>
      </c>
      <c r="N2081" s="544" t="s">
        <v>7101</v>
      </c>
      <c r="O2081" s="544" t="s">
        <v>3307</v>
      </c>
      <c r="P2081" s="390">
        <v>26997.5</v>
      </c>
      <c r="Q2081" s="544">
        <v>1</v>
      </c>
      <c r="R2081" s="544">
        <v>12</v>
      </c>
    </row>
    <row r="2082" spans="1:18" ht="24" x14ac:dyDescent="0.25">
      <c r="A2082" s="361" t="s">
        <v>7095</v>
      </c>
      <c r="B2082" s="26" t="s">
        <v>3987</v>
      </c>
      <c r="C2082" s="361" t="s">
        <v>158</v>
      </c>
      <c r="D2082" s="389" t="s">
        <v>7185</v>
      </c>
      <c r="E2082" s="383">
        <v>4000</v>
      </c>
      <c r="F2082" s="613" t="s">
        <v>7464</v>
      </c>
      <c r="G2082" s="554" t="s">
        <v>7465</v>
      </c>
      <c r="H2082" s="392" t="s">
        <v>4566</v>
      </c>
      <c r="I2082" s="392" t="s">
        <v>7099</v>
      </c>
      <c r="J2082" s="293" t="s">
        <v>7100</v>
      </c>
      <c r="K2082" s="544" t="s">
        <v>7101</v>
      </c>
      <c r="L2082" s="544" t="s">
        <v>7101</v>
      </c>
      <c r="M2082" s="390">
        <v>0</v>
      </c>
      <c r="N2082" s="544" t="s">
        <v>7101</v>
      </c>
      <c r="O2082" s="544" t="s">
        <v>3283</v>
      </c>
      <c r="P2082" s="390">
        <v>13055.55</v>
      </c>
      <c r="Q2082" s="544"/>
      <c r="R2082" s="544"/>
    </row>
    <row r="2083" spans="1:18" x14ac:dyDescent="0.25">
      <c r="A2083" s="361" t="s">
        <v>7095</v>
      </c>
      <c r="B2083" s="26" t="s">
        <v>3987</v>
      </c>
      <c r="C2083" s="361" t="s">
        <v>158</v>
      </c>
      <c r="D2083" s="389" t="s">
        <v>7185</v>
      </c>
      <c r="E2083" s="383">
        <v>4000</v>
      </c>
      <c r="F2083" s="613"/>
      <c r="G2083" s="554"/>
      <c r="H2083" s="392"/>
      <c r="I2083" s="392"/>
      <c r="J2083" s="293"/>
      <c r="K2083" s="544" t="s">
        <v>7101</v>
      </c>
      <c r="L2083" s="544" t="s">
        <v>7101</v>
      </c>
      <c r="M2083" s="390">
        <v>0</v>
      </c>
      <c r="N2083" s="544" t="s">
        <v>7101</v>
      </c>
      <c r="O2083" s="544" t="s">
        <v>7101</v>
      </c>
      <c r="P2083" s="390">
        <v>0</v>
      </c>
      <c r="Q2083" s="544" t="s">
        <v>3277</v>
      </c>
      <c r="R2083" s="544" t="s">
        <v>3564</v>
      </c>
    </row>
    <row r="2084" spans="1:18" ht="24" x14ac:dyDescent="0.25">
      <c r="A2084" s="361" t="s">
        <v>7095</v>
      </c>
      <c r="B2084" s="26" t="s">
        <v>3987</v>
      </c>
      <c r="C2084" s="361" t="s">
        <v>158</v>
      </c>
      <c r="D2084" s="389" t="s">
        <v>7468</v>
      </c>
      <c r="E2084" s="383">
        <v>5000</v>
      </c>
      <c r="F2084" s="613" t="s">
        <v>7469</v>
      </c>
      <c r="G2084" s="554" t="s">
        <v>7470</v>
      </c>
      <c r="H2084" s="392" t="s">
        <v>4566</v>
      </c>
      <c r="I2084" s="392" t="s">
        <v>7099</v>
      </c>
      <c r="J2084" s="392" t="s">
        <v>7100</v>
      </c>
      <c r="K2084" s="544" t="s">
        <v>7101</v>
      </c>
      <c r="L2084" s="544" t="s">
        <v>7101</v>
      </c>
      <c r="M2084" s="390">
        <v>0</v>
      </c>
      <c r="N2084" s="544" t="s">
        <v>7101</v>
      </c>
      <c r="O2084" s="544" t="s">
        <v>3307</v>
      </c>
      <c r="P2084" s="390">
        <v>29918.75</v>
      </c>
      <c r="Q2084" s="544">
        <v>1</v>
      </c>
      <c r="R2084" s="544">
        <v>12</v>
      </c>
    </row>
    <row r="2085" spans="1:18" ht="24" x14ac:dyDescent="0.25">
      <c r="A2085" s="361" t="s">
        <v>7095</v>
      </c>
      <c r="B2085" s="26" t="s">
        <v>3987</v>
      </c>
      <c r="C2085" s="361" t="s">
        <v>158</v>
      </c>
      <c r="D2085" s="389" t="s">
        <v>7158</v>
      </c>
      <c r="E2085" s="383">
        <v>3500</v>
      </c>
      <c r="F2085" s="613" t="s">
        <v>7471</v>
      </c>
      <c r="G2085" s="554" t="s">
        <v>7472</v>
      </c>
      <c r="H2085" s="392" t="s">
        <v>7114</v>
      </c>
      <c r="I2085" s="392" t="s">
        <v>7099</v>
      </c>
      <c r="J2085" s="392" t="s">
        <v>7100</v>
      </c>
      <c r="K2085" s="544" t="s">
        <v>7101</v>
      </c>
      <c r="L2085" s="544" t="s">
        <v>7101</v>
      </c>
      <c r="M2085" s="390">
        <v>0</v>
      </c>
      <c r="N2085" s="544" t="s">
        <v>7101</v>
      </c>
      <c r="O2085" s="544" t="s">
        <v>3307</v>
      </c>
      <c r="P2085" s="390">
        <v>20989.06</v>
      </c>
      <c r="Q2085" s="544">
        <v>1</v>
      </c>
      <c r="R2085" s="544">
        <v>12</v>
      </c>
    </row>
    <row r="2086" spans="1:18" ht="24.75" x14ac:dyDescent="0.25">
      <c r="A2086" s="361" t="s">
        <v>7095</v>
      </c>
      <c r="B2086" s="26" t="s">
        <v>3987</v>
      </c>
      <c r="C2086" s="361" t="s">
        <v>158</v>
      </c>
      <c r="D2086" s="389" t="s">
        <v>7158</v>
      </c>
      <c r="E2086" s="382">
        <v>3500</v>
      </c>
      <c r="F2086" s="613" t="s">
        <v>7473</v>
      </c>
      <c r="G2086" s="554" t="s">
        <v>7474</v>
      </c>
      <c r="H2086" s="563" t="s">
        <v>7475</v>
      </c>
      <c r="I2086" s="564" t="s">
        <v>7099</v>
      </c>
      <c r="J2086" s="565" t="s">
        <v>7100</v>
      </c>
      <c r="K2086" s="544" t="s">
        <v>7101</v>
      </c>
      <c r="L2086" s="544" t="s">
        <v>7101</v>
      </c>
      <c r="M2086" s="390">
        <v>0</v>
      </c>
      <c r="N2086" s="544" t="s">
        <v>7101</v>
      </c>
      <c r="O2086" s="544" t="s">
        <v>3307</v>
      </c>
      <c r="P2086" s="390">
        <v>20466.009999999998</v>
      </c>
      <c r="Q2086" s="544">
        <v>1</v>
      </c>
      <c r="R2086" s="544">
        <v>12</v>
      </c>
    </row>
    <row r="2087" spans="1:18" x14ac:dyDescent="0.25">
      <c r="A2087" s="361" t="s">
        <v>7095</v>
      </c>
      <c r="B2087" s="26" t="s">
        <v>3987</v>
      </c>
      <c r="C2087" s="361" t="s">
        <v>158</v>
      </c>
      <c r="D2087" s="389" t="s">
        <v>7482</v>
      </c>
      <c r="E2087" s="383">
        <v>5000</v>
      </c>
      <c r="F2087" s="613" t="s">
        <v>7483</v>
      </c>
      <c r="G2087" s="554" t="s">
        <v>7484</v>
      </c>
      <c r="H2087" s="392" t="s">
        <v>7194</v>
      </c>
      <c r="I2087" s="392" t="s">
        <v>7099</v>
      </c>
      <c r="J2087" s="392" t="s">
        <v>7100</v>
      </c>
      <c r="K2087" s="544" t="s">
        <v>7101</v>
      </c>
      <c r="L2087" s="544" t="s">
        <v>7101</v>
      </c>
      <c r="M2087" s="390">
        <v>0</v>
      </c>
      <c r="N2087" s="544" t="s">
        <v>7101</v>
      </c>
      <c r="O2087" s="544" t="s">
        <v>3307</v>
      </c>
      <c r="P2087" s="390">
        <v>30000</v>
      </c>
      <c r="Q2087" s="544">
        <v>1</v>
      </c>
      <c r="R2087" s="544">
        <v>12</v>
      </c>
    </row>
    <row r="2088" spans="1:18" ht="24" x14ac:dyDescent="0.25">
      <c r="A2088" s="361" t="s">
        <v>7095</v>
      </c>
      <c r="B2088" s="26" t="s">
        <v>3987</v>
      </c>
      <c r="C2088" s="361" t="s">
        <v>158</v>
      </c>
      <c r="D2088" s="389" t="s">
        <v>7491</v>
      </c>
      <c r="E2088" s="383">
        <v>6500</v>
      </c>
      <c r="F2088" s="613" t="s">
        <v>7492</v>
      </c>
      <c r="G2088" s="554" t="s">
        <v>7493</v>
      </c>
      <c r="H2088" s="293" t="s">
        <v>7211</v>
      </c>
      <c r="I2088" s="392" t="s">
        <v>7099</v>
      </c>
      <c r="J2088" s="392" t="s">
        <v>7100</v>
      </c>
      <c r="K2088" s="544" t="s">
        <v>7101</v>
      </c>
      <c r="L2088" s="544" t="s">
        <v>7101</v>
      </c>
      <c r="M2088" s="390">
        <v>0</v>
      </c>
      <c r="N2088" s="544" t="s">
        <v>7101</v>
      </c>
      <c r="O2088" s="544" t="s">
        <v>3307</v>
      </c>
      <c r="P2088" s="390">
        <v>38961.18</v>
      </c>
      <c r="Q2088" s="544">
        <v>1</v>
      </c>
      <c r="R2088" s="544">
        <v>12</v>
      </c>
    </row>
    <row r="2089" spans="1:18" x14ac:dyDescent="0.25">
      <c r="A2089" s="361" t="s">
        <v>7095</v>
      </c>
      <c r="B2089" s="26" t="s">
        <v>3987</v>
      </c>
      <c r="C2089" s="361" t="s">
        <v>158</v>
      </c>
      <c r="D2089" s="389" t="s">
        <v>7500</v>
      </c>
      <c r="E2089" s="383">
        <v>6000</v>
      </c>
      <c r="F2089" s="613" t="s">
        <v>7501</v>
      </c>
      <c r="G2089" s="554" t="s">
        <v>7502</v>
      </c>
      <c r="H2089" s="392" t="s">
        <v>4566</v>
      </c>
      <c r="I2089" s="392" t="s">
        <v>7099</v>
      </c>
      <c r="J2089" s="392" t="s">
        <v>7100</v>
      </c>
      <c r="K2089" s="544" t="s">
        <v>7101</v>
      </c>
      <c r="L2089" s="544" t="s">
        <v>7101</v>
      </c>
      <c r="M2089" s="390">
        <v>0</v>
      </c>
      <c r="N2089" s="544" t="s">
        <v>7101</v>
      </c>
      <c r="O2089" s="544" t="s">
        <v>3307</v>
      </c>
      <c r="P2089" s="390">
        <v>36000</v>
      </c>
      <c r="Q2089" s="544">
        <v>1</v>
      </c>
      <c r="R2089" s="544">
        <v>12</v>
      </c>
    </row>
    <row r="2090" spans="1:18" x14ac:dyDescent="0.25">
      <c r="A2090" s="361" t="s">
        <v>7095</v>
      </c>
      <c r="B2090" s="26" t="s">
        <v>3987</v>
      </c>
      <c r="C2090" s="361" t="s">
        <v>158</v>
      </c>
      <c r="D2090" s="389" t="s">
        <v>7096</v>
      </c>
      <c r="E2090" s="383">
        <v>5000</v>
      </c>
      <c r="F2090" s="613" t="s">
        <v>7508</v>
      </c>
      <c r="G2090" s="554" t="s">
        <v>7509</v>
      </c>
      <c r="H2090" s="392" t="s">
        <v>4566</v>
      </c>
      <c r="I2090" s="392" t="s">
        <v>7099</v>
      </c>
      <c r="J2090" s="392" t="s">
        <v>7100</v>
      </c>
      <c r="K2090" s="544" t="s">
        <v>7101</v>
      </c>
      <c r="L2090" s="544" t="s">
        <v>7101</v>
      </c>
      <c r="M2090" s="390">
        <v>0</v>
      </c>
      <c r="N2090" s="544" t="s">
        <v>7101</v>
      </c>
      <c r="O2090" s="544" t="s">
        <v>3307</v>
      </c>
      <c r="P2090" s="390">
        <v>29777.08</v>
      </c>
      <c r="Q2090" s="544">
        <v>1</v>
      </c>
      <c r="R2090" s="544">
        <v>12</v>
      </c>
    </row>
    <row r="2091" spans="1:18" ht="24" x14ac:dyDescent="0.25">
      <c r="A2091" s="361" t="s">
        <v>7095</v>
      </c>
      <c r="B2091" s="26" t="s">
        <v>3987</v>
      </c>
      <c r="C2091" s="361" t="s">
        <v>158</v>
      </c>
      <c r="D2091" s="389" t="s">
        <v>7522</v>
      </c>
      <c r="E2091" s="383">
        <v>5500</v>
      </c>
      <c r="F2091" s="613" t="s">
        <v>7523</v>
      </c>
      <c r="G2091" s="554" t="s">
        <v>7524</v>
      </c>
      <c r="H2091" s="392" t="s">
        <v>4015</v>
      </c>
      <c r="I2091" s="392" t="s">
        <v>7099</v>
      </c>
      <c r="J2091" s="392" t="s">
        <v>7100</v>
      </c>
      <c r="K2091" s="544" t="s">
        <v>7101</v>
      </c>
      <c r="L2091" s="544" t="s">
        <v>7101</v>
      </c>
      <c r="M2091" s="390">
        <v>0</v>
      </c>
      <c r="N2091" s="544" t="s">
        <v>7101</v>
      </c>
      <c r="O2091" s="544" t="s">
        <v>3307</v>
      </c>
      <c r="P2091" s="390">
        <v>33000</v>
      </c>
      <c r="Q2091" s="544">
        <v>1</v>
      </c>
      <c r="R2091" s="544">
        <v>12</v>
      </c>
    </row>
    <row r="2092" spans="1:18" x14ac:dyDescent="0.25">
      <c r="A2092" s="361" t="s">
        <v>7095</v>
      </c>
      <c r="B2092" s="26" t="s">
        <v>3987</v>
      </c>
      <c r="C2092" s="361" t="s">
        <v>158</v>
      </c>
      <c r="D2092" s="389" t="s">
        <v>7256</v>
      </c>
      <c r="E2092" s="383">
        <v>2500</v>
      </c>
      <c r="F2092" s="613" t="s">
        <v>7531</v>
      </c>
      <c r="G2092" s="554" t="s">
        <v>7532</v>
      </c>
      <c r="H2092" s="392" t="s">
        <v>5119</v>
      </c>
      <c r="I2092" s="392" t="s">
        <v>7099</v>
      </c>
      <c r="J2092" s="392" t="s">
        <v>7100</v>
      </c>
      <c r="K2092" s="544" t="s">
        <v>7101</v>
      </c>
      <c r="L2092" s="544" t="s">
        <v>7101</v>
      </c>
      <c r="M2092" s="390">
        <v>0</v>
      </c>
      <c r="N2092" s="544" t="s">
        <v>7101</v>
      </c>
      <c r="O2092" s="544" t="s">
        <v>3307</v>
      </c>
      <c r="P2092" s="390">
        <v>15000</v>
      </c>
      <c r="Q2092" s="544">
        <v>1</v>
      </c>
      <c r="R2092" s="544">
        <v>12</v>
      </c>
    </row>
    <row r="2093" spans="1:18" ht="36" x14ac:dyDescent="0.25">
      <c r="A2093" s="361" t="s">
        <v>7095</v>
      </c>
      <c r="B2093" s="26" t="s">
        <v>3987</v>
      </c>
      <c r="C2093" s="361" t="s">
        <v>158</v>
      </c>
      <c r="D2093" s="389" t="s">
        <v>4016</v>
      </c>
      <c r="E2093" s="383">
        <v>5000</v>
      </c>
      <c r="F2093" s="613" t="s">
        <v>7535</v>
      </c>
      <c r="G2093" s="554" t="s">
        <v>7536</v>
      </c>
      <c r="H2093" s="293" t="s">
        <v>7537</v>
      </c>
      <c r="I2093" s="293" t="s">
        <v>7115</v>
      </c>
      <c r="J2093" s="293" t="s">
        <v>1664</v>
      </c>
      <c r="K2093" s="544" t="s">
        <v>7101</v>
      </c>
      <c r="L2093" s="544" t="s">
        <v>7101</v>
      </c>
      <c r="M2093" s="390">
        <v>0</v>
      </c>
      <c r="N2093" s="544" t="s">
        <v>7101</v>
      </c>
      <c r="O2093" s="544" t="s">
        <v>3307</v>
      </c>
      <c r="P2093" s="390">
        <v>29910.760000000002</v>
      </c>
      <c r="Q2093" s="544">
        <v>1</v>
      </c>
      <c r="R2093" s="544">
        <v>12</v>
      </c>
    </row>
    <row r="2094" spans="1:18" x14ac:dyDescent="0.25">
      <c r="A2094" s="361" t="s">
        <v>7095</v>
      </c>
      <c r="B2094" s="26" t="s">
        <v>3987</v>
      </c>
      <c r="C2094" s="361" t="s">
        <v>158</v>
      </c>
      <c r="D2094" s="389" t="s">
        <v>7130</v>
      </c>
      <c r="E2094" s="383">
        <v>5000</v>
      </c>
      <c r="F2094" s="613" t="s">
        <v>7563</v>
      </c>
      <c r="G2094" s="554" t="s">
        <v>7564</v>
      </c>
      <c r="H2094" s="392" t="s">
        <v>4566</v>
      </c>
      <c r="I2094" s="392" t="s">
        <v>7099</v>
      </c>
      <c r="J2094" s="392" t="s">
        <v>7100</v>
      </c>
      <c r="K2094" s="544" t="s">
        <v>7101</v>
      </c>
      <c r="L2094" s="544" t="s">
        <v>7101</v>
      </c>
      <c r="M2094" s="390">
        <v>0</v>
      </c>
      <c r="N2094" s="544" t="s">
        <v>7101</v>
      </c>
      <c r="O2094" s="544" t="s">
        <v>3307</v>
      </c>
      <c r="P2094" s="390">
        <v>30000</v>
      </c>
      <c r="Q2094" s="544">
        <v>1</v>
      </c>
      <c r="R2094" s="544">
        <v>12</v>
      </c>
    </row>
    <row r="2095" spans="1:18" x14ac:dyDescent="0.25">
      <c r="A2095" s="361" t="s">
        <v>7095</v>
      </c>
      <c r="B2095" s="26" t="s">
        <v>3987</v>
      </c>
      <c r="C2095" s="361" t="s">
        <v>158</v>
      </c>
      <c r="D2095" s="391" t="s">
        <v>5271</v>
      </c>
      <c r="E2095" s="383">
        <v>7000</v>
      </c>
      <c r="F2095" s="613" t="s">
        <v>7570</v>
      </c>
      <c r="G2095" s="554" t="s">
        <v>7571</v>
      </c>
      <c r="H2095" s="392" t="s">
        <v>4015</v>
      </c>
      <c r="I2095" s="392" t="s">
        <v>7099</v>
      </c>
      <c r="J2095" s="392" t="s">
        <v>7100</v>
      </c>
      <c r="K2095" s="544" t="s">
        <v>7101</v>
      </c>
      <c r="L2095" s="544" t="s">
        <v>7101</v>
      </c>
      <c r="M2095" s="390">
        <v>0</v>
      </c>
      <c r="N2095" s="544" t="s">
        <v>7101</v>
      </c>
      <c r="O2095" s="544" t="s">
        <v>3307</v>
      </c>
      <c r="P2095" s="390">
        <v>34077.65</v>
      </c>
      <c r="Q2095" s="544">
        <v>1</v>
      </c>
      <c r="R2095" s="544">
        <v>12</v>
      </c>
    </row>
    <row r="2096" spans="1:18" ht="24" x14ac:dyDescent="0.25">
      <c r="A2096" s="361" t="s">
        <v>7095</v>
      </c>
      <c r="B2096" s="26" t="s">
        <v>3987</v>
      </c>
      <c r="C2096" s="361" t="s">
        <v>158</v>
      </c>
      <c r="D2096" s="389" t="s">
        <v>7256</v>
      </c>
      <c r="E2096" s="383">
        <v>2500</v>
      </c>
      <c r="F2096" s="613" t="s">
        <v>7576</v>
      </c>
      <c r="G2096" s="554" t="s">
        <v>7577</v>
      </c>
      <c r="H2096" s="392" t="s">
        <v>5119</v>
      </c>
      <c r="I2096" s="392" t="s">
        <v>7099</v>
      </c>
      <c r="J2096" s="392" t="s">
        <v>7100</v>
      </c>
      <c r="K2096" s="544" t="s">
        <v>7101</v>
      </c>
      <c r="L2096" s="544" t="s">
        <v>7101</v>
      </c>
      <c r="M2096" s="390">
        <v>0</v>
      </c>
      <c r="N2096" s="544" t="s">
        <v>7101</v>
      </c>
      <c r="O2096" s="544" t="s">
        <v>3307</v>
      </c>
      <c r="P2096" s="390">
        <v>14961.460000000001</v>
      </c>
      <c r="Q2096" s="544">
        <v>1</v>
      </c>
      <c r="R2096" s="544">
        <v>12</v>
      </c>
    </row>
    <row r="2097" spans="1:18" ht="24" x14ac:dyDescent="0.25">
      <c r="A2097" s="361" t="s">
        <v>7095</v>
      </c>
      <c r="B2097" s="26" t="s">
        <v>3987</v>
      </c>
      <c r="C2097" s="361" t="s">
        <v>158</v>
      </c>
      <c r="D2097" s="389" t="s">
        <v>7522</v>
      </c>
      <c r="E2097" s="383">
        <v>5500</v>
      </c>
      <c r="F2097" s="613" t="s">
        <v>7578</v>
      </c>
      <c r="G2097" s="554" t="s">
        <v>7579</v>
      </c>
      <c r="H2097" s="392" t="s">
        <v>7200</v>
      </c>
      <c r="I2097" s="392" t="s">
        <v>7099</v>
      </c>
      <c r="J2097" s="392" t="s">
        <v>7100</v>
      </c>
      <c r="K2097" s="544" t="s">
        <v>7101</v>
      </c>
      <c r="L2097" s="544" t="s">
        <v>7101</v>
      </c>
      <c r="M2097" s="390">
        <v>0</v>
      </c>
      <c r="N2097" s="544" t="s">
        <v>7101</v>
      </c>
      <c r="O2097" s="544" t="s">
        <v>3307</v>
      </c>
      <c r="P2097" s="390">
        <v>32998.85</v>
      </c>
      <c r="Q2097" s="544">
        <v>1</v>
      </c>
      <c r="R2097" s="544">
        <v>12</v>
      </c>
    </row>
    <row r="2098" spans="1:18" ht="24" x14ac:dyDescent="0.25">
      <c r="A2098" s="361" t="s">
        <v>7095</v>
      </c>
      <c r="B2098" s="26" t="s">
        <v>3987</v>
      </c>
      <c r="C2098" s="361" t="s">
        <v>158</v>
      </c>
      <c r="D2098" s="389" t="s">
        <v>3988</v>
      </c>
      <c r="E2098" s="383">
        <v>2500</v>
      </c>
      <c r="F2098" s="613" t="s">
        <v>7593</v>
      </c>
      <c r="G2098" s="554" t="s">
        <v>7594</v>
      </c>
      <c r="H2098" s="293" t="s">
        <v>7211</v>
      </c>
      <c r="I2098" s="293" t="s">
        <v>7115</v>
      </c>
      <c r="J2098" s="293" t="s">
        <v>1664</v>
      </c>
      <c r="K2098" s="544" t="s">
        <v>7101</v>
      </c>
      <c r="L2098" s="544" t="s">
        <v>7101</v>
      </c>
      <c r="M2098" s="390">
        <v>0</v>
      </c>
      <c r="N2098" s="544" t="s">
        <v>7101</v>
      </c>
      <c r="O2098" s="544" t="s">
        <v>3307</v>
      </c>
      <c r="P2098" s="390">
        <v>15000</v>
      </c>
      <c r="Q2098" s="544">
        <v>1</v>
      </c>
      <c r="R2098" s="544">
        <v>12</v>
      </c>
    </row>
    <row r="2099" spans="1:18" x14ac:dyDescent="0.25">
      <c r="A2099" s="361" t="s">
        <v>7095</v>
      </c>
      <c r="B2099" s="26" t="s">
        <v>3987</v>
      </c>
      <c r="C2099" s="361" t="s">
        <v>158</v>
      </c>
      <c r="D2099" s="389" t="s">
        <v>7597</v>
      </c>
      <c r="E2099" s="383">
        <v>5500</v>
      </c>
      <c r="F2099" s="613" t="s">
        <v>7598</v>
      </c>
      <c r="G2099" s="554" t="s">
        <v>7599</v>
      </c>
      <c r="H2099" s="392" t="s">
        <v>5119</v>
      </c>
      <c r="I2099" s="392" t="s">
        <v>7099</v>
      </c>
      <c r="J2099" s="392" t="s">
        <v>7100</v>
      </c>
      <c r="K2099" s="544" t="s">
        <v>7101</v>
      </c>
      <c r="L2099" s="544" t="s">
        <v>7101</v>
      </c>
      <c r="M2099" s="390">
        <v>0</v>
      </c>
      <c r="N2099" s="544" t="s">
        <v>7101</v>
      </c>
      <c r="O2099" s="544" t="s">
        <v>3307</v>
      </c>
      <c r="P2099" s="390">
        <v>33000</v>
      </c>
      <c r="Q2099" s="544">
        <v>1</v>
      </c>
      <c r="R2099" s="544">
        <v>12</v>
      </c>
    </row>
    <row r="2100" spans="1:18" ht="24" x14ac:dyDescent="0.25">
      <c r="A2100" s="361" t="s">
        <v>7095</v>
      </c>
      <c r="B2100" s="26" t="s">
        <v>3987</v>
      </c>
      <c r="C2100" s="361" t="s">
        <v>158</v>
      </c>
      <c r="D2100" s="389" t="s">
        <v>7604</v>
      </c>
      <c r="E2100" s="383">
        <v>13000</v>
      </c>
      <c r="F2100" s="613" t="s">
        <v>7605</v>
      </c>
      <c r="G2100" s="554" t="s">
        <v>7606</v>
      </c>
      <c r="H2100" s="392" t="s">
        <v>4015</v>
      </c>
      <c r="I2100" s="392" t="s">
        <v>7099</v>
      </c>
      <c r="J2100" s="392" t="s">
        <v>7100</v>
      </c>
      <c r="K2100" s="544" t="s">
        <v>7101</v>
      </c>
      <c r="L2100" s="544" t="s">
        <v>7101</v>
      </c>
      <c r="M2100" s="390">
        <v>0</v>
      </c>
      <c r="N2100" s="544" t="s">
        <v>7101</v>
      </c>
      <c r="O2100" s="544" t="s">
        <v>3307</v>
      </c>
      <c r="P2100" s="390">
        <v>78000</v>
      </c>
      <c r="Q2100" s="544">
        <v>1</v>
      </c>
      <c r="R2100" s="544">
        <v>12</v>
      </c>
    </row>
    <row r="2101" spans="1:18" ht="24" x14ac:dyDescent="0.25">
      <c r="A2101" s="361" t="s">
        <v>7095</v>
      </c>
      <c r="B2101" s="26" t="s">
        <v>3987</v>
      </c>
      <c r="C2101" s="361" t="s">
        <v>158</v>
      </c>
      <c r="D2101" s="389" t="s">
        <v>4377</v>
      </c>
      <c r="E2101" s="383">
        <v>3000</v>
      </c>
      <c r="F2101" s="613" t="s">
        <v>7618</v>
      </c>
      <c r="G2101" s="554" t="s">
        <v>7619</v>
      </c>
      <c r="H2101" s="293" t="s">
        <v>7129</v>
      </c>
      <c r="I2101" s="293" t="s">
        <v>7115</v>
      </c>
      <c r="J2101" s="293" t="s">
        <v>1664</v>
      </c>
      <c r="K2101" s="544" t="s">
        <v>7101</v>
      </c>
      <c r="L2101" s="544" t="s">
        <v>7101</v>
      </c>
      <c r="M2101" s="390">
        <v>0</v>
      </c>
      <c r="N2101" s="544" t="s">
        <v>7101</v>
      </c>
      <c r="O2101" s="544" t="s">
        <v>3307</v>
      </c>
      <c r="P2101" s="390">
        <v>18000</v>
      </c>
      <c r="Q2101" s="544"/>
      <c r="R2101" s="544"/>
    </row>
    <row r="2102" spans="1:18" x14ac:dyDescent="0.25">
      <c r="A2102" s="361" t="s">
        <v>7095</v>
      </c>
      <c r="B2102" s="26" t="s">
        <v>3987</v>
      </c>
      <c r="C2102" s="361" t="s">
        <v>158</v>
      </c>
      <c r="D2102" s="389" t="s">
        <v>4377</v>
      </c>
      <c r="E2102" s="383">
        <v>3000</v>
      </c>
      <c r="F2102" s="613"/>
      <c r="G2102" s="554"/>
      <c r="H2102" s="293"/>
      <c r="I2102" s="293"/>
      <c r="J2102" s="293"/>
      <c r="K2102" s="544" t="s">
        <v>7101</v>
      </c>
      <c r="L2102" s="544" t="s">
        <v>7101</v>
      </c>
      <c r="M2102" s="390">
        <v>0</v>
      </c>
      <c r="N2102" s="544" t="s">
        <v>7101</v>
      </c>
      <c r="O2102" s="544" t="s">
        <v>7101</v>
      </c>
      <c r="P2102" s="390">
        <v>0</v>
      </c>
      <c r="Q2102" s="544" t="s">
        <v>3277</v>
      </c>
      <c r="R2102" s="544" t="s">
        <v>3564</v>
      </c>
    </row>
    <row r="2103" spans="1:18" ht="24" x14ac:dyDescent="0.25">
      <c r="A2103" s="361" t="s">
        <v>7095</v>
      </c>
      <c r="B2103" s="26" t="s">
        <v>3987</v>
      </c>
      <c r="C2103" s="361" t="s">
        <v>158</v>
      </c>
      <c r="D2103" s="389" t="s">
        <v>3988</v>
      </c>
      <c r="E2103" s="383">
        <v>2500</v>
      </c>
      <c r="F2103" s="619" t="s">
        <v>7620</v>
      </c>
      <c r="G2103" s="620" t="s">
        <v>7621</v>
      </c>
      <c r="H2103" s="556" t="s">
        <v>5119</v>
      </c>
      <c r="I2103" s="557" t="s">
        <v>7622</v>
      </c>
      <c r="J2103" s="558" t="s">
        <v>7208</v>
      </c>
      <c r="K2103" s="544" t="s">
        <v>7101</v>
      </c>
      <c r="L2103" s="544" t="s">
        <v>7101</v>
      </c>
      <c r="M2103" s="390">
        <v>0</v>
      </c>
      <c r="N2103" s="544" t="s">
        <v>7101</v>
      </c>
      <c r="O2103" s="544" t="s">
        <v>3307</v>
      </c>
      <c r="P2103" s="390">
        <v>14994.619999999999</v>
      </c>
      <c r="Q2103" s="544">
        <v>1</v>
      </c>
      <c r="R2103" s="544">
        <v>12</v>
      </c>
    </row>
    <row r="2104" spans="1:18" ht="36" x14ac:dyDescent="0.25">
      <c r="A2104" s="361" t="s">
        <v>7095</v>
      </c>
      <c r="B2104" s="26" t="s">
        <v>3987</v>
      </c>
      <c r="C2104" s="361" t="s">
        <v>158</v>
      </c>
      <c r="D2104" s="389" t="s">
        <v>6183</v>
      </c>
      <c r="E2104" s="383">
        <v>5500</v>
      </c>
      <c r="F2104" s="613" t="s">
        <v>7623</v>
      </c>
      <c r="G2104" s="554" t="s">
        <v>7624</v>
      </c>
      <c r="H2104" s="293" t="s">
        <v>7625</v>
      </c>
      <c r="I2104" s="392" t="s">
        <v>7099</v>
      </c>
      <c r="J2104" s="392" t="s">
        <v>7100</v>
      </c>
      <c r="K2104" s="544" t="s">
        <v>7101</v>
      </c>
      <c r="L2104" s="544" t="s">
        <v>7101</v>
      </c>
      <c r="M2104" s="390">
        <v>0</v>
      </c>
      <c r="N2104" s="544" t="s">
        <v>7101</v>
      </c>
      <c r="O2104" s="544" t="s">
        <v>3307</v>
      </c>
      <c r="P2104" s="390">
        <v>32948.44</v>
      </c>
      <c r="Q2104" s="544"/>
      <c r="R2104" s="544"/>
    </row>
    <row r="2105" spans="1:18" x14ac:dyDescent="0.25">
      <c r="A2105" s="361" t="s">
        <v>7095</v>
      </c>
      <c r="B2105" s="26" t="s">
        <v>3987</v>
      </c>
      <c r="C2105" s="361" t="s">
        <v>158</v>
      </c>
      <c r="D2105" s="389" t="s">
        <v>6183</v>
      </c>
      <c r="E2105" s="383">
        <v>5500</v>
      </c>
      <c r="F2105" s="613"/>
      <c r="G2105" s="554"/>
      <c r="H2105" s="293"/>
      <c r="I2105" s="392"/>
      <c r="J2105" s="392"/>
      <c r="K2105" s="544" t="s">
        <v>7101</v>
      </c>
      <c r="L2105" s="544" t="s">
        <v>7101</v>
      </c>
      <c r="M2105" s="390">
        <v>0</v>
      </c>
      <c r="N2105" s="544" t="s">
        <v>7101</v>
      </c>
      <c r="O2105" s="544" t="s">
        <v>7101</v>
      </c>
      <c r="P2105" s="390">
        <v>0</v>
      </c>
      <c r="Q2105" s="544" t="s">
        <v>3277</v>
      </c>
      <c r="R2105" s="544" t="s">
        <v>3564</v>
      </c>
    </row>
    <row r="2106" spans="1:18" ht="24" x14ac:dyDescent="0.25">
      <c r="A2106" s="361" t="s">
        <v>7095</v>
      </c>
      <c r="B2106" s="26" t="s">
        <v>3987</v>
      </c>
      <c r="C2106" s="361" t="s">
        <v>158</v>
      </c>
      <c r="D2106" s="389" t="s">
        <v>3988</v>
      </c>
      <c r="E2106" s="383">
        <v>2500</v>
      </c>
      <c r="F2106" s="613" t="s">
        <v>7626</v>
      </c>
      <c r="G2106" s="554" t="s">
        <v>7627</v>
      </c>
      <c r="H2106" s="293" t="s">
        <v>7628</v>
      </c>
      <c r="I2106" s="392" t="s">
        <v>7099</v>
      </c>
      <c r="J2106" s="392" t="s">
        <v>7100</v>
      </c>
      <c r="K2106" s="544" t="s">
        <v>7101</v>
      </c>
      <c r="L2106" s="544" t="s">
        <v>7101</v>
      </c>
      <c r="M2106" s="390">
        <v>0</v>
      </c>
      <c r="N2106" s="544" t="s">
        <v>7101</v>
      </c>
      <c r="O2106" s="544" t="s">
        <v>3307</v>
      </c>
      <c r="P2106" s="390">
        <v>15000</v>
      </c>
      <c r="Q2106" s="544">
        <v>1</v>
      </c>
      <c r="R2106" s="544">
        <v>12</v>
      </c>
    </row>
    <row r="2107" spans="1:18" ht="24" x14ac:dyDescent="0.25">
      <c r="A2107" s="361" t="s">
        <v>7095</v>
      </c>
      <c r="B2107" s="26" t="s">
        <v>3987</v>
      </c>
      <c r="C2107" s="361" t="s">
        <v>158</v>
      </c>
      <c r="D2107" s="389" t="s">
        <v>7636</v>
      </c>
      <c r="E2107" s="383">
        <v>6000</v>
      </c>
      <c r="F2107" s="613" t="s">
        <v>7637</v>
      </c>
      <c r="G2107" s="554" t="s">
        <v>7638</v>
      </c>
      <c r="H2107" s="392" t="s">
        <v>5119</v>
      </c>
      <c r="I2107" s="392" t="s">
        <v>7099</v>
      </c>
      <c r="J2107" s="392" t="s">
        <v>7100</v>
      </c>
      <c r="K2107" s="544" t="s">
        <v>7101</v>
      </c>
      <c r="L2107" s="544" t="s">
        <v>7101</v>
      </c>
      <c r="M2107" s="390">
        <v>0</v>
      </c>
      <c r="N2107" s="544" t="s">
        <v>7101</v>
      </c>
      <c r="O2107" s="544" t="s">
        <v>3307</v>
      </c>
      <c r="P2107" s="390">
        <v>36000</v>
      </c>
      <c r="Q2107" s="544">
        <v>1</v>
      </c>
      <c r="R2107" s="544">
        <v>12</v>
      </c>
    </row>
    <row r="2108" spans="1:18" ht="24" x14ac:dyDescent="0.25">
      <c r="A2108" s="361" t="s">
        <v>7095</v>
      </c>
      <c r="B2108" s="26" t="s">
        <v>3987</v>
      </c>
      <c r="C2108" s="361" t="s">
        <v>158</v>
      </c>
      <c r="D2108" s="389" t="s">
        <v>7130</v>
      </c>
      <c r="E2108" s="383">
        <v>6000</v>
      </c>
      <c r="F2108" s="616" t="s">
        <v>7643</v>
      </c>
      <c r="G2108" s="555" t="s">
        <v>7644</v>
      </c>
      <c r="H2108" s="556" t="s">
        <v>7204</v>
      </c>
      <c r="I2108" s="557" t="s">
        <v>7099</v>
      </c>
      <c r="J2108" s="558" t="s">
        <v>7100</v>
      </c>
      <c r="K2108" s="544" t="s">
        <v>7101</v>
      </c>
      <c r="L2108" s="544" t="s">
        <v>7101</v>
      </c>
      <c r="M2108" s="390">
        <v>0</v>
      </c>
      <c r="N2108" s="544" t="s">
        <v>7101</v>
      </c>
      <c r="O2108" s="544" t="s">
        <v>3307</v>
      </c>
      <c r="P2108" s="390">
        <v>35838.75</v>
      </c>
      <c r="Q2108" s="544">
        <v>1</v>
      </c>
      <c r="R2108" s="544">
        <v>12</v>
      </c>
    </row>
    <row r="2109" spans="1:18" x14ac:dyDescent="0.25">
      <c r="A2109" s="361" t="s">
        <v>7095</v>
      </c>
      <c r="B2109" s="26" t="s">
        <v>3987</v>
      </c>
      <c r="C2109" s="361" t="s">
        <v>158</v>
      </c>
      <c r="D2109" s="389" t="s">
        <v>7651</v>
      </c>
      <c r="E2109" s="383">
        <v>8500</v>
      </c>
      <c r="F2109" s="613" t="s">
        <v>7652</v>
      </c>
      <c r="G2109" s="554" t="s">
        <v>7653</v>
      </c>
      <c r="H2109" s="392" t="s">
        <v>4566</v>
      </c>
      <c r="I2109" s="392" t="s">
        <v>7099</v>
      </c>
      <c r="J2109" s="392" t="s">
        <v>7100</v>
      </c>
      <c r="K2109" s="544" t="s">
        <v>7101</v>
      </c>
      <c r="L2109" s="544" t="s">
        <v>7101</v>
      </c>
      <c r="M2109" s="390">
        <v>0</v>
      </c>
      <c r="N2109" s="544" t="s">
        <v>7101</v>
      </c>
      <c r="O2109" s="544" t="s">
        <v>3307</v>
      </c>
      <c r="P2109" s="390">
        <v>50946.87</v>
      </c>
      <c r="Q2109" s="544">
        <v>1</v>
      </c>
      <c r="R2109" s="544">
        <v>12</v>
      </c>
    </row>
    <row r="2110" spans="1:18" ht="24" x14ac:dyDescent="0.25">
      <c r="A2110" s="361" t="s">
        <v>7095</v>
      </c>
      <c r="B2110" s="26" t="s">
        <v>3987</v>
      </c>
      <c r="C2110" s="361" t="s">
        <v>158</v>
      </c>
      <c r="D2110" s="389" t="s">
        <v>7449</v>
      </c>
      <c r="E2110" s="383">
        <v>2700</v>
      </c>
      <c r="F2110" s="616" t="s">
        <v>7658</v>
      </c>
      <c r="G2110" s="555" t="s">
        <v>7659</v>
      </c>
      <c r="H2110" s="293" t="s">
        <v>7211</v>
      </c>
      <c r="I2110" s="293" t="s">
        <v>7207</v>
      </c>
      <c r="J2110" s="293" t="s">
        <v>7208</v>
      </c>
      <c r="K2110" s="544" t="s">
        <v>7101</v>
      </c>
      <c r="L2110" s="544" t="s">
        <v>7101</v>
      </c>
      <c r="M2110" s="390">
        <v>0</v>
      </c>
      <c r="N2110" s="544" t="s">
        <v>7101</v>
      </c>
      <c r="O2110" s="544" t="s">
        <v>3307</v>
      </c>
      <c r="P2110" s="390">
        <v>16200</v>
      </c>
      <c r="Q2110" s="544">
        <v>1</v>
      </c>
      <c r="R2110" s="544">
        <v>12</v>
      </c>
    </row>
    <row r="2111" spans="1:18" ht="24" x14ac:dyDescent="0.25">
      <c r="A2111" s="361" t="s">
        <v>7095</v>
      </c>
      <c r="B2111" s="26" t="s">
        <v>3987</v>
      </c>
      <c r="C2111" s="361" t="s">
        <v>158</v>
      </c>
      <c r="D2111" s="391" t="s">
        <v>6455</v>
      </c>
      <c r="E2111" s="383">
        <v>4000</v>
      </c>
      <c r="F2111" s="613" t="s">
        <v>7668</v>
      </c>
      <c r="G2111" s="554" t="s">
        <v>7669</v>
      </c>
      <c r="H2111" s="293" t="s">
        <v>7670</v>
      </c>
      <c r="I2111" s="293" t="s">
        <v>7115</v>
      </c>
      <c r="J2111" s="293" t="s">
        <v>1664</v>
      </c>
      <c r="K2111" s="544" t="s">
        <v>7101</v>
      </c>
      <c r="L2111" s="544" t="s">
        <v>7101</v>
      </c>
      <c r="M2111" s="390">
        <v>0</v>
      </c>
      <c r="N2111" s="544" t="s">
        <v>7101</v>
      </c>
      <c r="O2111" s="544" t="s">
        <v>3307</v>
      </c>
      <c r="P2111" s="390">
        <v>23983.33</v>
      </c>
      <c r="Q2111" s="544">
        <v>1</v>
      </c>
      <c r="R2111" s="544">
        <v>12</v>
      </c>
    </row>
    <row r="2112" spans="1:18" x14ac:dyDescent="0.25">
      <c r="A2112" s="361" t="s">
        <v>7095</v>
      </c>
      <c r="B2112" s="26" t="s">
        <v>3987</v>
      </c>
      <c r="C2112" s="361" t="s">
        <v>158</v>
      </c>
      <c r="D2112" s="389" t="s">
        <v>7256</v>
      </c>
      <c r="E2112" s="383">
        <v>2500</v>
      </c>
      <c r="F2112" s="613" t="s">
        <v>7673</v>
      </c>
      <c r="G2112" s="554" t="s">
        <v>7674</v>
      </c>
      <c r="H2112" s="392" t="s">
        <v>7364</v>
      </c>
      <c r="I2112" s="392" t="s">
        <v>7115</v>
      </c>
      <c r="J2112" s="392" t="s">
        <v>1664</v>
      </c>
      <c r="K2112" s="544" t="s">
        <v>7101</v>
      </c>
      <c r="L2112" s="544" t="s">
        <v>7101</v>
      </c>
      <c r="M2112" s="390">
        <v>0</v>
      </c>
      <c r="N2112" s="544" t="s">
        <v>7101</v>
      </c>
      <c r="O2112" s="544" t="s">
        <v>3307</v>
      </c>
      <c r="P2112" s="390">
        <v>14957.81</v>
      </c>
      <c r="Q2112" s="544">
        <v>1</v>
      </c>
      <c r="R2112" s="544">
        <v>12</v>
      </c>
    </row>
    <row r="2113" spans="1:18" ht="24" x14ac:dyDescent="0.25">
      <c r="A2113" s="361" t="s">
        <v>7095</v>
      </c>
      <c r="B2113" s="26" t="s">
        <v>3987</v>
      </c>
      <c r="C2113" s="361" t="s">
        <v>158</v>
      </c>
      <c r="D2113" s="389" t="s">
        <v>7522</v>
      </c>
      <c r="E2113" s="383">
        <v>5500</v>
      </c>
      <c r="F2113" s="613" t="s">
        <v>7683</v>
      </c>
      <c r="G2113" s="554" t="s">
        <v>7684</v>
      </c>
      <c r="H2113" s="392" t="s">
        <v>7364</v>
      </c>
      <c r="I2113" s="392" t="s">
        <v>7099</v>
      </c>
      <c r="J2113" s="392" t="s">
        <v>7100</v>
      </c>
      <c r="K2113" s="544" t="s">
        <v>7101</v>
      </c>
      <c r="L2113" s="544" t="s">
        <v>7101</v>
      </c>
      <c r="M2113" s="390">
        <v>0</v>
      </c>
      <c r="N2113" s="544" t="s">
        <v>7101</v>
      </c>
      <c r="O2113" s="544" t="s">
        <v>3307</v>
      </c>
      <c r="P2113" s="390">
        <v>32950.729999999996</v>
      </c>
      <c r="Q2113" s="544">
        <v>1</v>
      </c>
      <c r="R2113" s="544">
        <v>12</v>
      </c>
    </row>
    <row r="2114" spans="1:18" ht="24" x14ac:dyDescent="0.25">
      <c r="A2114" s="361" t="s">
        <v>7095</v>
      </c>
      <c r="B2114" s="26" t="s">
        <v>3987</v>
      </c>
      <c r="C2114" s="361" t="s">
        <v>158</v>
      </c>
      <c r="D2114" s="389" t="s">
        <v>3988</v>
      </c>
      <c r="E2114" s="383">
        <v>2500</v>
      </c>
      <c r="F2114" s="613" t="s">
        <v>7685</v>
      </c>
      <c r="G2114" s="554" t="s">
        <v>7686</v>
      </c>
      <c r="H2114" s="293" t="s">
        <v>7211</v>
      </c>
      <c r="I2114" s="293" t="s">
        <v>7207</v>
      </c>
      <c r="J2114" s="293" t="s">
        <v>7208</v>
      </c>
      <c r="K2114" s="544" t="s">
        <v>7101</v>
      </c>
      <c r="L2114" s="544" t="s">
        <v>7101</v>
      </c>
      <c r="M2114" s="390">
        <v>0</v>
      </c>
      <c r="N2114" s="544" t="s">
        <v>7101</v>
      </c>
      <c r="O2114" s="544" t="s">
        <v>3307</v>
      </c>
      <c r="P2114" s="390">
        <v>14966.32</v>
      </c>
      <c r="Q2114" s="544">
        <v>1</v>
      </c>
      <c r="R2114" s="544">
        <v>12</v>
      </c>
    </row>
    <row r="2115" spans="1:18" ht="24" x14ac:dyDescent="0.25">
      <c r="A2115" s="361" t="s">
        <v>7095</v>
      </c>
      <c r="B2115" s="26" t="s">
        <v>3987</v>
      </c>
      <c r="C2115" s="361" t="s">
        <v>158</v>
      </c>
      <c r="D2115" s="391" t="s">
        <v>4015</v>
      </c>
      <c r="E2115" s="383">
        <v>9000</v>
      </c>
      <c r="F2115" s="613" t="s">
        <v>7691</v>
      </c>
      <c r="G2115" s="554" t="s">
        <v>7692</v>
      </c>
      <c r="H2115" s="392" t="s">
        <v>4015</v>
      </c>
      <c r="I2115" s="392" t="s">
        <v>7099</v>
      </c>
      <c r="J2115" s="392" t="s">
        <v>7100</v>
      </c>
      <c r="K2115" s="544" t="s">
        <v>7101</v>
      </c>
      <c r="L2115" s="544" t="s">
        <v>7101</v>
      </c>
      <c r="M2115" s="390">
        <v>0</v>
      </c>
      <c r="N2115" s="544" t="s">
        <v>7101</v>
      </c>
      <c r="O2115" s="544" t="s">
        <v>3307</v>
      </c>
      <c r="P2115" s="390">
        <v>53781.87</v>
      </c>
      <c r="Q2115" s="544">
        <v>1</v>
      </c>
      <c r="R2115" s="544">
        <v>12</v>
      </c>
    </row>
    <row r="2116" spans="1:18" ht="24" x14ac:dyDescent="0.25">
      <c r="A2116" s="361" t="s">
        <v>7095</v>
      </c>
      <c r="B2116" s="26" t="s">
        <v>3987</v>
      </c>
      <c r="C2116" s="361" t="s">
        <v>158</v>
      </c>
      <c r="D2116" s="389" t="s">
        <v>7256</v>
      </c>
      <c r="E2116" s="383">
        <v>2500</v>
      </c>
      <c r="F2116" s="613" t="s">
        <v>7704</v>
      </c>
      <c r="G2116" s="554" t="s">
        <v>7705</v>
      </c>
      <c r="H2116" s="293" t="s">
        <v>7211</v>
      </c>
      <c r="I2116" s="293" t="s">
        <v>7099</v>
      </c>
      <c r="J2116" s="293" t="s">
        <v>7100</v>
      </c>
      <c r="K2116" s="544" t="s">
        <v>7101</v>
      </c>
      <c r="L2116" s="544" t="s">
        <v>7101</v>
      </c>
      <c r="M2116" s="390">
        <v>0</v>
      </c>
      <c r="N2116" s="544" t="s">
        <v>7101</v>
      </c>
      <c r="O2116" s="544" t="s">
        <v>3307</v>
      </c>
      <c r="P2116" s="390">
        <v>14993.06</v>
      </c>
      <c r="Q2116" s="544">
        <v>1</v>
      </c>
      <c r="R2116" s="544">
        <v>12</v>
      </c>
    </row>
    <row r="2117" spans="1:18" x14ac:dyDescent="0.25">
      <c r="A2117" s="361" t="s">
        <v>7095</v>
      </c>
      <c r="B2117" s="26" t="s">
        <v>3987</v>
      </c>
      <c r="C2117" s="361" t="s">
        <v>158</v>
      </c>
      <c r="D2117" s="389" t="s">
        <v>7158</v>
      </c>
      <c r="E2117" s="383">
        <v>3500</v>
      </c>
      <c r="F2117" s="613" t="s">
        <v>7706</v>
      </c>
      <c r="G2117" s="554" t="s">
        <v>7707</v>
      </c>
      <c r="H2117" s="392" t="s">
        <v>7178</v>
      </c>
      <c r="I2117" s="392" t="s">
        <v>7099</v>
      </c>
      <c r="J2117" s="392" t="s">
        <v>7100</v>
      </c>
      <c r="K2117" s="544" t="s">
        <v>7101</v>
      </c>
      <c r="L2117" s="544" t="s">
        <v>7101</v>
      </c>
      <c r="M2117" s="390">
        <v>0</v>
      </c>
      <c r="N2117" s="544" t="s">
        <v>7101</v>
      </c>
      <c r="O2117" s="544" t="s">
        <v>3307</v>
      </c>
      <c r="P2117" s="390">
        <v>21000</v>
      </c>
      <c r="Q2117" s="544">
        <v>1</v>
      </c>
      <c r="R2117" s="544">
        <v>12</v>
      </c>
    </row>
    <row r="2118" spans="1:18" ht="48" x14ac:dyDescent="0.25">
      <c r="A2118" s="361" t="s">
        <v>7095</v>
      </c>
      <c r="B2118" s="26" t="s">
        <v>3987</v>
      </c>
      <c r="C2118" s="361" t="s">
        <v>158</v>
      </c>
      <c r="D2118" s="389" t="s">
        <v>7158</v>
      </c>
      <c r="E2118" s="383">
        <v>3500</v>
      </c>
      <c r="F2118" s="613" t="s">
        <v>7708</v>
      </c>
      <c r="G2118" s="554" t="s">
        <v>7709</v>
      </c>
      <c r="H2118" s="556" t="s">
        <v>7710</v>
      </c>
      <c r="I2118" s="557" t="s">
        <v>7099</v>
      </c>
      <c r="J2118" s="558" t="s">
        <v>7100</v>
      </c>
      <c r="K2118" s="544" t="s">
        <v>7101</v>
      </c>
      <c r="L2118" s="544" t="s">
        <v>7101</v>
      </c>
      <c r="M2118" s="390">
        <v>0</v>
      </c>
      <c r="N2118" s="544" t="s">
        <v>7101</v>
      </c>
      <c r="O2118" s="544" t="s">
        <v>3307</v>
      </c>
      <c r="P2118" s="390">
        <v>20923.919999999998</v>
      </c>
      <c r="Q2118" s="544">
        <v>1</v>
      </c>
      <c r="R2118" s="544">
        <v>12</v>
      </c>
    </row>
    <row r="2119" spans="1:18" ht="24" x14ac:dyDescent="0.25">
      <c r="A2119" s="361" t="s">
        <v>7095</v>
      </c>
      <c r="B2119" s="26" t="s">
        <v>3987</v>
      </c>
      <c r="C2119" s="361" t="s">
        <v>158</v>
      </c>
      <c r="D2119" s="389" t="s">
        <v>7711</v>
      </c>
      <c r="E2119" s="382">
        <v>5500</v>
      </c>
      <c r="F2119" s="613" t="s">
        <v>7712</v>
      </c>
      <c r="G2119" s="554" t="s">
        <v>7713</v>
      </c>
      <c r="H2119" s="293" t="s">
        <v>7175</v>
      </c>
      <c r="I2119" s="293" t="s">
        <v>7099</v>
      </c>
      <c r="J2119" s="293" t="s">
        <v>7100</v>
      </c>
      <c r="K2119" s="544" t="s">
        <v>7101</v>
      </c>
      <c r="L2119" s="544" t="s">
        <v>7101</v>
      </c>
      <c r="M2119" s="390">
        <v>0</v>
      </c>
      <c r="N2119" s="544" t="s">
        <v>7101</v>
      </c>
      <c r="O2119" s="544" t="s">
        <v>3307</v>
      </c>
      <c r="P2119" s="390">
        <v>32991.599999999999</v>
      </c>
      <c r="Q2119" s="544">
        <v>1</v>
      </c>
      <c r="R2119" s="544">
        <v>12</v>
      </c>
    </row>
    <row r="2120" spans="1:18" ht="24" x14ac:dyDescent="0.25">
      <c r="A2120" s="361" t="s">
        <v>7095</v>
      </c>
      <c r="B2120" s="26" t="s">
        <v>3987</v>
      </c>
      <c r="C2120" s="361" t="s">
        <v>158</v>
      </c>
      <c r="D2120" s="389" t="s">
        <v>7468</v>
      </c>
      <c r="E2120" s="383">
        <v>3100</v>
      </c>
      <c r="F2120" s="613" t="s">
        <v>7716</v>
      </c>
      <c r="G2120" s="554" t="s">
        <v>7717</v>
      </c>
      <c r="H2120" s="567" t="s">
        <v>4566</v>
      </c>
      <c r="I2120" s="568" t="s">
        <v>7099</v>
      </c>
      <c r="J2120" s="569" t="s">
        <v>7100</v>
      </c>
      <c r="K2120" s="544" t="s">
        <v>7101</v>
      </c>
      <c r="L2120" s="544" t="s">
        <v>7101</v>
      </c>
      <c r="M2120" s="390">
        <v>0</v>
      </c>
      <c r="N2120" s="544" t="s">
        <v>7101</v>
      </c>
      <c r="O2120" s="544" t="s">
        <v>3307</v>
      </c>
      <c r="P2120" s="390">
        <v>18600</v>
      </c>
      <c r="Q2120" s="544">
        <v>1</v>
      </c>
      <c r="R2120" s="544">
        <v>12</v>
      </c>
    </row>
    <row r="2121" spans="1:18" x14ac:dyDescent="0.25">
      <c r="A2121" s="361" t="s">
        <v>7095</v>
      </c>
      <c r="B2121" s="26" t="s">
        <v>3987</v>
      </c>
      <c r="C2121" s="361" t="s">
        <v>158</v>
      </c>
      <c r="D2121" s="389" t="s">
        <v>7256</v>
      </c>
      <c r="E2121" s="383">
        <v>2500</v>
      </c>
      <c r="F2121" s="613" t="s">
        <v>7720</v>
      </c>
      <c r="G2121" s="554" t="s">
        <v>7721</v>
      </c>
      <c r="H2121" s="392" t="s">
        <v>7200</v>
      </c>
      <c r="I2121" s="392" t="s">
        <v>7099</v>
      </c>
      <c r="J2121" s="392" t="s">
        <v>7100</v>
      </c>
      <c r="K2121" s="544" t="s">
        <v>7101</v>
      </c>
      <c r="L2121" s="544" t="s">
        <v>7101</v>
      </c>
      <c r="M2121" s="390">
        <v>0</v>
      </c>
      <c r="N2121" s="544" t="s">
        <v>7101</v>
      </c>
      <c r="O2121" s="544" t="s">
        <v>3307</v>
      </c>
      <c r="P2121" s="390">
        <v>14928.13</v>
      </c>
      <c r="Q2121" s="544"/>
      <c r="R2121" s="544"/>
    </row>
    <row r="2122" spans="1:18" x14ac:dyDescent="0.25">
      <c r="A2122" s="361" t="s">
        <v>7095</v>
      </c>
      <c r="B2122" s="26" t="s">
        <v>3987</v>
      </c>
      <c r="C2122" s="361" t="s">
        <v>158</v>
      </c>
      <c r="D2122" s="389" t="s">
        <v>7256</v>
      </c>
      <c r="E2122" s="383">
        <v>2500</v>
      </c>
      <c r="F2122" s="613"/>
      <c r="G2122" s="554"/>
      <c r="H2122" s="392"/>
      <c r="I2122" s="392"/>
      <c r="J2122" s="392"/>
      <c r="K2122" s="544" t="s">
        <v>7101</v>
      </c>
      <c r="L2122" s="544" t="s">
        <v>7101</v>
      </c>
      <c r="M2122" s="390">
        <v>0</v>
      </c>
      <c r="N2122" s="544" t="s">
        <v>7101</v>
      </c>
      <c r="O2122" s="544" t="s">
        <v>7101</v>
      </c>
      <c r="P2122" s="390">
        <v>0</v>
      </c>
      <c r="Q2122" s="544" t="s">
        <v>3277</v>
      </c>
      <c r="R2122" s="544" t="s">
        <v>3564</v>
      </c>
    </row>
    <row r="2123" spans="1:18" ht="24" x14ac:dyDescent="0.25">
      <c r="A2123" s="361" t="s">
        <v>7095</v>
      </c>
      <c r="B2123" s="26" t="s">
        <v>3987</v>
      </c>
      <c r="C2123" s="361" t="s">
        <v>158</v>
      </c>
      <c r="D2123" s="389" t="s">
        <v>7158</v>
      </c>
      <c r="E2123" s="383">
        <v>3500</v>
      </c>
      <c r="F2123" s="619" t="s">
        <v>7726</v>
      </c>
      <c r="G2123" s="620" t="s">
        <v>7727</v>
      </c>
      <c r="H2123" s="556" t="s">
        <v>7728</v>
      </c>
      <c r="I2123" s="557" t="s">
        <v>7115</v>
      </c>
      <c r="J2123" s="558" t="s">
        <v>1664</v>
      </c>
      <c r="K2123" s="544" t="s">
        <v>7101</v>
      </c>
      <c r="L2123" s="544" t="s">
        <v>7101</v>
      </c>
      <c r="M2123" s="390">
        <v>0</v>
      </c>
      <c r="N2123" s="544" t="s">
        <v>7101</v>
      </c>
      <c r="O2123" s="544" t="s">
        <v>3307</v>
      </c>
      <c r="P2123" s="390">
        <v>20966.22</v>
      </c>
      <c r="Q2123" s="544">
        <v>1</v>
      </c>
      <c r="R2123" s="544">
        <v>12</v>
      </c>
    </row>
    <row r="2124" spans="1:18" x14ac:dyDescent="0.25">
      <c r="A2124" s="361" t="s">
        <v>7095</v>
      </c>
      <c r="B2124" s="26" t="s">
        <v>3987</v>
      </c>
      <c r="C2124" s="361" t="s">
        <v>158</v>
      </c>
      <c r="D2124" s="389" t="s">
        <v>7185</v>
      </c>
      <c r="E2124" s="383">
        <v>4000</v>
      </c>
      <c r="F2124" s="613" t="s">
        <v>7772</v>
      </c>
      <c r="G2124" s="554" t="s">
        <v>7773</v>
      </c>
      <c r="H2124" s="392" t="s">
        <v>4438</v>
      </c>
      <c r="I2124" s="392" t="s">
        <v>7115</v>
      </c>
      <c r="J2124" s="392" t="s">
        <v>1664</v>
      </c>
      <c r="K2124" s="544" t="s">
        <v>7101</v>
      </c>
      <c r="L2124" s="544" t="s">
        <v>7101</v>
      </c>
      <c r="M2124" s="390">
        <v>0</v>
      </c>
      <c r="N2124" s="544" t="s">
        <v>7101</v>
      </c>
      <c r="O2124" s="544" t="s">
        <v>3307</v>
      </c>
      <c r="P2124" s="390">
        <v>24000</v>
      </c>
      <c r="Q2124" s="544">
        <v>1</v>
      </c>
      <c r="R2124" s="544">
        <v>12</v>
      </c>
    </row>
    <row r="2125" spans="1:18" x14ac:dyDescent="0.25">
      <c r="A2125" s="361" t="s">
        <v>7095</v>
      </c>
      <c r="B2125" s="26" t="s">
        <v>3987</v>
      </c>
      <c r="C2125" s="361" t="s">
        <v>158</v>
      </c>
      <c r="D2125" s="389" t="s">
        <v>7522</v>
      </c>
      <c r="E2125" s="383">
        <v>5500</v>
      </c>
      <c r="F2125" s="613" t="s">
        <v>7784</v>
      </c>
      <c r="G2125" s="554" t="s">
        <v>7785</v>
      </c>
      <c r="H2125" s="566" t="s">
        <v>4566</v>
      </c>
      <c r="I2125" s="566" t="s">
        <v>7099</v>
      </c>
      <c r="J2125" s="566" t="s">
        <v>7100</v>
      </c>
      <c r="K2125" s="544" t="s">
        <v>7101</v>
      </c>
      <c r="L2125" s="544" t="s">
        <v>7101</v>
      </c>
      <c r="M2125" s="390">
        <v>0</v>
      </c>
      <c r="N2125" s="544" t="s">
        <v>7101</v>
      </c>
      <c r="O2125" s="544" t="s">
        <v>3307</v>
      </c>
      <c r="P2125" s="390">
        <v>32944.619999999995</v>
      </c>
      <c r="Q2125" s="544">
        <v>1</v>
      </c>
      <c r="R2125" s="544">
        <v>12</v>
      </c>
    </row>
    <row r="2126" spans="1:18" ht="24" x14ac:dyDescent="0.25">
      <c r="A2126" s="361" t="s">
        <v>7095</v>
      </c>
      <c r="B2126" s="26" t="s">
        <v>3987</v>
      </c>
      <c r="C2126" s="361" t="s">
        <v>158</v>
      </c>
      <c r="D2126" s="389" t="s">
        <v>7792</v>
      </c>
      <c r="E2126" s="383">
        <v>1025</v>
      </c>
      <c r="F2126" s="613" t="s">
        <v>7793</v>
      </c>
      <c r="G2126" s="554" t="s">
        <v>7794</v>
      </c>
      <c r="H2126" s="293" t="s">
        <v>7795</v>
      </c>
      <c r="I2126" s="293" t="s">
        <v>7110</v>
      </c>
      <c r="J2126" s="293" t="s">
        <v>1664</v>
      </c>
      <c r="K2126" s="544" t="s">
        <v>7101</v>
      </c>
      <c r="L2126" s="544" t="s">
        <v>7101</v>
      </c>
      <c r="M2126" s="390">
        <v>0</v>
      </c>
      <c r="N2126" s="544" t="s">
        <v>7101</v>
      </c>
      <c r="O2126" s="544" t="s">
        <v>3307</v>
      </c>
      <c r="P2126" s="390">
        <v>5769.79</v>
      </c>
      <c r="Q2126" s="544">
        <v>1</v>
      </c>
      <c r="R2126" s="544">
        <v>12</v>
      </c>
    </row>
    <row r="2127" spans="1:18" ht="24" x14ac:dyDescent="0.25">
      <c r="A2127" s="361" t="s">
        <v>7095</v>
      </c>
      <c r="B2127" s="26" t="s">
        <v>3987</v>
      </c>
      <c r="C2127" s="361" t="s">
        <v>158</v>
      </c>
      <c r="D2127" s="391" t="s">
        <v>4000</v>
      </c>
      <c r="E2127" s="383">
        <v>2200</v>
      </c>
      <c r="F2127" s="616" t="s">
        <v>7805</v>
      </c>
      <c r="G2127" s="555" t="s">
        <v>7806</v>
      </c>
      <c r="H2127" s="293" t="s">
        <v>7109</v>
      </c>
      <c r="I2127" s="293" t="s">
        <v>7110</v>
      </c>
      <c r="J2127" s="293" t="s">
        <v>1664</v>
      </c>
      <c r="K2127" s="544" t="s">
        <v>7101</v>
      </c>
      <c r="L2127" s="544" t="s">
        <v>7101</v>
      </c>
      <c r="M2127" s="390">
        <v>0</v>
      </c>
      <c r="N2127" s="544" t="s">
        <v>7101</v>
      </c>
      <c r="O2127" s="544" t="s">
        <v>3307</v>
      </c>
      <c r="P2127" s="390">
        <v>13199.24</v>
      </c>
      <c r="Q2127" s="544">
        <v>1</v>
      </c>
      <c r="R2127" s="544">
        <v>12</v>
      </c>
    </row>
    <row r="2128" spans="1:18" ht="24" x14ac:dyDescent="0.25">
      <c r="A2128" s="361" t="s">
        <v>7095</v>
      </c>
      <c r="B2128" s="26" t="s">
        <v>3987</v>
      </c>
      <c r="C2128" s="361" t="s">
        <v>158</v>
      </c>
      <c r="D2128" s="389" t="s">
        <v>7256</v>
      </c>
      <c r="E2128" s="383">
        <v>2500</v>
      </c>
      <c r="F2128" s="613" t="s">
        <v>7809</v>
      </c>
      <c r="G2128" s="554" t="s">
        <v>7810</v>
      </c>
      <c r="H2128" s="293" t="s">
        <v>5119</v>
      </c>
      <c r="I2128" s="293" t="s">
        <v>7201</v>
      </c>
      <c r="J2128" s="293" t="s">
        <v>1664</v>
      </c>
      <c r="K2128" s="544" t="s">
        <v>7101</v>
      </c>
      <c r="L2128" s="544" t="s">
        <v>7101</v>
      </c>
      <c r="M2128" s="390">
        <v>0</v>
      </c>
      <c r="N2128" s="544" t="s">
        <v>7101</v>
      </c>
      <c r="O2128" s="544" t="s">
        <v>3307</v>
      </c>
      <c r="P2128" s="390">
        <v>15000</v>
      </c>
      <c r="Q2128" s="544">
        <v>1</v>
      </c>
      <c r="R2128" s="544">
        <v>12</v>
      </c>
    </row>
    <row r="2129" spans="1:18" x14ac:dyDescent="0.25">
      <c r="A2129" s="361" t="s">
        <v>7095</v>
      </c>
      <c r="B2129" s="26" t="s">
        <v>3987</v>
      </c>
      <c r="C2129" s="361" t="s">
        <v>158</v>
      </c>
      <c r="D2129" s="389" t="s">
        <v>7237</v>
      </c>
      <c r="E2129" s="383">
        <v>5000</v>
      </c>
      <c r="F2129" s="613" t="s">
        <v>7813</v>
      </c>
      <c r="G2129" s="554" t="s">
        <v>7814</v>
      </c>
      <c r="H2129" s="392" t="s">
        <v>7364</v>
      </c>
      <c r="I2129" s="392" t="s">
        <v>7099</v>
      </c>
      <c r="J2129" s="392" t="s">
        <v>7100</v>
      </c>
      <c r="K2129" s="544" t="s">
        <v>7101</v>
      </c>
      <c r="L2129" s="544" t="s">
        <v>7101</v>
      </c>
      <c r="M2129" s="390">
        <v>0</v>
      </c>
      <c r="N2129" s="544" t="s">
        <v>7101</v>
      </c>
      <c r="O2129" s="544" t="s">
        <v>3307</v>
      </c>
      <c r="P2129" s="390">
        <v>29977.78</v>
      </c>
      <c r="Q2129" s="544">
        <v>1</v>
      </c>
      <c r="R2129" s="544">
        <v>12</v>
      </c>
    </row>
    <row r="2130" spans="1:18" ht="36" x14ac:dyDescent="0.25">
      <c r="A2130" s="361" t="s">
        <v>7095</v>
      </c>
      <c r="B2130" s="26" t="s">
        <v>3987</v>
      </c>
      <c r="C2130" s="361" t="s">
        <v>158</v>
      </c>
      <c r="D2130" s="389" t="s">
        <v>7825</v>
      </c>
      <c r="E2130" s="383">
        <v>5000</v>
      </c>
      <c r="F2130" s="613" t="s">
        <v>7826</v>
      </c>
      <c r="G2130" s="554" t="s">
        <v>7827</v>
      </c>
      <c r="H2130" s="556" t="s">
        <v>7631</v>
      </c>
      <c r="I2130" s="557" t="s">
        <v>7099</v>
      </c>
      <c r="J2130" s="558" t="s">
        <v>7100</v>
      </c>
      <c r="K2130" s="544" t="s">
        <v>7101</v>
      </c>
      <c r="L2130" s="544" t="s">
        <v>7101</v>
      </c>
      <c r="M2130" s="390">
        <v>0</v>
      </c>
      <c r="N2130" s="544" t="s">
        <v>7101</v>
      </c>
      <c r="O2130" s="544" t="s">
        <v>3307</v>
      </c>
      <c r="P2130" s="390">
        <v>29994.44</v>
      </c>
      <c r="Q2130" s="544">
        <v>1</v>
      </c>
      <c r="R2130" s="544">
        <v>12</v>
      </c>
    </row>
    <row r="2131" spans="1:18" ht="24" x14ac:dyDescent="0.25">
      <c r="A2131" s="361" t="s">
        <v>7095</v>
      </c>
      <c r="B2131" s="26" t="s">
        <v>3987</v>
      </c>
      <c r="C2131" s="361" t="s">
        <v>158</v>
      </c>
      <c r="D2131" s="389" t="s">
        <v>3988</v>
      </c>
      <c r="E2131" s="383">
        <v>2500</v>
      </c>
      <c r="F2131" s="613" t="s">
        <v>7838</v>
      </c>
      <c r="G2131" s="554" t="s">
        <v>7839</v>
      </c>
      <c r="H2131" s="556" t="s">
        <v>7204</v>
      </c>
      <c r="I2131" s="557" t="s">
        <v>7207</v>
      </c>
      <c r="J2131" s="558" t="s">
        <v>7208</v>
      </c>
      <c r="K2131" s="544" t="s">
        <v>7101</v>
      </c>
      <c r="L2131" s="544" t="s">
        <v>7101</v>
      </c>
      <c r="M2131" s="390">
        <v>0</v>
      </c>
      <c r="N2131" s="544" t="s">
        <v>7101</v>
      </c>
      <c r="O2131" s="544" t="s">
        <v>3307</v>
      </c>
      <c r="P2131" s="390">
        <v>14989.24</v>
      </c>
      <c r="Q2131" s="544">
        <v>1</v>
      </c>
      <c r="R2131" s="544">
        <v>12</v>
      </c>
    </row>
    <row r="2132" spans="1:18" ht="36" x14ac:dyDescent="0.25">
      <c r="A2132" s="361" t="s">
        <v>7095</v>
      </c>
      <c r="B2132" s="26" t="s">
        <v>3987</v>
      </c>
      <c r="C2132" s="361" t="s">
        <v>158</v>
      </c>
      <c r="D2132" s="389" t="s">
        <v>7522</v>
      </c>
      <c r="E2132" s="383">
        <v>5500</v>
      </c>
      <c r="F2132" s="613" t="s">
        <v>7840</v>
      </c>
      <c r="G2132" s="554" t="s">
        <v>7841</v>
      </c>
      <c r="H2132" s="556" t="s">
        <v>7567</v>
      </c>
      <c r="I2132" s="557" t="s">
        <v>7099</v>
      </c>
      <c r="J2132" s="558" t="s">
        <v>7100</v>
      </c>
      <c r="K2132" s="544" t="s">
        <v>7101</v>
      </c>
      <c r="L2132" s="544" t="s">
        <v>7101</v>
      </c>
      <c r="M2132" s="390">
        <v>0</v>
      </c>
      <c r="N2132" s="544" t="s">
        <v>7101</v>
      </c>
      <c r="O2132" s="544" t="s">
        <v>3307</v>
      </c>
      <c r="P2132" s="390">
        <v>33000</v>
      </c>
      <c r="Q2132" s="544">
        <v>1</v>
      </c>
      <c r="R2132" s="544">
        <v>12</v>
      </c>
    </row>
    <row r="2133" spans="1:18" ht="24" x14ac:dyDescent="0.25">
      <c r="A2133" s="361" t="s">
        <v>7095</v>
      </c>
      <c r="B2133" s="26" t="s">
        <v>3987</v>
      </c>
      <c r="C2133" s="361" t="s">
        <v>158</v>
      </c>
      <c r="D2133" s="389" t="s">
        <v>3988</v>
      </c>
      <c r="E2133" s="383">
        <v>2500</v>
      </c>
      <c r="F2133" s="613" t="s">
        <v>7850</v>
      </c>
      <c r="G2133" s="554" t="s">
        <v>7851</v>
      </c>
      <c r="H2133" s="556" t="s">
        <v>5119</v>
      </c>
      <c r="I2133" s="557" t="s">
        <v>7115</v>
      </c>
      <c r="J2133" s="558" t="s">
        <v>1664</v>
      </c>
      <c r="K2133" s="544" t="s">
        <v>7101</v>
      </c>
      <c r="L2133" s="544" t="s">
        <v>7101</v>
      </c>
      <c r="M2133" s="390">
        <v>0</v>
      </c>
      <c r="N2133" s="544" t="s">
        <v>7101</v>
      </c>
      <c r="O2133" s="544" t="s">
        <v>3307</v>
      </c>
      <c r="P2133" s="390">
        <v>14950.69</v>
      </c>
      <c r="Q2133" s="544">
        <v>1</v>
      </c>
      <c r="R2133" s="544">
        <v>12</v>
      </c>
    </row>
    <row r="2134" spans="1:18" x14ac:dyDescent="0.25">
      <c r="A2134" s="361" t="s">
        <v>7095</v>
      </c>
      <c r="B2134" s="26" t="s">
        <v>3987</v>
      </c>
      <c r="C2134" s="361" t="s">
        <v>158</v>
      </c>
      <c r="D2134" s="389" t="s">
        <v>4532</v>
      </c>
      <c r="E2134" s="383">
        <v>5000</v>
      </c>
      <c r="F2134" s="613" t="s">
        <v>7854</v>
      </c>
      <c r="G2134" s="554" t="s">
        <v>7855</v>
      </c>
      <c r="H2134" s="392" t="s">
        <v>7211</v>
      </c>
      <c r="I2134" s="392" t="s">
        <v>7099</v>
      </c>
      <c r="J2134" s="392" t="s">
        <v>7100</v>
      </c>
      <c r="K2134" s="544" t="s">
        <v>7101</v>
      </c>
      <c r="L2134" s="544" t="s">
        <v>7101</v>
      </c>
      <c r="M2134" s="390">
        <v>0</v>
      </c>
      <c r="N2134" s="544" t="s">
        <v>3277</v>
      </c>
      <c r="O2134" s="544" t="s">
        <v>3283</v>
      </c>
      <c r="P2134" s="390">
        <v>15208.33</v>
      </c>
      <c r="Q2134" s="544"/>
      <c r="R2134" s="544"/>
    </row>
    <row r="2135" spans="1:18" x14ac:dyDescent="0.25">
      <c r="A2135" s="361" t="s">
        <v>7095</v>
      </c>
      <c r="B2135" s="26" t="s">
        <v>3987</v>
      </c>
      <c r="C2135" s="361" t="s">
        <v>158</v>
      </c>
      <c r="D2135" s="389" t="s">
        <v>4532</v>
      </c>
      <c r="E2135" s="383">
        <v>5000</v>
      </c>
      <c r="F2135" s="613"/>
      <c r="G2135" s="554"/>
      <c r="H2135" s="392"/>
      <c r="I2135" s="392"/>
      <c r="J2135" s="392"/>
      <c r="K2135" s="544" t="s">
        <v>7101</v>
      </c>
      <c r="L2135" s="544" t="s">
        <v>7101</v>
      </c>
      <c r="M2135" s="390">
        <v>0</v>
      </c>
      <c r="N2135" s="544" t="s">
        <v>7101</v>
      </c>
      <c r="O2135" s="544" t="s">
        <v>7101</v>
      </c>
      <c r="P2135" s="390">
        <v>0</v>
      </c>
      <c r="Q2135" s="544" t="s">
        <v>3277</v>
      </c>
      <c r="R2135" s="544" t="s">
        <v>3564</v>
      </c>
    </row>
    <row r="2136" spans="1:18" x14ac:dyDescent="0.25">
      <c r="A2136" s="361" t="s">
        <v>7095</v>
      </c>
      <c r="B2136" s="26" t="s">
        <v>3987</v>
      </c>
      <c r="C2136" s="361" t="s">
        <v>158</v>
      </c>
      <c r="D2136" s="393" t="s">
        <v>7158</v>
      </c>
      <c r="E2136" s="394">
        <v>2900</v>
      </c>
      <c r="F2136" s="621" t="s">
        <v>8692</v>
      </c>
      <c r="G2136" s="622" t="s">
        <v>8693</v>
      </c>
      <c r="H2136" s="558" t="s">
        <v>4015</v>
      </c>
      <c r="I2136" s="558" t="s">
        <v>7099</v>
      </c>
      <c r="J2136" s="561" t="s">
        <v>7100</v>
      </c>
      <c r="K2136" s="623" t="s">
        <v>7101</v>
      </c>
      <c r="L2136" s="623" t="s">
        <v>7101</v>
      </c>
      <c r="M2136" s="624">
        <v>0</v>
      </c>
      <c r="N2136" s="623" t="s">
        <v>7101</v>
      </c>
      <c r="O2136" s="623" t="s">
        <v>7101</v>
      </c>
      <c r="P2136" s="624">
        <v>0</v>
      </c>
      <c r="Q2136" s="544">
        <v>1</v>
      </c>
      <c r="R2136" s="544">
        <v>12</v>
      </c>
    </row>
    <row r="2137" spans="1:18" x14ac:dyDescent="0.25">
      <c r="A2137" s="361" t="s">
        <v>7095</v>
      </c>
      <c r="B2137" s="26" t="s">
        <v>3987</v>
      </c>
      <c r="C2137" s="361" t="s">
        <v>158</v>
      </c>
      <c r="D2137" s="389" t="s">
        <v>7522</v>
      </c>
      <c r="E2137" s="383">
        <v>5500</v>
      </c>
      <c r="F2137" s="613" t="s">
        <v>7863</v>
      </c>
      <c r="G2137" s="554" t="s">
        <v>7864</v>
      </c>
      <c r="H2137" s="392" t="s">
        <v>7194</v>
      </c>
      <c r="I2137" s="392" t="s">
        <v>7099</v>
      </c>
      <c r="J2137" s="392" t="s">
        <v>7100</v>
      </c>
      <c r="K2137" s="544" t="s">
        <v>7101</v>
      </c>
      <c r="L2137" s="544" t="s">
        <v>7101</v>
      </c>
      <c r="M2137" s="390">
        <v>0</v>
      </c>
      <c r="N2137" s="544" t="s">
        <v>7101</v>
      </c>
      <c r="O2137" s="544" t="s">
        <v>3307</v>
      </c>
      <c r="P2137" s="390">
        <v>32997.71</v>
      </c>
      <c r="Q2137" s="544">
        <v>1</v>
      </c>
      <c r="R2137" s="544">
        <v>12</v>
      </c>
    </row>
    <row r="2138" spans="1:18" ht="24" x14ac:dyDescent="0.25">
      <c r="A2138" s="361" t="s">
        <v>7095</v>
      </c>
      <c r="B2138" s="26" t="s">
        <v>3987</v>
      </c>
      <c r="C2138" s="361" t="s">
        <v>158</v>
      </c>
      <c r="D2138" s="389" t="s">
        <v>7878</v>
      </c>
      <c r="E2138" s="383">
        <v>4000</v>
      </c>
      <c r="F2138" s="613" t="s">
        <v>7879</v>
      </c>
      <c r="G2138" s="554" t="s">
        <v>7880</v>
      </c>
      <c r="H2138" s="293" t="s">
        <v>7204</v>
      </c>
      <c r="I2138" s="392" t="s">
        <v>7099</v>
      </c>
      <c r="J2138" s="392" t="s">
        <v>7100</v>
      </c>
      <c r="K2138" s="544" t="s">
        <v>7101</v>
      </c>
      <c r="L2138" s="544" t="s">
        <v>7101</v>
      </c>
      <c r="M2138" s="390">
        <v>0</v>
      </c>
      <c r="N2138" s="544" t="s">
        <v>7101</v>
      </c>
      <c r="O2138" s="544" t="s">
        <v>3297</v>
      </c>
      <c r="P2138" s="390">
        <v>20714.45</v>
      </c>
      <c r="Q2138" s="544"/>
      <c r="R2138" s="544"/>
    </row>
    <row r="2139" spans="1:18" ht="24.75" x14ac:dyDescent="0.25">
      <c r="A2139" s="361" t="s">
        <v>7095</v>
      </c>
      <c r="B2139" s="26" t="s">
        <v>3987</v>
      </c>
      <c r="C2139" s="361" t="s">
        <v>158</v>
      </c>
      <c r="D2139" s="389" t="s">
        <v>7522</v>
      </c>
      <c r="E2139" s="383">
        <v>5500</v>
      </c>
      <c r="F2139" s="613" t="s">
        <v>7891</v>
      </c>
      <c r="G2139" s="554" t="s">
        <v>7892</v>
      </c>
      <c r="H2139" s="562" t="s">
        <v>7200</v>
      </c>
      <c r="I2139" s="562" t="s">
        <v>7099</v>
      </c>
      <c r="J2139" s="562" t="s">
        <v>7100</v>
      </c>
      <c r="K2139" s="544" t="s">
        <v>7101</v>
      </c>
      <c r="L2139" s="544" t="s">
        <v>7101</v>
      </c>
      <c r="M2139" s="390">
        <v>0</v>
      </c>
      <c r="N2139" s="544" t="s">
        <v>7101</v>
      </c>
      <c r="O2139" s="544" t="s">
        <v>3307</v>
      </c>
      <c r="P2139" s="390">
        <v>33000</v>
      </c>
      <c r="Q2139" s="544">
        <v>1</v>
      </c>
      <c r="R2139" s="544">
        <v>12</v>
      </c>
    </row>
    <row r="2140" spans="1:18" x14ac:dyDescent="0.25">
      <c r="A2140" s="361" t="s">
        <v>7095</v>
      </c>
      <c r="B2140" s="26" t="s">
        <v>3987</v>
      </c>
      <c r="C2140" s="361" t="s">
        <v>158</v>
      </c>
      <c r="D2140" s="389" t="s">
        <v>7256</v>
      </c>
      <c r="E2140" s="383">
        <v>2500</v>
      </c>
      <c r="F2140" s="613" t="s">
        <v>7899</v>
      </c>
      <c r="G2140" s="554" t="s">
        <v>7900</v>
      </c>
      <c r="H2140" s="392" t="s">
        <v>5119</v>
      </c>
      <c r="I2140" s="392" t="s">
        <v>7115</v>
      </c>
      <c r="J2140" s="392" t="s">
        <v>1664</v>
      </c>
      <c r="K2140" s="544" t="s">
        <v>7101</v>
      </c>
      <c r="L2140" s="544" t="s">
        <v>7101</v>
      </c>
      <c r="M2140" s="390">
        <v>0</v>
      </c>
      <c r="N2140" s="544" t="s">
        <v>7101</v>
      </c>
      <c r="O2140" s="544" t="s">
        <v>3307</v>
      </c>
      <c r="P2140" s="390">
        <v>14937.669999999998</v>
      </c>
      <c r="Q2140" s="544">
        <v>1</v>
      </c>
      <c r="R2140" s="544">
        <v>12</v>
      </c>
    </row>
    <row r="2141" spans="1:18" ht="24" x14ac:dyDescent="0.25">
      <c r="A2141" s="361" t="s">
        <v>7095</v>
      </c>
      <c r="B2141" s="26" t="s">
        <v>3987</v>
      </c>
      <c r="C2141" s="361" t="s">
        <v>158</v>
      </c>
      <c r="D2141" s="391" t="s">
        <v>4000</v>
      </c>
      <c r="E2141" s="383">
        <v>2000</v>
      </c>
      <c r="F2141" s="613" t="s">
        <v>7901</v>
      </c>
      <c r="G2141" s="554" t="s">
        <v>7902</v>
      </c>
      <c r="H2141" s="392" t="s">
        <v>7109</v>
      </c>
      <c r="I2141" s="293" t="s">
        <v>7622</v>
      </c>
      <c r="J2141" s="392" t="s">
        <v>7208</v>
      </c>
      <c r="K2141" s="544" t="s">
        <v>7101</v>
      </c>
      <c r="L2141" s="544" t="s">
        <v>7101</v>
      </c>
      <c r="M2141" s="390">
        <v>0</v>
      </c>
      <c r="N2141" s="544" t="s">
        <v>7101</v>
      </c>
      <c r="O2141" s="544" t="s">
        <v>3307</v>
      </c>
      <c r="P2141" s="390">
        <v>11889.17</v>
      </c>
      <c r="Q2141" s="544">
        <v>1</v>
      </c>
      <c r="R2141" s="544">
        <v>12</v>
      </c>
    </row>
    <row r="2142" spans="1:18" ht="24" x14ac:dyDescent="0.25">
      <c r="A2142" s="361" t="s">
        <v>7095</v>
      </c>
      <c r="B2142" s="26" t="s">
        <v>3987</v>
      </c>
      <c r="C2142" s="361" t="s">
        <v>158</v>
      </c>
      <c r="D2142" s="389" t="s">
        <v>7256</v>
      </c>
      <c r="E2142" s="383">
        <v>2500</v>
      </c>
      <c r="F2142" s="613" t="s">
        <v>7918</v>
      </c>
      <c r="G2142" s="554" t="s">
        <v>7919</v>
      </c>
      <c r="H2142" s="293" t="s">
        <v>7129</v>
      </c>
      <c r="I2142" s="392" t="s">
        <v>7345</v>
      </c>
      <c r="J2142" s="392" t="s">
        <v>7100</v>
      </c>
      <c r="K2142" s="544" t="s">
        <v>7101</v>
      </c>
      <c r="L2142" s="544" t="s">
        <v>7101</v>
      </c>
      <c r="M2142" s="390">
        <v>0</v>
      </c>
      <c r="N2142" s="544" t="s">
        <v>7101</v>
      </c>
      <c r="O2142" s="544" t="s">
        <v>3307</v>
      </c>
      <c r="P2142" s="390">
        <v>15000</v>
      </c>
      <c r="Q2142" s="544">
        <v>1</v>
      </c>
      <c r="R2142" s="544">
        <v>12</v>
      </c>
    </row>
    <row r="2143" spans="1:18" x14ac:dyDescent="0.25">
      <c r="A2143" s="361" t="s">
        <v>7095</v>
      </c>
      <c r="B2143" s="26" t="s">
        <v>3987</v>
      </c>
      <c r="C2143" s="361" t="s">
        <v>158</v>
      </c>
      <c r="D2143" s="389" t="s">
        <v>7920</v>
      </c>
      <c r="E2143" s="383">
        <v>13000</v>
      </c>
      <c r="F2143" s="613" t="s">
        <v>7921</v>
      </c>
      <c r="G2143" s="554" t="s">
        <v>7922</v>
      </c>
      <c r="H2143" s="392" t="s">
        <v>7200</v>
      </c>
      <c r="I2143" s="561" t="s">
        <v>7099</v>
      </c>
      <c r="J2143" s="392" t="s">
        <v>7100</v>
      </c>
      <c r="K2143" s="544" t="s">
        <v>7101</v>
      </c>
      <c r="L2143" s="544" t="s">
        <v>7101</v>
      </c>
      <c r="M2143" s="390">
        <v>0</v>
      </c>
      <c r="N2143" s="544" t="s">
        <v>7101</v>
      </c>
      <c r="O2143" s="544" t="s">
        <v>3307</v>
      </c>
      <c r="P2143" s="390">
        <v>78000</v>
      </c>
      <c r="Q2143" s="544"/>
      <c r="R2143" s="544"/>
    </row>
    <row r="2144" spans="1:18" x14ac:dyDescent="0.25">
      <c r="A2144" s="361" t="s">
        <v>7095</v>
      </c>
      <c r="B2144" s="26" t="s">
        <v>3987</v>
      </c>
      <c r="C2144" s="361" t="s">
        <v>158</v>
      </c>
      <c r="D2144" s="389" t="s">
        <v>7920</v>
      </c>
      <c r="E2144" s="383">
        <v>13000</v>
      </c>
      <c r="F2144" s="613"/>
      <c r="G2144" s="554"/>
      <c r="H2144" s="392"/>
      <c r="I2144" s="561"/>
      <c r="J2144" s="392"/>
      <c r="K2144" s="544" t="s">
        <v>7101</v>
      </c>
      <c r="L2144" s="544" t="s">
        <v>7101</v>
      </c>
      <c r="M2144" s="390">
        <v>0</v>
      </c>
      <c r="N2144" s="544" t="s">
        <v>7101</v>
      </c>
      <c r="O2144" s="544" t="s">
        <v>7101</v>
      </c>
      <c r="P2144" s="390">
        <v>0</v>
      </c>
      <c r="Q2144" s="544" t="s">
        <v>3277</v>
      </c>
      <c r="R2144" s="544" t="s">
        <v>3564</v>
      </c>
    </row>
    <row r="2145" spans="1:18" ht="24" x14ac:dyDescent="0.25">
      <c r="A2145" s="361" t="s">
        <v>7095</v>
      </c>
      <c r="B2145" s="26" t="s">
        <v>3987</v>
      </c>
      <c r="C2145" s="361" t="s">
        <v>158</v>
      </c>
      <c r="D2145" s="389" t="s">
        <v>7923</v>
      </c>
      <c r="E2145" s="383">
        <v>3000</v>
      </c>
      <c r="F2145" s="613" t="s">
        <v>7924</v>
      </c>
      <c r="G2145" s="554" t="s">
        <v>7925</v>
      </c>
      <c r="H2145" s="293" t="s">
        <v>7926</v>
      </c>
      <c r="I2145" s="293" t="s">
        <v>7207</v>
      </c>
      <c r="J2145" s="293" t="s">
        <v>7208</v>
      </c>
      <c r="K2145" s="544" t="s">
        <v>7101</v>
      </c>
      <c r="L2145" s="544" t="s">
        <v>7101</v>
      </c>
      <c r="M2145" s="390">
        <v>0</v>
      </c>
      <c r="N2145" s="544" t="s">
        <v>7101</v>
      </c>
      <c r="O2145" s="544" t="s">
        <v>3307</v>
      </c>
      <c r="P2145" s="390">
        <v>18000</v>
      </c>
      <c r="Q2145" s="544">
        <v>1</v>
      </c>
      <c r="R2145" s="544">
        <v>12</v>
      </c>
    </row>
    <row r="2146" spans="1:18" ht="24" x14ac:dyDescent="0.25">
      <c r="A2146" s="361" t="s">
        <v>7095</v>
      </c>
      <c r="B2146" s="26" t="s">
        <v>3987</v>
      </c>
      <c r="C2146" s="361" t="s">
        <v>158</v>
      </c>
      <c r="D2146" s="389" t="s">
        <v>7522</v>
      </c>
      <c r="E2146" s="383">
        <v>5500</v>
      </c>
      <c r="F2146" s="613" t="s">
        <v>7929</v>
      </c>
      <c r="G2146" s="554" t="s">
        <v>7930</v>
      </c>
      <c r="H2146" s="293" t="s">
        <v>4566</v>
      </c>
      <c r="I2146" s="293" t="s">
        <v>7099</v>
      </c>
      <c r="J2146" s="293" t="s">
        <v>7100</v>
      </c>
      <c r="K2146" s="544" t="s">
        <v>7101</v>
      </c>
      <c r="L2146" s="544" t="s">
        <v>7101</v>
      </c>
      <c r="M2146" s="390">
        <v>0</v>
      </c>
      <c r="N2146" s="544" t="s">
        <v>7101</v>
      </c>
      <c r="O2146" s="544" t="s">
        <v>3307</v>
      </c>
      <c r="P2146" s="390">
        <v>33000</v>
      </c>
      <c r="Q2146" s="544">
        <v>1</v>
      </c>
      <c r="R2146" s="544">
        <v>12</v>
      </c>
    </row>
    <row r="2147" spans="1:18" ht="24" x14ac:dyDescent="0.25">
      <c r="A2147" s="361" t="s">
        <v>7095</v>
      </c>
      <c r="B2147" s="26" t="s">
        <v>3987</v>
      </c>
      <c r="C2147" s="361" t="s">
        <v>158</v>
      </c>
      <c r="D2147" s="389" t="s">
        <v>7256</v>
      </c>
      <c r="E2147" s="383">
        <v>2500</v>
      </c>
      <c r="F2147" s="613" t="s">
        <v>7931</v>
      </c>
      <c r="G2147" s="554" t="s">
        <v>7932</v>
      </c>
      <c r="H2147" s="293" t="s">
        <v>7204</v>
      </c>
      <c r="I2147" s="392" t="s">
        <v>7099</v>
      </c>
      <c r="J2147" s="392" t="s">
        <v>7100</v>
      </c>
      <c r="K2147" s="544" t="s">
        <v>7101</v>
      </c>
      <c r="L2147" s="544" t="s">
        <v>7101</v>
      </c>
      <c r="M2147" s="390">
        <v>0</v>
      </c>
      <c r="N2147" s="544" t="s">
        <v>7101</v>
      </c>
      <c r="O2147" s="544" t="s">
        <v>3307</v>
      </c>
      <c r="P2147" s="390">
        <v>15000</v>
      </c>
      <c r="Q2147" s="544">
        <v>1</v>
      </c>
      <c r="R2147" s="544">
        <v>12</v>
      </c>
    </row>
    <row r="2148" spans="1:18" ht="24" x14ac:dyDescent="0.25">
      <c r="A2148" s="361" t="s">
        <v>7095</v>
      </c>
      <c r="B2148" s="26" t="s">
        <v>3987</v>
      </c>
      <c r="C2148" s="361" t="s">
        <v>158</v>
      </c>
      <c r="D2148" s="389" t="s">
        <v>7938</v>
      </c>
      <c r="E2148" s="383">
        <v>6000</v>
      </c>
      <c r="F2148" s="613" t="s">
        <v>7939</v>
      </c>
      <c r="G2148" s="554" t="s">
        <v>7940</v>
      </c>
      <c r="H2148" s="392" t="s">
        <v>7194</v>
      </c>
      <c r="I2148" s="392" t="s">
        <v>7115</v>
      </c>
      <c r="J2148" s="392" t="s">
        <v>1664</v>
      </c>
      <c r="K2148" s="544" t="s">
        <v>7101</v>
      </c>
      <c r="L2148" s="544" t="s">
        <v>7101</v>
      </c>
      <c r="M2148" s="390">
        <v>0</v>
      </c>
      <c r="N2148" s="544" t="s">
        <v>7101</v>
      </c>
      <c r="O2148" s="544" t="s">
        <v>3307</v>
      </c>
      <c r="P2148" s="390">
        <v>36000</v>
      </c>
      <c r="Q2148" s="544">
        <v>1</v>
      </c>
      <c r="R2148" s="544">
        <v>12</v>
      </c>
    </row>
    <row r="2149" spans="1:18" x14ac:dyDescent="0.25">
      <c r="A2149" s="361" t="s">
        <v>7095</v>
      </c>
      <c r="B2149" s="26" t="s">
        <v>3987</v>
      </c>
      <c r="C2149" s="361" t="s">
        <v>158</v>
      </c>
      <c r="D2149" s="389" t="s">
        <v>7522</v>
      </c>
      <c r="E2149" s="383">
        <v>5500</v>
      </c>
      <c r="F2149" s="613" t="s">
        <v>7954</v>
      </c>
      <c r="G2149" s="554" t="s">
        <v>7955</v>
      </c>
      <c r="H2149" s="392" t="s">
        <v>4566</v>
      </c>
      <c r="I2149" s="392" t="s">
        <v>7099</v>
      </c>
      <c r="J2149" s="392" t="s">
        <v>7100</v>
      </c>
      <c r="K2149" s="544" t="s">
        <v>7101</v>
      </c>
      <c r="L2149" s="544" t="s">
        <v>7101</v>
      </c>
      <c r="M2149" s="390">
        <v>0</v>
      </c>
      <c r="N2149" s="544" t="s">
        <v>7101</v>
      </c>
      <c r="O2149" s="544" t="s">
        <v>3437</v>
      </c>
      <c r="P2149" s="390">
        <v>22183.33</v>
      </c>
      <c r="Q2149" s="544">
        <v>1</v>
      </c>
      <c r="R2149" s="544">
        <v>12</v>
      </c>
    </row>
    <row r="2150" spans="1:18" ht="24" x14ac:dyDescent="0.25">
      <c r="A2150" s="361" t="s">
        <v>7095</v>
      </c>
      <c r="B2150" s="26" t="s">
        <v>3987</v>
      </c>
      <c r="C2150" s="361" t="s">
        <v>158</v>
      </c>
      <c r="D2150" s="389" t="s">
        <v>7966</v>
      </c>
      <c r="E2150" s="383">
        <v>2500</v>
      </c>
      <c r="F2150" s="613" t="s">
        <v>7967</v>
      </c>
      <c r="G2150" s="554" t="s">
        <v>7968</v>
      </c>
      <c r="H2150" s="293" t="s">
        <v>7969</v>
      </c>
      <c r="I2150" s="293" t="s">
        <v>7970</v>
      </c>
      <c r="J2150" s="293" t="s">
        <v>1664</v>
      </c>
      <c r="K2150" s="544" t="s">
        <v>7101</v>
      </c>
      <c r="L2150" s="544" t="s">
        <v>7101</v>
      </c>
      <c r="M2150" s="390">
        <v>0</v>
      </c>
      <c r="N2150" s="544" t="s">
        <v>7101</v>
      </c>
      <c r="O2150" s="544" t="s">
        <v>3307</v>
      </c>
      <c r="P2150" s="390">
        <v>14999.130000000001</v>
      </c>
      <c r="Q2150" s="544">
        <v>1</v>
      </c>
      <c r="R2150" s="544">
        <v>12</v>
      </c>
    </row>
    <row r="2151" spans="1:18" ht="24" x14ac:dyDescent="0.25">
      <c r="A2151" s="361" t="s">
        <v>7095</v>
      </c>
      <c r="B2151" s="26" t="s">
        <v>3987</v>
      </c>
      <c r="C2151" s="361" t="s">
        <v>158</v>
      </c>
      <c r="D2151" s="389" t="s">
        <v>7522</v>
      </c>
      <c r="E2151" s="383">
        <v>5500</v>
      </c>
      <c r="F2151" s="613" t="s">
        <v>7971</v>
      </c>
      <c r="G2151" s="554" t="s">
        <v>7972</v>
      </c>
      <c r="H2151" s="392" t="s">
        <v>7175</v>
      </c>
      <c r="I2151" s="392" t="s">
        <v>7099</v>
      </c>
      <c r="J2151" s="392" t="s">
        <v>7100</v>
      </c>
      <c r="K2151" s="544" t="s">
        <v>7101</v>
      </c>
      <c r="L2151" s="544" t="s">
        <v>7101</v>
      </c>
      <c r="M2151" s="390">
        <v>0</v>
      </c>
      <c r="N2151" s="544" t="s">
        <v>7101</v>
      </c>
      <c r="O2151" s="544" t="s">
        <v>3307</v>
      </c>
      <c r="P2151" s="390">
        <v>32987.78</v>
      </c>
      <c r="Q2151" s="544">
        <v>1</v>
      </c>
      <c r="R2151" s="544">
        <v>12</v>
      </c>
    </row>
    <row r="2152" spans="1:18" ht="24" x14ac:dyDescent="0.25">
      <c r="A2152" s="361" t="s">
        <v>7095</v>
      </c>
      <c r="B2152" s="26" t="s">
        <v>3987</v>
      </c>
      <c r="C2152" s="361" t="s">
        <v>158</v>
      </c>
      <c r="D2152" s="391" t="s">
        <v>4000</v>
      </c>
      <c r="E2152" s="383">
        <v>2000</v>
      </c>
      <c r="F2152" s="613" t="s">
        <v>7973</v>
      </c>
      <c r="G2152" s="554" t="s">
        <v>7974</v>
      </c>
      <c r="H2152" s="293" t="s">
        <v>7109</v>
      </c>
      <c r="I2152" s="293" t="s">
        <v>7975</v>
      </c>
      <c r="J2152" s="293" t="s">
        <v>1664</v>
      </c>
      <c r="K2152" s="544" t="s">
        <v>7101</v>
      </c>
      <c r="L2152" s="544" t="s">
        <v>7101</v>
      </c>
      <c r="M2152" s="390">
        <v>0</v>
      </c>
      <c r="N2152" s="544" t="s">
        <v>7101</v>
      </c>
      <c r="O2152" s="544" t="s">
        <v>3307</v>
      </c>
      <c r="P2152" s="390">
        <v>12000</v>
      </c>
      <c r="Q2152" s="544">
        <v>1</v>
      </c>
      <c r="R2152" s="544">
        <v>12</v>
      </c>
    </row>
    <row r="2153" spans="1:18" x14ac:dyDescent="0.25">
      <c r="A2153" s="361" t="s">
        <v>7095</v>
      </c>
      <c r="B2153" s="26" t="s">
        <v>3987</v>
      </c>
      <c r="C2153" s="361" t="s">
        <v>158</v>
      </c>
      <c r="D2153" s="389" t="s">
        <v>7976</v>
      </c>
      <c r="E2153" s="383">
        <v>5000</v>
      </c>
      <c r="F2153" s="613" t="s">
        <v>7977</v>
      </c>
      <c r="G2153" s="554" t="s">
        <v>7978</v>
      </c>
      <c r="H2153" s="392" t="s">
        <v>7194</v>
      </c>
      <c r="I2153" s="392" t="s">
        <v>7099</v>
      </c>
      <c r="J2153" s="392" t="s">
        <v>7100</v>
      </c>
      <c r="K2153" s="544" t="s">
        <v>7101</v>
      </c>
      <c r="L2153" s="544" t="s">
        <v>7101</v>
      </c>
      <c r="M2153" s="390">
        <v>0</v>
      </c>
      <c r="N2153" s="544" t="s">
        <v>7101</v>
      </c>
      <c r="O2153" s="544" t="s">
        <v>3307</v>
      </c>
      <c r="P2153" s="390">
        <v>30000</v>
      </c>
      <c r="Q2153" s="544">
        <v>1</v>
      </c>
      <c r="R2153" s="544">
        <v>12</v>
      </c>
    </row>
    <row r="2154" spans="1:18" ht="60" x14ac:dyDescent="0.25">
      <c r="A2154" s="361" t="s">
        <v>7095</v>
      </c>
      <c r="B2154" s="26" t="s">
        <v>3987</v>
      </c>
      <c r="C2154" s="361" t="s">
        <v>158</v>
      </c>
      <c r="D2154" s="391" t="s">
        <v>4000</v>
      </c>
      <c r="E2154" s="383">
        <v>2000</v>
      </c>
      <c r="F2154" s="613" t="s">
        <v>7979</v>
      </c>
      <c r="G2154" s="554" t="s">
        <v>7980</v>
      </c>
      <c r="H2154" s="293" t="s">
        <v>7981</v>
      </c>
      <c r="I2154" s="293" t="s">
        <v>7207</v>
      </c>
      <c r="J2154" s="293" t="s">
        <v>7208</v>
      </c>
      <c r="K2154" s="544" t="s">
        <v>7101</v>
      </c>
      <c r="L2154" s="544" t="s">
        <v>7101</v>
      </c>
      <c r="M2154" s="390">
        <v>0</v>
      </c>
      <c r="N2154" s="544" t="s">
        <v>7101</v>
      </c>
      <c r="O2154" s="544" t="s">
        <v>3307</v>
      </c>
      <c r="P2154" s="390">
        <v>11999.58</v>
      </c>
      <c r="Q2154" s="544">
        <v>1</v>
      </c>
      <c r="R2154" s="544">
        <v>12</v>
      </c>
    </row>
    <row r="2155" spans="1:18" ht="24" x14ac:dyDescent="0.25">
      <c r="A2155" s="361" t="s">
        <v>7095</v>
      </c>
      <c r="B2155" s="26" t="s">
        <v>3987</v>
      </c>
      <c r="C2155" s="361" t="s">
        <v>158</v>
      </c>
      <c r="D2155" s="389" t="s">
        <v>7982</v>
      </c>
      <c r="E2155" s="383">
        <v>8500</v>
      </c>
      <c r="F2155" s="613" t="s">
        <v>7983</v>
      </c>
      <c r="G2155" s="554" t="s">
        <v>7984</v>
      </c>
      <c r="H2155" s="392" t="s">
        <v>5119</v>
      </c>
      <c r="I2155" s="392" t="s">
        <v>7099</v>
      </c>
      <c r="J2155" s="392" t="s">
        <v>7100</v>
      </c>
      <c r="K2155" s="544" t="s">
        <v>7101</v>
      </c>
      <c r="L2155" s="544" t="s">
        <v>7101</v>
      </c>
      <c r="M2155" s="390">
        <v>0</v>
      </c>
      <c r="N2155" s="544" t="s">
        <v>7101</v>
      </c>
      <c r="O2155" s="544" t="s">
        <v>3307</v>
      </c>
      <c r="P2155" s="390">
        <v>50998.82</v>
      </c>
      <c r="Q2155" s="544">
        <v>1</v>
      </c>
      <c r="R2155" s="544">
        <v>12</v>
      </c>
    </row>
    <row r="2156" spans="1:18" ht="24" x14ac:dyDescent="0.25">
      <c r="A2156" s="361" t="s">
        <v>7095</v>
      </c>
      <c r="B2156" s="26" t="s">
        <v>3987</v>
      </c>
      <c r="C2156" s="361" t="s">
        <v>158</v>
      </c>
      <c r="D2156" s="389" t="s">
        <v>4280</v>
      </c>
      <c r="E2156" s="383">
        <v>4000</v>
      </c>
      <c r="F2156" s="613" t="s">
        <v>7987</v>
      </c>
      <c r="G2156" s="554" t="s">
        <v>7988</v>
      </c>
      <c r="H2156" s="392" t="s">
        <v>4015</v>
      </c>
      <c r="I2156" s="392" t="s">
        <v>7099</v>
      </c>
      <c r="J2156" s="392" t="s">
        <v>7100</v>
      </c>
      <c r="K2156" s="544" t="s">
        <v>7101</v>
      </c>
      <c r="L2156" s="544" t="s">
        <v>7101</v>
      </c>
      <c r="M2156" s="390">
        <v>0</v>
      </c>
      <c r="N2156" s="544" t="s">
        <v>7101</v>
      </c>
      <c r="O2156" s="544" t="s">
        <v>3307</v>
      </c>
      <c r="P2156" s="390">
        <v>23917.5</v>
      </c>
      <c r="Q2156" s="544">
        <v>1</v>
      </c>
      <c r="R2156" s="544">
        <v>12</v>
      </c>
    </row>
    <row r="2157" spans="1:18" ht="24" x14ac:dyDescent="0.25">
      <c r="A2157" s="361" t="s">
        <v>7095</v>
      </c>
      <c r="B2157" s="26" t="s">
        <v>3987</v>
      </c>
      <c r="C2157" s="361" t="s">
        <v>158</v>
      </c>
      <c r="D2157" s="389" t="s">
        <v>7991</v>
      </c>
      <c r="E2157" s="383">
        <v>5500</v>
      </c>
      <c r="F2157" s="613" t="s">
        <v>7992</v>
      </c>
      <c r="G2157" s="554" t="s">
        <v>7993</v>
      </c>
      <c r="H2157" s="392" t="s">
        <v>7194</v>
      </c>
      <c r="I2157" s="392" t="s">
        <v>7099</v>
      </c>
      <c r="J2157" s="392" t="s">
        <v>7100</v>
      </c>
      <c r="K2157" s="544" t="s">
        <v>7101</v>
      </c>
      <c r="L2157" s="544" t="s">
        <v>7101</v>
      </c>
      <c r="M2157" s="390">
        <v>0</v>
      </c>
      <c r="N2157" s="544" t="s">
        <v>7101</v>
      </c>
      <c r="O2157" s="544" t="s">
        <v>3307</v>
      </c>
      <c r="P2157" s="390">
        <v>33000</v>
      </c>
      <c r="Q2157" s="544">
        <v>1</v>
      </c>
      <c r="R2157" s="544">
        <v>12</v>
      </c>
    </row>
    <row r="2158" spans="1:18" x14ac:dyDescent="0.25">
      <c r="A2158" s="361" t="s">
        <v>7095</v>
      </c>
      <c r="B2158" s="26" t="s">
        <v>3987</v>
      </c>
      <c r="C2158" s="361" t="s">
        <v>158</v>
      </c>
      <c r="D2158" s="389" t="s">
        <v>7150</v>
      </c>
      <c r="E2158" s="383">
        <v>5000</v>
      </c>
      <c r="F2158" s="613" t="s">
        <v>7996</v>
      </c>
      <c r="G2158" s="554" t="s">
        <v>7997</v>
      </c>
      <c r="H2158" s="392" t="s">
        <v>4566</v>
      </c>
      <c r="I2158" s="392" t="s">
        <v>7099</v>
      </c>
      <c r="J2158" s="392" t="s">
        <v>7100</v>
      </c>
      <c r="K2158" s="544" t="s">
        <v>7101</v>
      </c>
      <c r="L2158" s="544" t="s">
        <v>7101</v>
      </c>
      <c r="M2158" s="390">
        <v>0</v>
      </c>
      <c r="N2158" s="544" t="s">
        <v>7101</v>
      </c>
      <c r="O2158" s="544" t="s">
        <v>3307</v>
      </c>
      <c r="P2158" s="390">
        <v>29999.31</v>
      </c>
      <c r="Q2158" s="544">
        <v>1</v>
      </c>
      <c r="R2158" s="544">
        <v>12</v>
      </c>
    </row>
    <row r="2159" spans="1:18" x14ac:dyDescent="0.25">
      <c r="A2159" s="361" t="s">
        <v>7095</v>
      </c>
      <c r="B2159" s="26" t="s">
        <v>3987</v>
      </c>
      <c r="C2159" s="361" t="s">
        <v>158</v>
      </c>
      <c r="D2159" s="389" t="s">
        <v>6855</v>
      </c>
      <c r="E2159" s="383">
        <v>4500</v>
      </c>
      <c r="F2159" s="613" t="s">
        <v>8006</v>
      </c>
      <c r="G2159" s="554" t="s">
        <v>8007</v>
      </c>
      <c r="H2159" s="392" t="s">
        <v>7178</v>
      </c>
      <c r="I2159" s="392" t="s">
        <v>7099</v>
      </c>
      <c r="J2159" s="392" t="s">
        <v>7100</v>
      </c>
      <c r="K2159" s="544" t="s">
        <v>7101</v>
      </c>
      <c r="L2159" s="544" t="s">
        <v>7101</v>
      </c>
      <c r="M2159" s="390">
        <v>0</v>
      </c>
      <c r="N2159" s="544" t="s">
        <v>7101</v>
      </c>
      <c r="O2159" s="544" t="s">
        <v>3307</v>
      </c>
      <c r="P2159" s="390">
        <v>26898.44</v>
      </c>
      <c r="Q2159" s="544"/>
      <c r="R2159" s="544"/>
    </row>
    <row r="2160" spans="1:18" x14ac:dyDescent="0.25">
      <c r="A2160" s="361" t="s">
        <v>7095</v>
      </c>
      <c r="B2160" s="26" t="s">
        <v>3987</v>
      </c>
      <c r="C2160" s="361" t="s">
        <v>158</v>
      </c>
      <c r="D2160" s="389" t="s">
        <v>6855</v>
      </c>
      <c r="E2160" s="383">
        <v>4500</v>
      </c>
      <c r="F2160" s="613"/>
      <c r="G2160" s="554"/>
      <c r="H2160" s="392"/>
      <c r="I2160" s="392"/>
      <c r="J2160" s="392"/>
      <c r="K2160" s="544" t="s">
        <v>7101</v>
      </c>
      <c r="L2160" s="544" t="s">
        <v>7101</v>
      </c>
      <c r="M2160" s="390">
        <v>0</v>
      </c>
      <c r="N2160" s="544" t="s">
        <v>7101</v>
      </c>
      <c r="O2160" s="544" t="s">
        <v>7101</v>
      </c>
      <c r="P2160" s="390">
        <v>0</v>
      </c>
      <c r="Q2160" s="544" t="s">
        <v>3277</v>
      </c>
      <c r="R2160" s="544" t="s">
        <v>3564</v>
      </c>
    </row>
    <row r="2161" spans="1:18" ht="60" x14ac:dyDescent="0.25">
      <c r="A2161" s="361" t="s">
        <v>7095</v>
      </c>
      <c r="B2161" s="26" t="s">
        <v>3987</v>
      </c>
      <c r="C2161" s="361" t="s">
        <v>158</v>
      </c>
      <c r="D2161" s="391" t="s">
        <v>4000</v>
      </c>
      <c r="E2161" s="383">
        <v>2000</v>
      </c>
      <c r="F2161" s="613" t="s">
        <v>8010</v>
      </c>
      <c r="G2161" s="554" t="s">
        <v>8011</v>
      </c>
      <c r="H2161" s="293" t="s">
        <v>7981</v>
      </c>
      <c r="I2161" s="293" t="s">
        <v>7207</v>
      </c>
      <c r="J2161" s="392" t="s">
        <v>7208</v>
      </c>
      <c r="K2161" s="544" t="s">
        <v>7101</v>
      </c>
      <c r="L2161" s="544" t="s">
        <v>7101</v>
      </c>
      <c r="M2161" s="390">
        <v>0</v>
      </c>
      <c r="N2161" s="544" t="s">
        <v>7101</v>
      </c>
      <c r="O2161" s="544" t="s">
        <v>3307</v>
      </c>
      <c r="P2161" s="390">
        <v>11719.86</v>
      </c>
      <c r="Q2161" s="544"/>
      <c r="R2161" s="544"/>
    </row>
    <row r="2162" spans="1:18" x14ac:dyDescent="0.25">
      <c r="A2162" s="361" t="s">
        <v>7095</v>
      </c>
      <c r="B2162" s="26" t="s">
        <v>3987</v>
      </c>
      <c r="C2162" s="361" t="s">
        <v>158</v>
      </c>
      <c r="D2162" s="391" t="s">
        <v>4000</v>
      </c>
      <c r="E2162" s="383">
        <v>2000</v>
      </c>
      <c r="F2162" s="613"/>
      <c r="G2162" s="554"/>
      <c r="H2162" s="293"/>
      <c r="I2162" s="293"/>
      <c r="J2162" s="392"/>
      <c r="K2162" s="544" t="s">
        <v>7101</v>
      </c>
      <c r="L2162" s="544" t="s">
        <v>7101</v>
      </c>
      <c r="M2162" s="390">
        <v>0</v>
      </c>
      <c r="N2162" s="544" t="s">
        <v>7101</v>
      </c>
      <c r="O2162" s="544" t="s">
        <v>7101</v>
      </c>
      <c r="P2162" s="390">
        <v>0</v>
      </c>
      <c r="Q2162" s="544" t="s">
        <v>3277</v>
      </c>
      <c r="R2162" s="544" t="s">
        <v>3564</v>
      </c>
    </row>
    <row r="2163" spans="1:18" x14ac:dyDescent="0.25">
      <c r="A2163" s="361" t="s">
        <v>7095</v>
      </c>
      <c r="B2163" s="26" t="s">
        <v>3987</v>
      </c>
      <c r="C2163" s="361" t="s">
        <v>158</v>
      </c>
      <c r="D2163" s="389" t="s">
        <v>8016</v>
      </c>
      <c r="E2163" s="383">
        <v>4000</v>
      </c>
      <c r="F2163" s="613" t="s">
        <v>8017</v>
      </c>
      <c r="G2163" s="554" t="s">
        <v>8018</v>
      </c>
      <c r="H2163" s="392" t="s">
        <v>8019</v>
      </c>
      <c r="I2163" s="392" t="s">
        <v>7099</v>
      </c>
      <c r="J2163" s="392" t="s">
        <v>7100</v>
      </c>
      <c r="K2163" s="544" t="s">
        <v>7101</v>
      </c>
      <c r="L2163" s="544" t="s">
        <v>7101</v>
      </c>
      <c r="M2163" s="390">
        <v>0</v>
      </c>
      <c r="N2163" s="544" t="s">
        <v>7101</v>
      </c>
      <c r="O2163" s="544" t="s">
        <v>3307</v>
      </c>
      <c r="P2163" s="390">
        <v>24000</v>
      </c>
      <c r="Q2163" s="544">
        <v>1</v>
      </c>
      <c r="R2163" s="544">
        <v>12</v>
      </c>
    </row>
    <row r="2164" spans="1:18" x14ac:dyDescent="0.25">
      <c r="A2164" s="361" t="s">
        <v>7095</v>
      </c>
      <c r="B2164" s="26" t="s">
        <v>3987</v>
      </c>
      <c r="C2164" s="361" t="s">
        <v>158</v>
      </c>
      <c r="D2164" s="389" t="s">
        <v>7158</v>
      </c>
      <c r="E2164" s="383">
        <v>3500</v>
      </c>
      <c r="F2164" s="613" t="s">
        <v>8022</v>
      </c>
      <c r="G2164" s="554" t="s">
        <v>8023</v>
      </c>
      <c r="H2164" s="293" t="s">
        <v>8024</v>
      </c>
      <c r="I2164" s="392" t="s">
        <v>7115</v>
      </c>
      <c r="J2164" s="392" t="s">
        <v>1664</v>
      </c>
      <c r="K2164" s="544" t="s">
        <v>7101</v>
      </c>
      <c r="L2164" s="544" t="s">
        <v>7101</v>
      </c>
      <c r="M2164" s="390">
        <v>0</v>
      </c>
      <c r="N2164" s="544" t="s">
        <v>7101</v>
      </c>
      <c r="O2164" s="544" t="s">
        <v>3307</v>
      </c>
      <c r="P2164" s="390">
        <v>21000</v>
      </c>
      <c r="Q2164" s="544">
        <v>1</v>
      </c>
      <c r="R2164" s="544">
        <v>12</v>
      </c>
    </row>
    <row r="2165" spans="1:18" ht="24" x14ac:dyDescent="0.25">
      <c r="A2165" s="361" t="s">
        <v>7095</v>
      </c>
      <c r="B2165" s="26" t="s">
        <v>3987</v>
      </c>
      <c r="C2165" s="361" t="s">
        <v>158</v>
      </c>
      <c r="D2165" s="389" t="s">
        <v>7468</v>
      </c>
      <c r="E2165" s="383">
        <v>5000</v>
      </c>
      <c r="F2165" s="613" t="s">
        <v>8025</v>
      </c>
      <c r="G2165" s="554" t="s">
        <v>8026</v>
      </c>
      <c r="H2165" s="392" t="s">
        <v>4566</v>
      </c>
      <c r="I2165" s="392" t="s">
        <v>7099</v>
      </c>
      <c r="J2165" s="392" t="s">
        <v>7100</v>
      </c>
      <c r="K2165" s="544" t="s">
        <v>7101</v>
      </c>
      <c r="L2165" s="544" t="s">
        <v>7101</v>
      </c>
      <c r="M2165" s="390">
        <v>0</v>
      </c>
      <c r="N2165" s="544" t="s">
        <v>7101</v>
      </c>
      <c r="O2165" s="544" t="s">
        <v>3307</v>
      </c>
      <c r="P2165" s="390">
        <v>29999.31</v>
      </c>
      <c r="Q2165" s="544">
        <v>1</v>
      </c>
      <c r="R2165" s="544">
        <v>12</v>
      </c>
    </row>
    <row r="2166" spans="1:18" ht="24" x14ac:dyDescent="0.25">
      <c r="A2166" s="361" t="s">
        <v>7095</v>
      </c>
      <c r="B2166" s="26" t="s">
        <v>3987</v>
      </c>
      <c r="C2166" s="361" t="s">
        <v>158</v>
      </c>
      <c r="D2166" s="389" t="s">
        <v>8027</v>
      </c>
      <c r="E2166" s="383">
        <v>2000</v>
      </c>
      <c r="F2166" s="613" t="s">
        <v>8028</v>
      </c>
      <c r="G2166" s="554" t="s">
        <v>8029</v>
      </c>
      <c r="H2166" s="293" t="s">
        <v>7129</v>
      </c>
      <c r="I2166" s="293" t="s">
        <v>7115</v>
      </c>
      <c r="J2166" s="293" t="s">
        <v>1664</v>
      </c>
      <c r="K2166" s="544" t="s">
        <v>7101</v>
      </c>
      <c r="L2166" s="544" t="s">
        <v>7101</v>
      </c>
      <c r="M2166" s="390">
        <v>0</v>
      </c>
      <c r="N2166" s="544" t="s">
        <v>7101</v>
      </c>
      <c r="O2166" s="544" t="s">
        <v>3307</v>
      </c>
      <c r="P2166" s="390">
        <v>11999.44</v>
      </c>
      <c r="Q2166" s="544">
        <v>1</v>
      </c>
      <c r="R2166" s="544">
        <v>12</v>
      </c>
    </row>
    <row r="2167" spans="1:18" ht="24" x14ac:dyDescent="0.25">
      <c r="A2167" s="361" t="s">
        <v>7095</v>
      </c>
      <c r="B2167" s="26" t="s">
        <v>3987</v>
      </c>
      <c r="C2167" s="361" t="s">
        <v>158</v>
      </c>
      <c r="D2167" s="389" t="s">
        <v>7522</v>
      </c>
      <c r="E2167" s="383">
        <v>5500</v>
      </c>
      <c r="F2167" s="613" t="s">
        <v>8032</v>
      </c>
      <c r="G2167" s="554" t="s">
        <v>8033</v>
      </c>
      <c r="H2167" s="392" t="s">
        <v>4015</v>
      </c>
      <c r="I2167" s="392" t="s">
        <v>7099</v>
      </c>
      <c r="J2167" s="392" t="s">
        <v>7100</v>
      </c>
      <c r="K2167" s="544" t="s">
        <v>7101</v>
      </c>
      <c r="L2167" s="544" t="s">
        <v>7101</v>
      </c>
      <c r="M2167" s="390">
        <v>0</v>
      </c>
      <c r="N2167" s="544" t="s">
        <v>7101</v>
      </c>
      <c r="O2167" s="544" t="s">
        <v>3307</v>
      </c>
      <c r="P2167" s="390">
        <v>32999.620000000003</v>
      </c>
      <c r="Q2167" s="544">
        <v>1</v>
      </c>
      <c r="R2167" s="544">
        <v>12</v>
      </c>
    </row>
    <row r="2168" spans="1:18" ht="24" x14ac:dyDescent="0.25">
      <c r="A2168" s="361" t="s">
        <v>7095</v>
      </c>
      <c r="B2168" s="26" t="s">
        <v>3987</v>
      </c>
      <c r="C2168" s="361" t="s">
        <v>158</v>
      </c>
      <c r="D2168" s="389" t="s">
        <v>7096</v>
      </c>
      <c r="E2168" s="383">
        <v>5000</v>
      </c>
      <c r="F2168" s="613" t="s">
        <v>8034</v>
      </c>
      <c r="G2168" s="554" t="s">
        <v>8035</v>
      </c>
      <c r="H2168" s="392" t="s">
        <v>4566</v>
      </c>
      <c r="I2168" s="392" t="s">
        <v>7099</v>
      </c>
      <c r="J2168" s="392" t="s">
        <v>7100</v>
      </c>
      <c r="K2168" s="544" t="s">
        <v>7101</v>
      </c>
      <c r="L2168" s="544" t="s">
        <v>7101</v>
      </c>
      <c r="M2168" s="390">
        <v>0</v>
      </c>
      <c r="N2168" s="544" t="s">
        <v>7101</v>
      </c>
      <c r="O2168" s="544" t="s">
        <v>3307</v>
      </c>
      <c r="P2168" s="390">
        <v>29981.25</v>
      </c>
      <c r="Q2168" s="544">
        <v>1</v>
      </c>
      <c r="R2168" s="544">
        <v>12</v>
      </c>
    </row>
    <row r="2169" spans="1:18" ht="24" x14ac:dyDescent="0.25">
      <c r="A2169" s="361" t="s">
        <v>7095</v>
      </c>
      <c r="B2169" s="26" t="s">
        <v>3987</v>
      </c>
      <c r="C2169" s="361" t="s">
        <v>158</v>
      </c>
      <c r="D2169" s="389" t="s">
        <v>3988</v>
      </c>
      <c r="E2169" s="383">
        <v>3000</v>
      </c>
      <c r="F2169" s="613" t="s">
        <v>8038</v>
      </c>
      <c r="G2169" s="554" t="s">
        <v>8039</v>
      </c>
      <c r="H2169" s="293" t="s">
        <v>7204</v>
      </c>
      <c r="I2169" s="293" t="s">
        <v>7115</v>
      </c>
      <c r="J2169" s="392" t="s">
        <v>1664</v>
      </c>
      <c r="K2169" s="544" t="s">
        <v>7101</v>
      </c>
      <c r="L2169" s="544" t="s">
        <v>7101</v>
      </c>
      <c r="M2169" s="390">
        <v>0</v>
      </c>
      <c r="N2169" s="544" t="s">
        <v>7101</v>
      </c>
      <c r="O2169" s="544" t="s">
        <v>3307</v>
      </c>
      <c r="P2169" s="390">
        <v>17858.96</v>
      </c>
      <c r="Q2169" s="544">
        <v>1</v>
      </c>
      <c r="R2169" s="544">
        <v>12</v>
      </c>
    </row>
    <row r="2170" spans="1:18" x14ac:dyDescent="0.25">
      <c r="A2170" s="361" t="s">
        <v>7095</v>
      </c>
      <c r="B2170" s="26" t="s">
        <v>3987</v>
      </c>
      <c r="C2170" s="361" t="s">
        <v>158</v>
      </c>
      <c r="D2170" s="389" t="s">
        <v>7522</v>
      </c>
      <c r="E2170" s="383">
        <v>5500</v>
      </c>
      <c r="F2170" s="613" t="s">
        <v>8044</v>
      </c>
      <c r="G2170" s="554" t="s">
        <v>8045</v>
      </c>
      <c r="H2170" s="392" t="s">
        <v>7194</v>
      </c>
      <c r="I2170" s="392" t="s">
        <v>7099</v>
      </c>
      <c r="J2170" s="392" t="s">
        <v>7100</v>
      </c>
      <c r="K2170" s="544" t="s">
        <v>7101</v>
      </c>
      <c r="L2170" s="544" t="s">
        <v>7101</v>
      </c>
      <c r="M2170" s="390">
        <v>0</v>
      </c>
      <c r="N2170" s="544" t="s">
        <v>7101</v>
      </c>
      <c r="O2170" s="544" t="s">
        <v>3307</v>
      </c>
      <c r="P2170" s="390">
        <v>32999.619999999995</v>
      </c>
      <c r="Q2170" s="544">
        <v>1</v>
      </c>
      <c r="R2170" s="544">
        <v>12</v>
      </c>
    </row>
    <row r="2171" spans="1:18" ht="24" x14ac:dyDescent="0.25">
      <c r="A2171" s="361" t="s">
        <v>7095</v>
      </c>
      <c r="B2171" s="26" t="s">
        <v>3987</v>
      </c>
      <c r="C2171" s="361" t="s">
        <v>158</v>
      </c>
      <c r="D2171" s="389" t="s">
        <v>7237</v>
      </c>
      <c r="E2171" s="383">
        <v>5000</v>
      </c>
      <c r="F2171" s="613" t="s">
        <v>8054</v>
      </c>
      <c r="G2171" s="554" t="s">
        <v>8055</v>
      </c>
      <c r="H2171" s="392" t="s">
        <v>4566</v>
      </c>
      <c r="I2171" s="392" t="s">
        <v>7099</v>
      </c>
      <c r="J2171" s="392" t="s">
        <v>7100</v>
      </c>
      <c r="K2171" s="544" t="s">
        <v>7101</v>
      </c>
      <c r="L2171" s="544" t="s">
        <v>7101</v>
      </c>
      <c r="M2171" s="390">
        <v>0</v>
      </c>
      <c r="N2171" s="544" t="s">
        <v>7101</v>
      </c>
      <c r="O2171" s="544" t="s">
        <v>3307</v>
      </c>
      <c r="P2171" s="390">
        <v>30000</v>
      </c>
      <c r="Q2171" s="544">
        <v>1</v>
      </c>
      <c r="R2171" s="544">
        <v>12</v>
      </c>
    </row>
    <row r="2172" spans="1:18" ht="24" x14ac:dyDescent="0.25">
      <c r="A2172" s="361" t="s">
        <v>7095</v>
      </c>
      <c r="B2172" s="26" t="s">
        <v>3987</v>
      </c>
      <c r="C2172" s="361" t="s">
        <v>158</v>
      </c>
      <c r="D2172" s="391" t="s">
        <v>4000</v>
      </c>
      <c r="E2172" s="383">
        <v>2200</v>
      </c>
      <c r="F2172" s="613" t="s">
        <v>8056</v>
      </c>
      <c r="G2172" s="554" t="s">
        <v>8057</v>
      </c>
      <c r="H2172" s="392" t="s">
        <v>7175</v>
      </c>
      <c r="I2172" s="392" t="s">
        <v>7115</v>
      </c>
      <c r="J2172" s="392" t="s">
        <v>1664</v>
      </c>
      <c r="K2172" s="544" t="s">
        <v>7101</v>
      </c>
      <c r="L2172" s="544" t="s">
        <v>7101</v>
      </c>
      <c r="M2172" s="390">
        <v>0</v>
      </c>
      <c r="N2172" s="544" t="s">
        <v>7101</v>
      </c>
      <c r="O2172" s="544" t="s">
        <v>3307</v>
      </c>
      <c r="P2172" s="390">
        <v>13200</v>
      </c>
      <c r="Q2172" s="544">
        <v>1</v>
      </c>
      <c r="R2172" s="544">
        <v>12</v>
      </c>
    </row>
    <row r="2173" spans="1:18" x14ac:dyDescent="0.25">
      <c r="A2173" s="361" t="s">
        <v>7095</v>
      </c>
      <c r="B2173" s="26" t="s">
        <v>3987</v>
      </c>
      <c r="C2173" s="361" t="s">
        <v>158</v>
      </c>
      <c r="D2173" s="389" t="s">
        <v>8060</v>
      </c>
      <c r="E2173" s="383">
        <v>4500</v>
      </c>
      <c r="F2173" s="613" t="s">
        <v>8061</v>
      </c>
      <c r="G2173" s="554" t="s">
        <v>8062</v>
      </c>
      <c r="H2173" s="392" t="s">
        <v>7211</v>
      </c>
      <c r="I2173" s="392" t="s">
        <v>7115</v>
      </c>
      <c r="J2173" s="392" t="s">
        <v>1664</v>
      </c>
      <c r="K2173" s="544" t="s">
        <v>7101</v>
      </c>
      <c r="L2173" s="544" t="s">
        <v>7101</v>
      </c>
      <c r="M2173" s="390">
        <v>0</v>
      </c>
      <c r="N2173" s="544" t="s">
        <v>7101</v>
      </c>
      <c r="O2173" s="544" t="s">
        <v>3307</v>
      </c>
      <c r="P2173" s="390">
        <v>27000</v>
      </c>
      <c r="Q2173" s="544">
        <v>1</v>
      </c>
      <c r="R2173" s="544">
        <v>12</v>
      </c>
    </row>
    <row r="2174" spans="1:18" ht="36" x14ac:dyDescent="0.25">
      <c r="A2174" s="361" t="s">
        <v>7095</v>
      </c>
      <c r="B2174" s="26" t="s">
        <v>3987</v>
      </c>
      <c r="C2174" s="361" t="s">
        <v>158</v>
      </c>
      <c r="D2174" s="389" t="s">
        <v>6303</v>
      </c>
      <c r="E2174" s="383">
        <v>7000</v>
      </c>
      <c r="F2174" s="613" t="s">
        <v>8069</v>
      </c>
      <c r="G2174" s="554" t="s">
        <v>8070</v>
      </c>
      <c r="H2174" s="293" t="s">
        <v>7191</v>
      </c>
      <c r="I2174" s="293" t="s">
        <v>7099</v>
      </c>
      <c r="J2174" s="293" t="s">
        <v>7100</v>
      </c>
      <c r="K2174" s="544" t="s">
        <v>7101</v>
      </c>
      <c r="L2174" s="544" t="s">
        <v>7101</v>
      </c>
      <c r="M2174" s="390">
        <v>0</v>
      </c>
      <c r="N2174" s="544" t="s">
        <v>7101</v>
      </c>
      <c r="O2174" s="544" t="s">
        <v>3307</v>
      </c>
      <c r="P2174" s="390">
        <v>41916.870000000003</v>
      </c>
      <c r="Q2174" s="544">
        <v>1</v>
      </c>
      <c r="R2174" s="544">
        <v>12</v>
      </c>
    </row>
    <row r="2175" spans="1:18" ht="24" x14ac:dyDescent="0.25">
      <c r="A2175" s="361" t="s">
        <v>7095</v>
      </c>
      <c r="B2175" s="26" t="s">
        <v>3987</v>
      </c>
      <c r="C2175" s="361" t="s">
        <v>158</v>
      </c>
      <c r="D2175" s="389" t="s">
        <v>8077</v>
      </c>
      <c r="E2175" s="383">
        <v>13000</v>
      </c>
      <c r="F2175" s="613" t="s">
        <v>8078</v>
      </c>
      <c r="G2175" s="554" t="s">
        <v>8079</v>
      </c>
      <c r="H2175" s="293" t="s">
        <v>7204</v>
      </c>
      <c r="I2175" s="392" t="s">
        <v>7099</v>
      </c>
      <c r="J2175" s="392" t="s">
        <v>7100</v>
      </c>
      <c r="K2175" s="544" t="s">
        <v>7101</v>
      </c>
      <c r="L2175" s="544" t="s">
        <v>7101</v>
      </c>
      <c r="M2175" s="390">
        <v>0</v>
      </c>
      <c r="N2175" s="544" t="s">
        <v>7101</v>
      </c>
      <c r="O2175" s="544" t="s">
        <v>3307</v>
      </c>
      <c r="P2175" s="390">
        <v>78000</v>
      </c>
      <c r="Q2175" s="544">
        <v>1</v>
      </c>
      <c r="R2175" s="544">
        <v>12</v>
      </c>
    </row>
    <row r="2176" spans="1:18" ht="24" x14ac:dyDescent="0.25">
      <c r="A2176" s="361" t="s">
        <v>7095</v>
      </c>
      <c r="B2176" s="26" t="s">
        <v>3987</v>
      </c>
      <c r="C2176" s="361" t="s">
        <v>158</v>
      </c>
      <c r="D2176" s="389" t="s">
        <v>7158</v>
      </c>
      <c r="E2176" s="383">
        <v>2900</v>
      </c>
      <c r="F2176" s="613" t="s">
        <v>8080</v>
      </c>
      <c r="G2176" s="554" t="s">
        <v>8081</v>
      </c>
      <c r="H2176" s="392" t="s">
        <v>7175</v>
      </c>
      <c r="I2176" s="392" t="s">
        <v>7115</v>
      </c>
      <c r="J2176" s="392" t="s">
        <v>1664</v>
      </c>
      <c r="K2176" s="544" t="s">
        <v>7101</v>
      </c>
      <c r="L2176" s="544" t="s">
        <v>7101</v>
      </c>
      <c r="M2176" s="390">
        <v>0</v>
      </c>
      <c r="N2176" s="544" t="s">
        <v>7101</v>
      </c>
      <c r="O2176" s="544" t="s">
        <v>3307</v>
      </c>
      <c r="P2176" s="390">
        <v>17399.189999999999</v>
      </c>
      <c r="Q2176" s="544">
        <v>1</v>
      </c>
      <c r="R2176" s="544">
        <v>12</v>
      </c>
    </row>
    <row r="2177" spans="1:18" ht="24" x14ac:dyDescent="0.25">
      <c r="A2177" s="361" t="s">
        <v>7095</v>
      </c>
      <c r="B2177" s="26" t="s">
        <v>3987</v>
      </c>
      <c r="C2177" s="361" t="s">
        <v>158</v>
      </c>
      <c r="D2177" s="389" t="s">
        <v>6397</v>
      </c>
      <c r="E2177" s="383">
        <v>6000</v>
      </c>
      <c r="F2177" s="613" t="s">
        <v>8084</v>
      </c>
      <c r="G2177" s="554" t="s">
        <v>8085</v>
      </c>
      <c r="H2177" s="392" t="s">
        <v>4102</v>
      </c>
      <c r="I2177" s="392" t="s">
        <v>7099</v>
      </c>
      <c r="J2177" s="392" t="s">
        <v>7100</v>
      </c>
      <c r="K2177" s="544" t="s">
        <v>7101</v>
      </c>
      <c r="L2177" s="544" t="s">
        <v>7101</v>
      </c>
      <c r="M2177" s="390">
        <v>0</v>
      </c>
      <c r="N2177" s="544" t="s">
        <v>7101</v>
      </c>
      <c r="O2177" s="544" t="s">
        <v>3437</v>
      </c>
      <c r="P2177" s="390">
        <v>33763.33</v>
      </c>
      <c r="Q2177" s="544"/>
      <c r="R2177" s="544"/>
    </row>
    <row r="2178" spans="1:18" x14ac:dyDescent="0.25">
      <c r="A2178" s="361" t="s">
        <v>7095</v>
      </c>
      <c r="B2178" s="26" t="s">
        <v>3987</v>
      </c>
      <c r="C2178" s="361" t="s">
        <v>158</v>
      </c>
      <c r="D2178" s="389" t="s">
        <v>6397</v>
      </c>
      <c r="E2178" s="383">
        <v>6000</v>
      </c>
      <c r="F2178" s="613"/>
      <c r="G2178" s="554"/>
      <c r="H2178" s="392"/>
      <c r="I2178" s="392"/>
      <c r="J2178" s="392"/>
      <c r="K2178" s="544" t="s">
        <v>7101</v>
      </c>
      <c r="L2178" s="544" t="s">
        <v>7101</v>
      </c>
      <c r="M2178" s="390">
        <v>0</v>
      </c>
      <c r="N2178" s="544" t="s">
        <v>7101</v>
      </c>
      <c r="O2178" s="544" t="s">
        <v>7101</v>
      </c>
      <c r="P2178" s="390">
        <v>0</v>
      </c>
      <c r="Q2178" s="544" t="s">
        <v>3277</v>
      </c>
      <c r="R2178" s="544" t="s">
        <v>3564</v>
      </c>
    </row>
    <row r="2179" spans="1:18" ht="24" x14ac:dyDescent="0.25">
      <c r="A2179" s="361" t="s">
        <v>7095</v>
      </c>
      <c r="B2179" s="26" t="s">
        <v>3987</v>
      </c>
      <c r="C2179" s="361" t="s">
        <v>158</v>
      </c>
      <c r="D2179" s="391" t="s">
        <v>4000</v>
      </c>
      <c r="E2179" s="383">
        <v>2000</v>
      </c>
      <c r="F2179" s="613" t="s">
        <v>8094</v>
      </c>
      <c r="G2179" s="554" t="s">
        <v>8095</v>
      </c>
      <c r="H2179" s="392" t="s">
        <v>7109</v>
      </c>
      <c r="I2179" s="293" t="s">
        <v>7110</v>
      </c>
      <c r="J2179" s="392" t="s">
        <v>1664</v>
      </c>
      <c r="K2179" s="544" t="s">
        <v>7101</v>
      </c>
      <c r="L2179" s="544" t="s">
        <v>7101</v>
      </c>
      <c r="M2179" s="390">
        <v>0</v>
      </c>
      <c r="N2179" s="544" t="s">
        <v>7101</v>
      </c>
      <c r="O2179" s="544" t="s">
        <v>3307</v>
      </c>
      <c r="P2179" s="390">
        <v>12000</v>
      </c>
      <c r="Q2179" s="544">
        <v>1</v>
      </c>
      <c r="R2179" s="544">
        <v>12</v>
      </c>
    </row>
    <row r="2180" spans="1:18" ht="24" x14ac:dyDescent="0.25">
      <c r="A2180" s="361" t="s">
        <v>7095</v>
      </c>
      <c r="B2180" s="26" t="s">
        <v>3987</v>
      </c>
      <c r="C2180" s="361" t="s">
        <v>158</v>
      </c>
      <c r="D2180" s="389" t="s">
        <v>8100</v>
      </c>
      <c r="E2180" s="383">
        <v>2000</v>
      </c>
      <c r="F2180" s="613" t="s">
        <v>8101</v>
      </c>
      <c r="G2180" s="554" t="s">
        <v>8102</v>
      </c>
      <c r="H2180" s="392" t="s">
        <v>1664</v>
      </c>
      <c r="I2180" s="293" t="s">
        <v>7110</v>
      </c>
      <c r="J2180" s="392" t="s">
        <v>1664</v>
      </c>
      <c r="K2180" s="544" t="s">
        <v>7101</v>
      </c>
      <c r="L2180" s="544" t="s">
        <v>7101</v>
      </c>
      <c r="M2180" s="390">
        <v>0</v>
      </c>
      <c r="N2180" s="544" t="s">
        <v>7101</v>
      </c>
      <c r="O2180" s="544" t="s">
        <v>3307</v>
      </c>
      <c r="P2180" s="390">
        <v>12000</v>
      </c>
      <c r="Q2180" s="544">
        <v>1</v>
      </c>
      <c r="R2180" s="544">
        <v>12</v>
      </c>
    </row>
    <row r="2181" spans="1:18" x14ac:dyDescent="0.25">
      <c r="A2181" s="361" t="s">
        <v>7095</v>
      </c>
      <c r="B2181" s="26" t="s">
        <v>3987</v>
      </c>
      <c r="C2181" s="361" t="s">
        <v>158</v>
      </c>
      <c r="D2181" s="389" t="s">
        <v>7130</v>
      </c>
      <c r="E2181" s="383">
        <v>6000</v>
      </c>
      <c r="F2181" s="613" t="s">
        <v>8121</v>
      </c>
      <c r="G2181" s="554" t="s">
        <v>8122</v>
      </c>
      <c r="H2181" s="392" t="s">
        <v>4566</v>
      </c>
      <c r="I2181" s="392" t="s">
        <v>7099</v>
      </c>
      <c r="J2181" s="392" t="s">
        <v>7100</v>
      </c>
      <c r="K2181" s="544" t="s">
        <v>7101</v>
      </c>
      <c r="L2181" s="544" t="s">
        <v>7101</v>
      </c>
      <c r="M2181" s="390">
        <v>0</v>
      </c>
      <c r="N2181" s="544" t="s">
        <v>7101</v>
      </c>
      <c r="O2181" s="544" t="s">
        <v>3307</v>
      </c>
      <c r="P2181" s="390">
        <v>35748.75</v>
      </c>
      <c r="Q2181" s="544">
        <v>1</v>
      </c>
      <c r="R2181" s="544">
        <v>12</v>
      </c>
    </row>
    <row r="2182" spans="1:18" ht="24" x14ac:dyDescent="0.25">
      <c r="A2182" s="361" t="s">
        <v>7095</v>
      </c>
      <c r="B2182" s="26" t="s">
        <v>3987</v>
      </c>
      <c r="C2182" s="361" t="s">
        <v>158</v>
      </c>
      <c r="D2182" s="391" t="s">
        <v>4000</v>
      </c>
      <c r="E2182" s="383">
        <v>2000</v>
      </c>
      <c r="F2182" s="613" t="s">
        <v>8131</v>
      </c>
      <c r="G2182" s="554" t="s">
        <v>8132</v>
      </c>
      <c r="H2182" s="293" t="s">
        <v>7738</v>
      </c>
      <c r="I2182" s="392" t="s">
        <v>7099</v>
      </c>
      <c r="J2182" s="392" t="s">
        <v>7100</v>
      </c>
      <c r="K2182" s="544" t="s">
        <v>7101</v>
      </c>
      <c r="L2182" s="544" t="s">
        <v>7101</v>
      </c>
      <c r="M2182" s="390">
        <v>0</v>
      </c>
      <c r="N2182" s="544" t="s">
        <v>7101</v>
      </c>
      <c r="O2182" s="544" t="s">
        <v>3307</v>
      </c>
      <c r="P2182" s="390">
        <v>12000</v>
      </c>
      <c r="Q2182" s="544">
        <v>1</v>
      </c>
      <c r="R2182" s="544">
        <v>12</v>
      </c>
    </row>
    <row r="2183" spans="1:18" ht="36" x14ac:dyDescent="0.25">
      <c r="A2183" s="361" t="s">
        <v>7095</v>
      </c>
      <c r="B2183" s="26" t="s">
        <v>3987</v>
      </c>
      <c r="C2183" s="361" t="s">
        <v>158</v>
      </c>
      <c r="D2183" s="389" t="s">
        <v>7256</v>
      </c>
      <c r="E2183" s="383">
        <v>2500</v>
      </c>
      <c r="F2183" s="613" t="s">
        <v>8143</v>
      </c>
      <c r="G2183" s="554" t="s">
        <v>8144</v>
      </c>
      <c r="H2183" s="293" t="s">
        <v>8145</v>
      </c>
      <c r="I2183" s="392" t="s">
        <v>7099</v>
      </c>
      <c r="J2183" s="392" t="s">
        <v>7100</v>
      </c>
      <c r="K2183" s="544" t="s">
        <v>7101</v>
      </c>
      <c r="L2183" s="544" t="s">
        <v>7101</v>
      </c>
      <c r="M2183" s="390">
        <v>0</v>
      </c>
      <c r="N2183" s="544" t="s">
        <v>7101</v>
      </c>
      <c r="O2183" s="544" t="s">
        <v>3307</v>
      </c>
      <c r="P2183" s="390">
        <v>14999.83</v>
      </c>
      <c r="Q2183" s="544">
        <v>1</v>
      </c>
      <c r="R2183" s="544">
        <v>12</v>
      </c>
    </row>
    <row r="2184" spans="1:18" ht="24" x14ac:dyDescent="0.25">
      <c r="A2184" s="361" t="s">
        <v>7095</v>
      </c>
      <c r="B2184" s="26" t="s">
        <v>3987</v>
      </c>
      <c r="C2184" s="361" t="s">
        <v>158</v>
      </c>
      <c r="D2184" s="389" t="s">
        <v>7237</v>
      </c>
      <c r="E2184" s="383">
        <v>5000</v>
      </c>
      <c r="F2184" s="613" t="s">
        <v>8146</v>
      </c>
      <c r="G2184" s="554" t="s">
        <v>8147</v>
      </c>
      <c r="H2184" s="392" t="s">
        <v>4566</v>
      </c>
      <c r="I2184" s="392" t="s">
        <v>7099</v>
      </c>
      <c r="J2184" s="392" t="s">
        <v>7100</v>
      </c>
      <c r="K2184" s="544" t="s">
        <v>7101</v>
      </c>
      <c r="L2184" s="544" t="s">
        <v>7101</v>
      </c>
      <c r="M2184" s="390">
        <v>0</v>
      </c>
      <c r="N2184" s="544" t="s">
        <v>7101</v>
      </c>
      <c r="O2184" s="544" t="s">
        <v>3307</v>
      </c>
      <c r="P2184" s="390">
        <v>29977.43</v>
      </c>
      <c r="Q2184" s="544">
        <v>1</v>
      </c>
      <c r="R2184" s="544">
        <v>12</v>
      </c>
    </row>
    <row r="2185" spans="1:18" x14ac:dyDescent="0.25">
      <c r="A2185" s="361" t="s">
        <v>7095</v>
      </c>
      <c r="B2185" s="26" t="s">
        <v>3987</v>
      </c>
      <c r="C2185" s="361" t="s">
        <v>158</v>
      </c>
      <c r="D2185" s="389" t="s">
        <v>7158</v>
      </c>
      <c r="E2185" s="383">
        <v>3500</v>
      </c>
      <c r="F2185" s="613" t="s">
        <v>8156</v>
      </c>
      <c r="G2185" s="554" t="s">
        <v>8157</v>
      </c>
      <c r="H2185" s="392" t="s">
        <v>7175</v>
      </c>
      <c r="I2185" s="392" t="s">
        <v>7099</v>
      </c>
      <c r="J2185" s="392" t="s">
        <v>7100</v>
      </c>
      <c r="K2185" s="544" t="s">
        <v>7101</v>
      </c>
      <c r="L2185" s="544" t="s">
        <v>7101</v>
      </c>
      <c r="M2185" s="390">
        <v>0</v>
      </c>
      <c r="N2185" s="544" t="s">
        <v>7101</v>
      </c>
      <c r="O2185" s="544" t="s">
        <v>3307</v>
      </c>
      <c r="P2185" s="390">
        <v>20968.89</v>
      </c>
      <c r="Q2185" s="544">
        <v>1</v>
      </c>
      <c r="R2185" s="544">
        <v>12</v>
      </c>
    </row>
    <row r="2186" spans="1:18" x14ac:dyDescent="0.25">
      <c r="A2186" s="361" t="s">
        <v>7095</v>
      </c>
      <c r="B2186" s="26" t="s">
        <v>3987</v>
      </c>
      <c r="C2186" s="361" t="s">
        <v>158</v>
      </c>
      <c r="D2186" s="389" t="s">
        <v>7188</v>
      </c>
      <c r="E2186" s="383">
        <v>5500</v>
      </c>
      <c r="F2186" s="613" t="s">
        <v>8160</v>
      </c>
      <c r="G2186" s="554" t="s">
        <v>8161</v>
      </c>
      <c r="H2186" s="392" t="s">
        <v>7211</v>
      </c>
      <c r="I2186" s="392" t="s">
        <v>7115</v>
      </c>
      <c r="J2186" s="392" t="s">
        <v>1664</v>
      </c>
      <c r="K2186" s="544" t="s">
        <v>7101</v>
      </c>
      <c r="L2186" s="544" t="s">
        <v>7101</v>
      </c>
      <c r="M2186" s="390">
        <v>0</v>
      </c>
      <c r="N2186" s="544" t="s">
        <v>7101</v>
      </c>
      <c r="O2186" s="544" t="s">
        <v>3307</v>
      </c>
      <c r="P2186" s="390">
        <v>33000</v>
      </c>
      <c r="Q2186" s="544">
        <v>1</v>
      </c>
      <c r="R2186" s="544">
        <v>12</v>
      </c>
    </row>
    <row r="2187" spans="1:18" ht="36" x14ac:dyDescent="0.25">
      <c r="A2187" s="361" t="s">
        <v>7095</v>
      </c>
      <c r="B2187" s="26" t="s">
        <v>3987</v>
      </c>
      <c r="C2187" s="361" t="s">
        <v>158</v>
      </c>
      <c r="D2187" s="389" t="s">
        <v>8175</v>
      </c>
      <c r="E2187" s="383">
        <v>4500</v>
      </c>
      <c r="F2187" s="613" t="s">
        <v>8176</v>
      </c>
      <c r="G2187" s="554" t="s">
        <v>8177</v>
      </c>
      <c r="H2187" s="293" t="s">
        <v>8178</v>
      </c>
      <c r="I2187" s="293" t="s">
        <v>7207</v>
      </c>
      <c r="J2187" s="392" t="s">
        <v>7208</v>
      </c>
      <c r="K2187" s="544" t="s">
        <v>7101</v>
      </c>
      <c r="L2187" s="544" t="s">
        <v>7101</v>
      </c>
      <c r="M2187" s="390">
        <v>0</v>
      </c>
      <c r="N2187" s="544" t="s">
        <v>7101</v>
      </c>
      <c r="O2187" s="544" t="s">
        <v>3307</v>
      </c>
      <c r="P2187" s="390">
        <v>27000</v>
      </c>
      <c r="Q2187" s="544">
        <v>1</v>
      </c>
      <c r="R2187" s="544">
        <v>12</v>
      </c>
    </row>
    <row r="2188" spans="1:18" ht="24" x14ac:dyDescent="0.25">
      <c r="A2188" s="361" t="s">
        <v>7095</v>
      </c>
      <c r="B2188" s="26" t="s">
        <v>3987</v>
      </c>
      <c r="C2188" s="361" t="s">
        <v>158</v>
      </c>
      <c r="D2188" s="389" t="s">
        <v>8181</v>
      </c>
      <c r="E2188" s="383">
        <v>2500</v>
      </c>
      <c r="F2188" s="613" t="s">
        <v>8182</v>
      </c>
      <c r="G2188" s="554" t="s">
        <v>8183</v>
      </c>
      <c r="H2188" s="392" t="s">
        <v>7178</v>
      </c>
      <c r="I2188" s="293" t="s">
        <v>7201</v>
      </c>
      <c r="J2188" s="392" t="s">
        <v>1664</v>
      </c>
      <c r="K2188" s="544" t="s">
        <v>7101</v>
      </c>
      <c r="L2188" s="544" t="s">
        <v>7101</v>
      </c>
      <c r="M2188" s="390">
        <v>0</v>
      </c>
      <c r="N2188" s="544" t="s">
        <v>7101</v>
      </c>
      <c r="O2188" s="544" t="s">
        <v>3307</v>
      </c>
      <c r="P2188" s="390">
        <v>14969.27</v>
      </c>
      <c r="Q2188" s="544">
        <v>1</v>
      </c>
      <c r="R2188" s="544">
        <v>12</v>
      </c>
    </row>
    <row r="2189" spans="1:18" ht="24" x14ac:dyDescent="0.25">
      <c r="A2189" s="361" t="s">
        <v>7095</v>
      </c>
      <c r="B2189" s="26" t="s">
        <v>3987</v>
      </c>
      <c r="C2189" s="361" t="s">
        <v>158</v>
      </c>
      <c r="D2189" s="389" t="s">
        <v>8184</v>
      </c>
      <c r="E2189" s="383">
        <v>5500</v>
      </c>
      <c r="F2189" s="613" t="s">
        <v>8185</v>
      </c>
      <c r="G2189" s="554" t="s">
        <v>8186</v>
      </c>
      <c r="H2189" s="293" t="s">
        <v>8187</v>
      </c>
      <c r="I2189" s="293" t="s">
        <v>7115</v>
      </c>
      <c r="J2189" s="392" t="s">
        <v>1664</v>
      </c>
      <c r="K2189" s="544" t="s">
        <v>7101</v>
      </c>
      <c r="L2189" s="544" t="s">
        <v>7101</v>
      </c>
      <c r="M2189" s="390">
        <v>0</v>
      </c>
      <c r="N2189" s="544" t="s">
        <v>7101</v>
      </c>
      <c r="O2189" s="544" t="s">
        <v>3307</v>
      </c>
      <c r="P2189" s="390">
        <v>33000</v>
      </c>
      <c r="Q2189" s="544">
        <v>1</v>
      </c>
      <c r="R2189" s="544">
        <v>12</v>
      </c>
    </row>
    <row r="2190" spans="1:18" ht="24" x14ac:dyDescent="0.25">
      <c r="A2190" s="361" t="s">
        <v>7095</v>
      </c>
      <c r="B2190" s="26" t="s">
        <v>3987</v>
      </c>
      <c r="C2190" s="361" t="s">
        <v>158</v>
      </c>
      <c r="D2190" s="391" t="s">
        <v>4000</v>
      </c>
      <c r="E2190" s="383">
        <v>2000</v>
      </c>
      <c r="F2190" s="613" t="s">
        <v>8194</v>
      </c>
      <c r="G2190" s="554" t="s">
        <v>8195</v>
      </c>
      <c r="H2190" s="392" t="s">
        <v>7109</v>
      </c>
      <c r="I2190" s="293" t="s">
        <v>7110</v>
      </c>
      <c r="J2190" s="392" t="s">
        <v>1664</v>
      </c>
      <c r="K2190" s="544" t="s">
        <v>7101</v>
      </c>
      <c r="L2190" s="544" t="s">
        <v>7101</v>
      </c>
      <c r="M2190" s="390">
        <v>0</v>
      </c>
      <c r="N2190" s="544" t="s">
        <v>7101</v>
      </c>
      <c r="O2190" s="544" t="s">
        <v>3307</v>
      </c>
      <c r="P2190" s="390">
        <v>12000</v>
      </c>
      <c r="Q2190" s="544">
        <v>1</v>
      </c>
      <c r="R2190" s="544">
        <v>12</v>
      </c>
    </row>
    <row r="2191" spans="1:18" ht="24" x14ac:dyDescent="0.25">
      <c r="A2191" s="361" t="s">
        <v>7095</v>
      </c>
      <c r="B2191" s="26" t="s">
        <v>3987</v>
      </c>
      <c r="C2191" s="361" t="s">
        <v>158</v>
      </c>
      <c r="D2191" s="391" t="s">
        <v>4000</v>
      </c>
      <c r="E2191" s="383">
        <v>2200</v>
      </c>
      <c r="F2191" s="613" t="s">
        <v>8203</v>
      </c>
      <c r="G2191" s="554" t="s">
        <v>8204</v>
      </c>
      <c r="H2191" s="392" t="s">
        <v>7109</v>
      </c>
      <c r="I2191" s="293" t="s">
        <v>7110</v>
      </c>
      <c r="J2191" s="392" t="s">
        <v>1664</v>
      </c>
      <c r="K2191" s="544" t="s">
        <v>7101</v>
      </c>
      <c r="L2191" s="544" t="s">
        <v>7101</v>
      </c>
      <c r="M2191" s="390">
        <v>0</v>
      </c>
      <c r="N2191" s="544" t="s">
        <v>7101</v>
      </c>
      <c r="O2191" s="544" t="s">
        <v>3307</v>
      </c>
      <c r="P2191" s="390">
        <v>13139.5</v>
      </c>
      <c r="Q2191" s="544">
        <v>1</v>
      </c>
      <c r="R2191" s="544">
        <v>12</v>
      </c>
    </row>
    <row r="2192" spans="1:18" ht="36" x14ac:dyDescent="0.25">
      <c r="A2192" s="361" t="s">
        <v>7095</v>
      </c>
      <c r="B2192" s="26" t="s">
        <v>3987</v>
      </c>
      <c r="C2192" s="361" t="s">
        <v>158</v>
      </c>
      <c r="D2192" s="389" t="s">
        <v>7482</v>
      </c>
      <c r="E2192" s="383">
        <v>5000</v>
      </c>
      <c r="F2192" s="613" t="s">
        <v>8220</v>
      </c>
      <c r="G2192" s="554" t="s">
        <v>8221</v>
      </c>
      <c r="H2192" s="293" t="s">
        <v>7191</v>
      </c>
      <c r="I2192" s="392" t="s">
        <v>7099</v>
      </c>
      <c r="J2192" s="392" t="s">
        <v>7100</v>
      </c>
      <c r="K2192" s="544" t="s">
        <v>7101</v>
      </c>
      <c r="L2192" s="544" t="s">
        <v>7101</v>
      </c>
      <c r="M2192" s="390">
        <v>0</v>
      </c>
      <c r="N2192" s="544" t="s">
        <v>7101</v>
      </c>
      <c r="O2192" s="544" t="s">
        <v>3307</v>
      </c>
      <c r="P2192" s="390">
        <v>30000</v>
      </c>
      <c r="Q2192" s="544">
        <v>1</v>
      </c>
      <c r="R2192" s="544">
        <v>12</v>
      </c>
    </row>
    <row r="2193" spans="1:18" x14ac:dyDescent="0.25">
      <c r="A2193" s="361" t="s">
        <v>7095</v>
      </c>
      <c r="B2193" s="26" t="s">
        <v>3987</v>
      </c>
      <c r="C2193" s="361" t="s">
        <v>158</v>
      </c>
      <c r="D2193" s="389" t="s">
        <v>7150</v>
      </c>
      <c r="E2193" s="383">
        <v>5000</v>
      </c>
      <c r="F2193" s="613" t="s">
        <v>8228</v>
      </c>
      <c r="G2193" s="554" t="s">
        <v>8229</v>
      </c>
      <c r="H2193" s="392" t="s">
        <v>7194</v>
      </c>
      <c r="I2193" s="392" t="s">
        <v>7099</v>
      </c>
      <c r="J2193" s="392" t="s">
        <v>7100</v>
      </c>
      <c r="K2193" s="544" t="s">
        <v>7101</v>
      </c>
      <c r="L2193" s="544" t="s">
        <v>7101</v>
      </c>
      <c r="M2193" s="390">
        <v>0</v>
      </c>
      <c r="N2193" s="544" t="s">
        <v>7101</v>
      </c>
      <c r="O2193" s="544" t="s">
        <v>3307</v>
      </c>
      <c r="P2193" s="390">
        <v>29961.46</v>
      </c>
      <c r="Q2193" s="544">
        <v>1</v>
      </c>
      <c r="R2193" s="544">
        <v>12</v>
      </c>
    </row>
    <row r="2194" spans="1:18" ht="24" x14ac:dyDescent="0.25">
      <c r="A2194" s="361" t="s">
        <v>7095</v>
      </c>
      <c r="B2194" s="26" t="s">
        <v>3987</v>
      </c>
      <c r="C2194" s="361" t="s">
        <v>158</v>
      </c>
      <c r="D2194" s="391" t="s">
        <v>4000</v>
      </c>
      <c r="E2194" s="383">
        <v>1100</v>
      </c>
      <c r="F2194" s="613" t="s">
        <v>8242</v>
      </c>
      <c r="G2194" s="554" t="s">
        <v>8243</v>
      </c>
      <c r="H2194" s="392" t="s">
        <v>7109</v>
      </c>
      <c r="I2194" s="293" t="s">
        <v>7110</v>
      </c>
      <c r="J2194" s="392" t="s">
        <v>1664</v>
      </c>
      <c r="K2194" s="544" t="s">
        <v>7101</v>
      </c>
      <c r="L2194" s="544" t="s">
        <v>7101</v>
      </c>
      <c r="M2194" s="390">
        <v>0</v>
      </c>
      <c r="N2194" s="544" t="s">
        <v>7101</v>
      </c>
      <c r="O2194" s="544" t="s">
        <v>3307</v>
      </c>
      <c r="P2194" s="390">
        <v>6600</v>
      </c>
      <c r="Q2194" s="544"/>
      <c r="R2194" s="544"/>
    </row>
    <row r="2195" spans="1:18" x14ac:dyDescent="0.25">
      <c r="A2195" s="361" t="s">
        <v>7095</v>
      </c>
      <c r="B2195" s="26" t="s">
        <v>3987</v>
      </c>
      <c r="C2195" s="361" t="s">
        <v>158</v>
      </c>
      <c r="D2195" s="391" t="s">
        <v>4000</v>
      </c>
      <c r="E2195" s="383">
        <v>1100</v>
      </c>
      <c r="F2195" s="613"/>
      <c r="G2195" s="554"/>
      <c r="H2195" s="392"/>
      <c r="I2195" s="293"/>
      <c r="J2195" s="392"/>
      <c r="K2195" s="544" t="s">
        <v>7101</v>
      </c>
      <c r="L2195" s="544" t="s">
        <v>7101</v>
      </c>
      <c r="M2195" s="390">
        <v>0</v>
      </c>
      <c r="N2195" s="544" t="s">
        <v>7101</v>
      </c>
      <c r="O2195" s="544" t="s">
        <v>7101</v>
      </c>
      <c r="P2195" s="390">
        <v>0</v>
      </c>
      <c r="Q2195" s="544" t="s">
        <v>3277</v>
      </c>
      <c r="R2195" s="544" t="s">
        <v>3564</v>
      </c>
    </row>
    <row r="2196" spans="1:18" x14ac:dyDescent="0.25">
      <c r="A2196" s="361" t="s">
        <v>7095</v>
      </c>
      <c r="B2196" s="26" t="s">
        <v>3987</v>
      </c>
      <c r="C2196" s="361" t="s">
        <v>158</v>
      </c>
      <c r="D2196" s="389" t="s">
        <v>8184</v>
      </c>
      <c r="E2196" s="383">
        <v>5500</v>
      </c>
      <c r="F2196" s="613" t="s">
        <v>8246</v>
      </c>
      <c r="G2196" s="554" t="s">
        <v>8247</v>
      </c>
      <c r="H2196" s="392" t="s">
        <v>8024</v>
      </c>
      <c r="I2196" s="392" t="s">
        <v>7099</v>
      </c>
      <c r="J2196" s="392" t="s">
        <v>7100</v>
      </c>
      <c r="K2196" s="544" t="s">
        <v>7101</v>
      </c>
      <c r="L2196" s="544" t="s">
        <v>7101</v>
      </c>
      <c r="M2196" s="390">
        <v>0</v>
      </c>
      <c r="N2196" s="544" t="s">
        <v>7101</v>
      </c>
      <c r="O2196" s="544" t="s">
        <v>3307</v>
      </c>
      <c r="P2196" s="390">
        <v>32996.559999999998</v>
      </c>
      <c r="Q2196" s="544">
        <v>1</v>
      </c>
      <c r="R2196" s="544">
        <v>12</v>
      </c>
    </row>
    <row r="2197" spans="1:18" ht="24" x14ac:dyDescent="0.25">
      <c r="A2197" s="361" t="s">
        <v>7095</v>
      </c>
      <c r="B2197" s="26" t="s">
        <v>3987</v>
      </c>
      <c r="C2197" s="361" t="s">
        <v>158</v>
      </c>
      <c r="D2197" s="389" t="s">
        <v>7500</v>
      </c>
      <c r="E2197" s="383">
        <v>6000</v>
      </c>
      <c r="F2197" s="613" t="s">
        <v>8248</v>
      </c>
      <c r="G2197" s="554" t="s">
        <v>8249</v>
      </c>
      <c r="H2197" s="392" t="s">
        <v>7364</v>
      </c>
      <c r="I2197" s="392" t="s">
        <v>7099</v>
      </c>
      <c r="J2197" s="392" t="s">
        <v>7100</v>
      </c>
      <c r="K2197" s="544" t="s">
        <v>7101</v>
      </c>
      <c r="L2197" s="544" t="s">
        <v>7101</v>
      </c>
      <c r="M2197" s="390">
        <v>0</v>
      </c>
      <c r="N2197" s="544" t="s">
        <v>7101</v>
      </c>
      <c r="O2197" s="544" t="s">
        <v>3307</v>
      </c>
      <c r="P2197" s="390">
        <v>36000</v>
      </c>
      <c r="Q2197" s="544">
        <v>1</v>
      </c>
      <c r="R2197" s="544">
        <v>12</v>
      </c>
    </row>
    <row r="2198" spans="1:18" x14ac:dyDescent="0.25">
      <c r="A2198" s="361" t="s">
        <v>7095</v>
      </c>
      <c r="B2198" s="26" t="s">
        <v>3987</v>
      </c>
      <c r="C2198" s="361" t="s">
        <v>158</v>
      </c>
      <c r="D2198" s="389" t="s">
        <v>7158</v>
      </c>
      <c r="E2198" s="383">
        <v>3500</v>
      </c>
      <c r="F2198" s="613" t="s">
        <v>8255</v>
      </c>
      <c r="G2198" s="554" t="s">
        <v>8256</v>
      </c>
      <c r="H2198" s="392" t="s">
        <v>7728</v>
      </c>
      <c r="I2198" s="392" t="s">
        <v>7115</v>
      </c>
      <c r="J2198" s="392" t="s">
        <v>1664</v>
      </c>
      <c r="K2198" s="544" t="s">
        <v>7101</v>
      </c>
      <c r="L2198" s="544" t="s">
        <v>7101</v>
      </c>
      <c r="M2198" s="390">
        <v>0</v>
      </c>
      <c r="N2198" s="544" t="s">
        <v>7101</v>
      </c>
      <c r="O2198" s="544" t="s">
        <v>3307</v>
      </c>
      <c r="P2198" s="390">
        <v>20997.33</v>
      </c>
      <c r="Q2198" s="544">
        <v>1</v>
      </c>
      <c r="R2198" s="544">
        <v>12</v>
      </c>
    </row>
    <row r="2199" spans="1:18" ht="24" x14ac:dyDescent="0.25">
      <c r="A2199" s="361" t="s">
        <v>7095</v>
      </c>
      <c r="B2199" s="26" t="s">
        <v>3987</v>
      </c>
      <c r="C2199" s="361" t="s">
        <v>158</v>
      </c>
      <c r="D2199" s="389" t="s">
        <v>8259</v>
      </c>
      <c r="E2199" s="383">
        <v>4000</v>
      </c>
      <c r="F2199" s="613" t="s">
        <v>8260</v>
      </c>
      <c r="G2199" s="554" t="s">
        <v>8261</v>
      </c>
      <c r="H2199" s="293" t="s">
        <v>7204</v>
      </c>
      <c r="I2199" s="392" t="s">
        <v>7099</v>
      </c>
      <c r="J2199" s="392" t="s">
        <v>7100</v>
      </c>
      <c r="K2199" s="544" t="s">
        <v>7101</v>
      </c>
      <c r="L2199" s="544" t="s">
        <v>7101</v>
      </c>
      <c r="M2199" s="390">
        <v>0</v>
      </c>
      <c r="N2199" s="544" t="s">
        <v>7101</v>
      </c>
      <c r="O2199" s="544" t="s">
        <v>3307</v>
      </c>
      <c r="P2199" s="390">
        <v>24000</v>
      </c>
      <c r="Q2199" s="544">
        <v>1</v>
      </c>
      <c r="R2199" s="544">
        <v>12</v>
      </c>
    </row>
    <row r="2200" spans="1:18" ht="24" x14ac:dyDescent="0.25">
      <c r="A2200" s="361" t="s">
        <v>7095</v>
      </c>
      <c r="B2200" s="26" t="s">
        <v>3987</v>
      </c>
      <c r="C2200" s="361" t="s">
        <v>158</v>
      </c>
      <c r="D2200" s="389" t="s">
        <v>8262</v>
      </c>
      <c r="E2200" s="383">
        <v>3500</v>
      </c>
      <c r="F2200" s="613" t="s">
        <v>8263</v>
      </c>
      <c r="G2200" s="554" t="s">
        <v>8264</v>
      </c>
      <c r="H2200" s="293" t="s">
        <v>7204</v>
      </c>
      <c r="I2200" s="392" t="s">
        <v>7115</v>
      </c>
      <c r="J2200" s="392" t="s">
        <v>1664</v>
      </c>
      <c r="K2200" s="544" t="s">
        <v>7101</v>
      </c>
      <c r="L2200" s="544" t="s">
        <v>7101</v>
      </c>
      <c r="M2200" s="390">
        <v>0</v>
      </c>
      <c r="N2200" s="544" t="s">
        <v>7101</v>
      </c>
      <c r="O2200" s="544" t="s">
        <v>3307</v>
      </c>
      <c r="P2200" s="390">
        <v>20786.36</v>
      </c>
      <c r="Q2200" s="544">
        <v>1</v>
      </c>
      <c r="R2200" s="544">
        <v>12</v>
      </c>
    </row>
    <row r="2201" spans="1:18" ht="24" x14ac:dyDescent="0.25">
      <c r="A2201" s="361" t="s">
        <v>7095</v>
      </c>
      <c r="B2201" s="26" t="s">
        <v>3987</v>
      </c>
      <c r="C2201" s="361" t="s">
        <v>158</v>
      </c>
      <c r="D2201" s="389" t="s">
        <v>8265</v>
      </c>
      <c r="E2201" s="383">
        <v>1900</v>
      </c>
      <c r="F2201" s="613" t="s">
        <v>8266</v>
      </c>
      <c r="G2201" s="554" t="s">
        <v>8267</v>
      </c>
      <c r="H2201" s="617" t="s">
        <v>1664</v>
      </c>
      <c r="I2201" s="293" t="s">
        <v>7110</v>
      </c>
      <c r="J2201" s="617" t="s">
        <v>1664</v>
      </c>
      <c r="K2201" s="544" t="s">
        <v>7101</v>
      </c>
      <c r="L2201" s="544" t="s">
        <v>7101</v>
      </c>
      <c r="M2201" s="390">
        <v>0</v>
      </c>
      <c r="N2201" s="544" t="s">
        <v>7101</v>
      </c>
      <c r="O2201" s="544" t="s">
        <v>3307</v>
      </c>
      <c r="P2201" s="390">
        <v>11359.23</v>
      </c>
      <c r="Q2201" s="544">
        <v>1</v>
      </c>
      <c r="R2201" s="544">
        <v>12</v>
      </c>
    </row>
    <row r="2202" spans="1:18" x14ac:dyDescent="0.25">
      <c r="A2202" s="361" t="s">
        <v>7095</v>
      </c>
      <c r="B2202" s="26" t="s">
        <v>3987</v>
      </c>
      <c r="C2202" s="361" t="s">
        <v>158</v>
      </c>
      <c r="D2202" s="389" t="s">
        <v>8268</v>
      </c>
      <c r="E2202" s="383">
        <v>5000</v>
      </c>
      <c r="F2202" s="613" t="s">
        <v>8269</v>
      </c>
      <c r="G2202" s="554" t="s">
        <v>8270</v>
      </c>
      <c r="H2202" s="392" t="s">
        <v>4015</v>
      </c>
      <c r="I2202" s="392" t="s">
        <v>7115</v>
      </c>
      <c r="J2202" s="392" t="s">
        <v>1664</v>
      </c>
      <c r="K2202" s="544" t="s">
        <v>7101</v>
      </c>
      <c r="L2202" s="544" t="s">
        <v>7101</v>
      </c>
      <c r="M2202" s="390">
        <v>0</v>
      </c>
      <c r="N2202" s="544" t="s">
        <v>7101</v>
      </c>
      <c r="O2202" s="544" t="s">
        <v>3307</v>
      </c>
      <c r="P2202" s="390">
        <v>30000</v>
      </c>
      <c r="Q2202" s="544">
        <v>1</v>
      </c>
      <c r="R2202" s="544">
        <v>12</v>
      </c>
    </row>
    <row r="2203" spans="1:18" x14ac:dyDescent="0.25">
      <c r="A2203" s="361" t="s">
        <v>7095</v>
      </c>
      <c r="B2203" s="26" t="s">
        <v>3987</v>
      </c>
      <c r="C2203" s="361" t="s">
        <v>158</v>
      </c>
      <c r="D2203" s="389" t="s">
        <v>7158</v>
      </c>
      <c r="E2203" s="383">
        <v>5000</v>
      </c>
      <c r="F2203" s="613" t="s">
        <v>8275</v>
      </c>
      <c r="G2203" s="554" t="s">
        <v>8276</v>
      </c>
      <c r="H2203" s="392" t="s">
        <v>4566</v>
      </c>
      <c r="I2203" s="392" t="s">
        <v>7099</v>
      </c>
      <c r="J2203" s="392" t="s">
        <v>7100</v>
      </c>
      <c r="K2203" s="544" t="s">
        <v>7101</v>
      </c>
      <c r="L2203" s="544" t="s">
        <v>7101</v>
      </c>
      <c r="M2203" s="390">
        <v>0</v>
      </c>
      <c r="N2203" s="544" t="s">
        <v>7101</v>
      </c>
      <c r="O2203" s="544" t="s">
        <v>3307</v>
      </c>
      <c r="P2203" s="390">
        <v>13051.4</v>
      </c>
      <c r="Q2203" s="544">
        <v>1</v>
      </c>
      <c r="R2203" s="544">
        <v>12</v>
      </c>
    </row>
    <row r="2204" spans="1:18" x14ac:dyDescent="0.25">
      <c r="A2204" s="361" t="s">
        <v>7095</v>
      </c>
      <c r="B2204" s="26" t="s">
        <v>3987</v>
      </c>
      <c r="C2204" s="361" t="s">
        <v>158</v>
      </c>
      <c r="D2204" s="391" t="s">
        <v>4108</v>
      </c>
      <c r="E2204" s="383">
        <v>11000</v>
      </c>
      <c r="F2204" s="613" t="s">
        <v>8288</v>
      </c>
      <c r="G2204" s="554" t="s">
        <v>8289</v>
      </c>
      <c r="H2204" s="392" t="s">
        <v>4015</v>
      </c>
      <c r="I2204" s="392" t="s">
        <v>7099</v>
      </c>
      <c r="J2204" s="392" t="s">
        <v>7100</v>
      </c>
      <c r="K2204" s="544" t="s">
        <v>7101</v>
      </c>
      <c r="L2204" s="544" t="s">
        <v>7101</v>
      </c>
      <c r="M2204" s="390">
        <v>0</v>
      </c>
      <c r="N2204" s="544" t="s">
        <v>7101</v>
      </c>
      <c r="O2204" s="544" t="s">
        <v>3277</v>
      </c>
      <c r="P2204" s="390">
        <v>39630.559999999998</v>
      </c>
      <c r="Q2204" s="544"/>
      <c r="R2204" s="544"/>
    </row>
    <row r="2205" spans="1:18" ht="48" x14ac:dyDescent="0.25">
      <c r="A2205" s="361" t="s">
        <v>7095</v>
      </c>
      <c r="B2205" s="26" t="s">
        <v>3987</v>
      </c>
      <c r="C2205" s="361" t="s">
        <v>158</v>
      </c>
      <c r="D2205" s="389" t="s">
        <v>8292</v>
      </c>
      <c r="E2205" s="383">
        <v>4000</v>
      </c>
      <c r="F2205" s="613" t="s">
        <v>8293</v>
      </c>
      <c r="G2205" s="554" t="s">
        <v>8294</v>
      </c>
      <c r="H2205" s="293" t="s">
        <v>8295</v>
      </c>
      <c r="I2205" s="293" t="s">
        <v>7207</v>
      </c>
      <c r="J2205" s="392" t="s">
        <v>7208</v>
      </c>
      <c r="K2205" s="544" t="s">
        <v>7101</v>
      </c>
      <c r="L2205" s="544" t="s">
        <v>7101</v>
      </c>
      <c r="M2205" s="390">
        <v>0</v>
      </c>
      <c r="N2205" s="544" t="s">
        <v>7101</v>
      </c>
      <c r="O2205" s="544" t="s">
        <v>3307</v>
      </c>
      <c r="P2205" s="390">
        <v>23967.5</v>
      </c>
      <c r="Q2205" s="544">
        <v>1</v>
      </c>
      <c r="R2205" s="544">
        <v>12</v>
      </c>
    </row>
    <row r="2206" spans="1:18" x14ac:dyDescent="0.25">
      <c r="A2206" s="361" t="s">
        <v>7095</v>
      </c>
      <c r="B2206" s="26" t="s">
        <v>3987</v>
      </c>
      <c r="C2206" s="361" t="s">
        <v>158</v>
      </c>
      <c r="D2206" s="389" t="s">
        <v>7158</v>
      </c>
      <c r="E2206" s="383">
        <v>3500</v>
      </c>
      <c r="F2206" s="613" t="s">
        <v>8296</v>
      </c>
      <c r="G2206" s="554" t="s">
        <v>8297</v>
      </c>
      <c r="H2206" s="392" t="s">
        <v>7200</v>
      </c>
      <c r="I2206" s="392" t="s">
        <v>7099</v>
      </c>
      <c r="J2206" s="392" t="s">
        <v>7100</v>
      </c>
      <c r="K2206" s="544" t="s">
        <v>7101</v>
      </c>
      <c r="L2206" s="544" t="s">
        <v>7101</v>
      </c>
      <c r="M2206" s="390">
        <v>0</v>
      </c>
      <c r="N2206" s="544" t="s">
        <v>7101</v>
      </c>
      <c r="O2206" s="544" t="s">
        <v>3307</v>
      </c>
      <c r="P2206" s="390">
        <v>20999.27</v>
      </c>
      <c r="Q2206" s="544">
        <v>1</v>
      </c>
      <c r="R2206" s="544">
        <v>12</v>
      </c>
    </row>
    <row r="2207" spans="1:18" ht="24" x14ac:dyDescent="0.25">
      <c r="A2207" s="361" t="s">
        <v>7095</v>
      </c>
      <c r="B2207" s="26" t="s">
        <v>3987</v>
      </c>
      <c r="C2207" s="361" t="s">
        <v>158</v>
      </c>
      <c r="D2207" s="389" t="s">
        <v>7856</v>
      </c>
      <c r="E2207" s="383">
        <v>2900</v>
      </c>
      <c r="F2207" s="613" t="s">
        <v>8300</v>
      </c>
      <c r="G2207" s="554" t="s">
        <v>8301</v>
      </c>
      <c r="H2207" s="392" t="s">
        <v>7194</v>
      </c>
      <c r="I2207" s="293" t="s">
        <v>8302</v>
      </c>
      <c r="J2207" s="392" t="s">
        <v>7100</v>
      </c>
      <c r="K2207" s="544" t="s">
        <v>7101</v>
      </c>
      <c r="L2207" s="544" t="s">
        <v>7101</v>
      </c>
      <c r="M2207" s="390">
        <v>0</v>
      </c>
      <c r="N2207" s="544" t="s">
        <v>7101</v>
      </c>
      <c r="O2207" s="544" t="s">
        <v>3307</v>
      </c>
      <c r="P2207" s="390">
        <v>17400</v>
      </c>
      <c r="Q2207" s="544">
        <v>1</v>
      </c>
      <c r="R2207" s="544">
        <v>12</v>
      </c>
    </row>
    <row r="2208" spans="1:18" ht="24" x14ac:dyDescent="0.25">
      <c r="A2208" s="361" t="s">
        <v>7095</v>
      </c>
      <c r="B2208" s="26" t="s">
        <v>3987</v>
      </c>
      <c r="C2208" s="361" t="s">
        <v>158</v>
      </c>
      <c r="D2208" s="391" t="s">
        <v>4108</v>
      </c>
      <c r="E2208" s="383">
        <v>11000</v>
      </c>
      <c r="F2208" s="613" t="s">
        <v>8694</v>
      </c>
      <c r="G2208" s="554" t="s">
        <v>8695</v>
      </c>
      <c r="H2208" s="392" t="s">
        <v>8696</v>
      </c>
      <c r="I2208" s="392" t="s">
        <v>7345</v>
      </c>
      <c r="J2208" s="392" t="s">
        <v>7100</v>
      </c>
      <c r="K2208" s="544" t="s">
        <v>7101</v>
      </c>
      <c r="L2208" s="544" t="s">
        <v>7101</v>
      </c>
      <c r="M2208" s="390">
        <v>0</v>
      </c>
      <c r="N2208" s="544" t="s">
        <v>3283</v>
      </c>
      <c r="O2208" s="544" t="s">
        <v>3297</v>
      </c>
      <c r="P2208" s="390">
        <v>49497.71</v>
      </c>
      <c r="Q2208" s="544">
        <v>1</v>
      </c>
      <c r="R2208" s="544">
        <v>12</v>
      </c>
    </row>
    <row r="2209" spans="1:18" ht="48" x14ac:dyDescent="0.25">
      <c r="A2209" s="361" t="s">
        <v>7095</v>
      </c>
      <c r="B2209" s="26" t="s">
        <v>3987</v>
      </c>
      <c r="C2209" s="361" t="s">
        <v>158</v>
      </c>
      <c r="D2209" s="389" t="s">
        <v>8313</v>
      </c>
      <c r="E2209" s="383">
        <v>1500</v>
      </c>
      <c r="F2209" s="613" t="s">
        <v>8314</v>
      </c>
      <c r="G2209" s="554" t="s">
        <v>8315</v>
      </c>
      <c r="H2209" s="293" t="s">
        <v>8316</v>
      </c>
      <c r="I2209" s="293" t="s">
        <v>7110</v>
      </c>
      <c r="J2209" s="392" t="s">
        <v>1664</v>
      </c>
      <c r="K2209" s="544" t="s">
        <v>7101</v>
      </c>
      <c r="L2209" s="544" t="s">
        <v>7101</v>
      </c>
      <c r="M2209" s="390">
        <v>0</v>
      </c>
      <c r="N2209" s="544" t="s">
        <v>7101</v>
      </c>
      <c r="O2209" s="544" t="s">
        <v>3307</v>
      </c>
      <c r="P2209" s="390">
        <v>8992.5</v>
      </c>
      <c r="Q2209" s="544">
        <v>1</v>
      </c>
      <c r="R2209" s="544">
        <v>12</v>
      </c>
    </row>
    <row r="2210" spans="1:18" x14ac:dyDescent="0.25">
      <c r="A2210" s="361" t="s">
        <v>7095</v>
      </c>
      <c r="B2210" s="26" t="s">
        <v>3987</v>
      </c>
      <c r="C2210" s="361" t="s">
        <v>158</v>
      </c>
      <c r="D2210" s="389" t="s">
        <v>7522</v>
      </c>
      <c r="E2210" s="383">
        <v>5500</v>
      </c>
      <c r="F2210" s="613" t="s">
        <v>8321</v>
      </c>
      <c r="G2210" s="554" t="s">
        <v>8322</v>
      </c>
      <c r="H2210" s="392" t="s">
        <v>4015</v>
      </c>
      <c r="I2210" s="392" t="s">
        <v>7345</v>
      </c>
      <c r="J2210" s="392" t="s">
        <v>7100</v>
      </c>
      <c r="K2210" s="544" t="s">
        <v>7101</v>
      </c>
      <c r="L2210" s="544" t="s">
        <v>7101</v>
      </c>
      <c r="M2210" s="390">
        <v>0</v>
      </c>
      <c r="N2210" s="544" t="s">
        <v>7101</v>
      </c>
      <c r="O2210" s="544" t="s">
        <v>3307</v>
      </c>
      <c r="P2210" s="390">
        <v>25094.66</v>
      </c>
      <c r="Q2210" s="544">
        <v>1</v>
      </c>
      <c r="R2210" s="544">
        <v>12</v>
      </c>
    </row>
    <row r="2211" spans="1:18" ht="24" x14ac:dyDescent="0.25">
      <c r="A2211" s="361" t="s">
        <v>7095</v>
      </c>
      <c r="B2211" s="26" t="s">
        <v>3987</v>
      </c>
      <c r="C2211" s="361" t="s">
        <v>158</v>
      </c>
      <c r="D2211" s="391" t="s">
        <v>4000</v>
      </c>
      <c r="E2211" s="383">
        <v>2200</v>
      </c>
      <c r="F2211" s="613" t="s">
        <v>8327</v>
      </c>
      <c r="G2211" s="554" t="s">
        <v>8328</v>
      </c>
      <c r="H2211" s="392" t="s">
        <v>7109</v>
      </c>
      <c r="I2211" s="293" t="s">
        <v>7110</v>
      </c>
      <c r="J2211" s="392" t="s">
        <v>1664</v>
      </c>
      <c r="K2211" s="544" t="s">
        <v>7101</v>
      </c>
      <c r="L2211" s="544" t="s">
        <v>7101</v>
      </c>
      <c r="M2211" s="390">
        <v>0</v>
      </c>
      <c r="N2211" s="544" t="s">
        <v>7101</v>
      </c>
      <c r="O2211" s="544" t="s">
        <v>3307</v>
      </c>
      <c r="P2211" s="390">
        <v>13200</v>
      </c>
      <c r="Q2211" s="544">
        <v>1</v>
      </c>
      <c r="R2211" s="544">
        <v>12</v>
      </c>
    </row>
    <row r="2212" spans="1:18" ht="36" x14ac:dyDescent="0.25">
      <c r="A2212" s="361" t="s">
        <v>7095</v>
      </c>
      <c r="B2212" s="26" t="s">
        <v>3987</v>
      </c>
      <c r="C2212" s="361" t="s">
        <v>158</v>
      </c>
      <c r="D2212" s="391" t="s">
        <v>4000</v>
      </c>
      <c r="E2212" s="383">
        <v>2200</v>
      </c>
      <c r="F2212" s="613" t="s">
        <v>8336</v>
      </c>
      <c r="G2212" s="554" t="s">
        <v>8337</v>
      </c>
      <c r="H2212" s="293" t="s">
        <v>8338</v>
      </c>
      <c r="I2212" s="293" t="s">
        <v>7110</v>
      </c>
      <c r="J2212" s="293" t="s">
        <v>1664</v>
      </c>
      <c r="K2212" s="544" t="s">
        <v>7101</v>
      </c>
      <c r="L2212" s="544" t="s">
        <v>7101</v>
      </c>
      <c r="M2212" s="390">
        <v>0</v>
      </c>
      <c r="N2212" s="544" t="s">
        <v>7101</v>
      </c>
      <c r="O2212" s="544" t="s">
        <v>3307</v>
      </c>
      <c r="P2212" s="390">
        <v>13200</v>
      </c>
      <c r="Q2212" s="544">
        <v>1</v>
      </c>
      <c r="R2212" s="544">
        <v>12</v>
      </c>
    </row>
    <row r="2213" spans="1:18" ht="24" x14ac:dyDescent="0.25">
      <c r="A2213" s="361" t="s">
        <v>7095</v>
      </c>
      <c r="B2213" s="26" t="s">
        <v>3987</v>
      </c>
      <c r="C2213" s="361" t="s">
        <v>158</v>
      </c>
      <c r="D2213" s="389" t="s">
        <v>6806</v>
      </c>
      <c r="E2213" s="383">
        <v>5000</v>
      </c>
      <c r="F2213" s="613" t="s">
        <v>8353</v>
      </c>
      <c r="G2213" s="554" t="s">
        <v>8354</v>
      </c>
      <c r="H2213" s="392" t="s">
        <v>5119</v>
      </c>
      <c r="I2213" s="392" t="s">
        <v>7099</v>
      </c>
      <c r="J2213" s="392" t="s">
        <v>7100</v>
      </c>
      <c r="K2213" s="544" t="s">
        <v>7101</v>
      </c>
      <c r="L2213" s="544" t="s">
        <v>7101</v>
      </c>
      <c r="M2213" s="390">
        <v>0</v>
      </c>
      <c r="N2213" s="544" t="s">
        <v>7101</v>
      </c>
      <c r="O2213" s="544" t="s">
        <v>3307</v>
      </c>
      <c r="P2213" s="390">
        <v>29925.69</v>
      </c>
      <c r="Q2213" s="544">
        <v>1</v>
      </c>
      <c r="R2213" s="544">
        <v>12</v>
      </c>
    </row>
    <row r="2214" spans="1:18" ht="24" x14ac:dyDescent="0.25">
      <c r="A2214" s="361" t="s">
        <v>7095</v>
      </c>
      <c r="B2214" s="26" t="s">
        <v>3987</v>
      </c>
      <c r="C2214" s="361" t="s">
        <v>158</v>
      </c>
      <c r="D2214" s="389" t="s">
        <v>7237</v>
      </c>
      <c r="E2214" s="383">
        <v>5000</v>
      </c>
      <c r="F2214" s="613" t="s">
        <v>8361</v>
      </c>
      <c r="G2214" s="554" t="s">
        <v>8362</v>
      </c>
      <c r="H2214" s="392" t="s">
        <v>7364</v>
      </c>
      <c r="I2214" s="293" t="s">
        <v>7201</v>
      </c>
      <c r="J2214" s="392" t="s">
        <v>1664</v>
      </c>
      <c r="K2214" s="544" t="s">
        <v>7101</v>
      </c>
      <c r="L2214" s="544" t="s">
        <v>7101</v>
      </c>
      <c r="M2214" s="390">
        <v>0</v>
      </c>
      <c r="N2214" s="544" t="s">
        <v>7101</v>
      </c>
      <c r="O2214" s="544" t="s">
        <v>3307</v>
      </c>
      <c r="P2214" s="390">
        <v>30000</v>
      </c>
      <c r="Q2214" s="544">
        <v>1</v>
      </c>
      <c r="R2214" s="544">
        <v>12</v>
      </c>
    </row>
    <row r="2215" spans="1:18" ht="24" x14ac:dyDescent="0.25">
      <c r="A2215" s="361" t="s">
        <v>7095</v>
      </c>
      <c r="B2215" s="26" t="s">
        <v>3987</v>
      </c>
      <c r="C2215" s="361" t="s">
        <v>158</v>
      </c>
      <c r="D2215" s="389" t="s">
        <v>8363</v>
      </c>
      <c r="E2215" s="383">
        <v>5000</v>
      </c>
      <c r="F2215" s="613" t="s">
        <v>8364</v>
      </c>
      <c r="G2215" s="554" t="s">
        <v>8365</v>
      </c>
      <c r="H2215" s="392" t="s">
        <v>7178</v>
      </c>
      <c r="I2215" s="392" t="s">
        <v>7099</v>
      </c>
      <c r="J2215" s="392" t="s">
        <v>7100</v>
      </c>
      <c r="K2215" s="544" t="s">
        <v>7101</v>
      </c>
      <c r="L2215" s="544" t="s">
        <v>7101</v>
      </c>
      <c r="M2215" s="390">
        <v>0</v>
      </c>
      <c r="N2215" s="544" t="s">
        <v>7101</v>
      </c>
      <c r="O2215" s="544" t="s">
        <v>3307</v>
      </c>
      <c r="P2215" s="390">
        <v>30000</v>
      </c>
      <c r="Q2215" s="544">
        <v>1</v>
      </c>
      <c r="R2215" s="544">
        <v>12</v>
      </c>
    </row>
    <row r="2216" spans="1:18" x14ac:dyDescent="0.25">
      <c r="A2216" s="361" t="s">
        <v>7095</v>
      </c>
      <c r="B2216" s="26" t="s">
        <v>3987</v>
      </c>
      <c r="C2216" s="361" t="s">
        <v>158</v>
      </c>
      <c r="D2216" s="389" t="s">
        <v>7130</v>
      </c>
      <c r="E2216" s="383">
        <v>6000</v>
      </c>
      <c r="F2216" s="613" t="s">
        <v>8368</v>
      </c>
      <c r="G2216" s="554" t="s">
        <v>8369</v>
      </c>
      <c r="H2216" s="392" t="s">
        <v>4566</v>
      </c>
      <c r="I2216" s="392" t="s">
        <v>7099</v>
      </c>
      <c r="J2216" s="392" t="s">
        <v>7100</v>
      </c>
      <c r="K2216" s="544" t="s">
        <v>7101</v>
      </c>
      <c r="L2216" s="544" t="s">
        <v>7101</v>
      </c>
      <c r="M2216" s="390">
        <v>0</v>
      </c>
      <c r="N2216" s="544" t="s">
        <v>7101</v>
      </c>
      <c r="O2216" s="544" t="s">
        <v>3307</v>
      </c>
      <c r="P2216" s="390">
        <v>36000</v>
      </c>
      <c r="Q2216" s="544">
        <v>1</v>
      </c>
      <c r="R2216" s="544">
        <v>12</v>
      </c>
    </row>
    <row r="2217" spans="1:18" ht="24" x14ac:dyDescent="0.25">
      <c r="A2217" s="361" t="s">
        <v>7095</v>
      </c>
      <c r="B2217" s="26" t="s">
        <v>3987</v>
      </c>
      <c r="C2217" s="361" t="s">
        <v>158</v>
      </c>
      <c r="D2217" s="389" t="s">
        <v>8697</v>
      </c>
      <c r="E2217" s="383">
        <v>4000</v>
      </c>
      <c r="F2217" s="613" t="s">
        <v>8698</v>
      </c>
      <c r="G2217" s="554" t="s">
        <v>8699</v>
      </c>
      <c r="H2217" s="293" t="s">
        <v>5769</v>
      </c>
      <c r="I2217" s="392" t="s">
        <v>7099</v>
      </c>
      <c r="J2217" s="392" t="s">
        <v>7100</v>
      </c>
      <c r="K2217" s="544" t="s">
        <v>7101</v>
      </c>
      <c r="L2217" s="544" t="s">
        <v>7101</v>
      </c>
      <c r="M2217" s="390">
        <v>0</v>
      </c>
      <c r="N2217" s="544" t="s">
        <v>3277</v>
      </c>
      <c r="O2217" s="544" t="s">
        <v>3277</v>
      </c>
      <c r="P2217" s="390">
        <v>3333.33</v>
      </c>
      <c r="Q2217" s="544">
        <v>1</v>
      </c>
      <c r="R2217" s="544">
        <v>12</v>
      </c>
    </row>
    <row r="2218" spans="1:18" x14ac:dyDescent="0.25">
      <c r="A2218" s="361" t="s">
        <v>7095</v>
      </c>
      <c r="B2218" s="26" t="s">
        <v>3987</v>
      </c>
      <c r="C2218" s="361" t="s">
        <v>158</v>
      </c>
      <c r="D2218" s="389" t="s">
        <v>8387</v>
      </c>
      <c r="E2218" s="383">
        <v>3500</v>
      </c>
      <c r="F2218" s="613" t="s">
        <v>8388</v>
      </c>
      <c r="G2218" s="554" t="s">
        <v>8389</v>
      </c>
      <c r="H2218" s="392" t="s">
        <v>4566</v>
      </c>
      <c r="I2218" s="392" t="s">
        <v>7345</v>
      </c>
      <c r="J2218" s="392" t="s">
        <v>7100</v>
      </c>
      <c r="K2218" s="544" t="s">
        <v>7101</v>
      </c>
      <c r="L2218" s="544" t="s">
        <v>7101</v>
      </c>
      <c r="M2218" s="390">
        <v>0</v>
      </c>
      <c r="N2218" s="544" t="s">
        <v>7101</v>
      </c>
      <c r="O2218" s="544" t="s">
        <v>3307</v>
      </c>
      <c r="P2218" s="390">
        <v>21000</v>
      </c>
      <c r="Q2218" s="544">
        <v>1</v>
      </c>
      <c r="R2218" s="544">
        <v>12</v>
      </c>
    </row>
    <row r="2219" spans="1:18" x14ac:dyDescent="0.25">
      <c r="A2219" s="361" t="s">
        <v>7095</v>
      </c>
      <c r="B2219" s="26" t="s">
        <v>3987</v>
      </c>
      <c r="C2219" s="361" t="s">
        <v>158</v>
      </c>
      <c r="D2219" s="389" t="s">
        <v>7522</v>
      </c>
      <c r="E2219" s="383">
        <v>5500</v>
      </c>
      <c r="F2219" s="613" t="s">
        <v>8396</v>
      </c>
      <c r="G2219" s="554" t="s">
        <v>8397</v>
      </c>
      <c r="H2219" s="392" t="s">
        <v>4438</v>
      </c>
      <c r="I2219" s="392" t="s">
        <v>7099</v>
      </c>
      <c r="J2219" s="392" t="s">
        <v>7100</v>
      </c>
      <c r="K2219" s="544" t="s">
        <v>7101</v>
      </c>
      <c r="L2219" s="544" t="s">
        <v>7101</v>
      </c>
      <c r="M2219" s="390">
        <v>0</v>
      </c>
      <c r="N2219" s="544" t="s">
        <v>7101</v>
      </c>
      <c r="O2219" s="544" t="s">
        <v>3307</v>
      </c>
      <c r="P2219" s="390">
        <v>32954.550000000003</v>
      </c>
      <c r="Q2219" s="544">
        <v>1</v>
      </c>
      <c r="R2219" s="544">
        <v>12</v>
      </c>
    </row>
    <row r="2220" spans="1:18" x14ac:dyDescent="0.25">
      <c r="A2220" s="361" t="s">
        <v>7095</v>
      </c>
      <c r="B2220" s="26" t="s">
        <v>3987</v>
      </c>
      <c r="C2220" s="361" t="s">
        <v>158</v>
      </c>
      <c r="D2220" s="389" t="s">
        <v>7158</v>
      </c>
      <c r="E2220" s="383">
        <v>3500</v>
      </c>
      <c r="F2220" s="613" t="s">
        <v>8398</v>
      </c>
      <c r="G2220" s="554" t="s">
        <v>8399</v>
      </c>
      <c r="H2220" s="392" t="s">
        <v>7728</v>
      </c>
      <c r="I2220" s="392" t="s">
        <v>7099</v>
      </c>
      <c r="J2220" s="392" t="s">
        <v>7100</v>
      </c>
      <c r="K2220" s="544" t="s">
        <v>7101</v>
      </c>
      <c r="L2220" s="544" t="s">
        <v>7101</v>
      </c>
      <c r="M2220" s="390">
        <v>0</v>
      </c>
      <c r="N2220" s="544" t="s">
        <v>7101</v>
      </c>
      <c r="O2220" s="544" t="s">
        <v>3307</v>
      </c>
      <c r="P2220" s="390">
        <v>20999.03</v>
      </c>
      <c r="Q2220" s="544">
        <v>1</v>
      </c>
      <c r="R2220" s="544">
        <v>12</v>
      </c>
    </row>
    <row r="2221" spans="1:18" ht="24" x14ac:dyDescent="0.25">
      <c r="A2221" s="361" t="s">
        <v>7095</v>
      </c>
      <c r="B2221" s="26" t="s">
        <v>3987</v>
      </c>
      <c r="C2221" s="361" t="s">
        <v>158</v>
      </c>
      <c r="D2221" s="389" t="s">
        <v>8184</v>
      </c>
      <c r="E2221" s="383">
        <v>5500</v>
      </c>
      <c r="F2221" s="613" t="s">
        <v>8402</v>
      </c>
      <c r="G2221" s="554" t="s">
        <v>8403</v>
      </c>
      <c r="H2221" s="293" t="s">
        <v>7243</v>
      </c>
      <c r="I2221" s="392" t="s">
        <v>7099</v>
      </c>
      <c r="J2221" s="392" t="s">
        <v>7100</v>
      </c>
      <c r="K2221" s="544" t="s">
        <v>7101</v>
      </c>
      <c r="L2221" s="544" t="s">
        <v>7101</v>
      </c>
      <c r="M2221" s="390">
        <v>0</v>
      </c>
      <c r="N2221" s="544" t="s">
        <v>7101</v>
      </c>
      <c r="O2221" s="544" t="s">
        <v>3307</v>
      </c>
      <c r="P2221" s="390">
        <v>33000</v>
      </c>
      <c r="Q2221" s="544">
        <v>1</v>
      </c>
      <c r="R2221" s="544">
        <v>12</v>
      </c>
    </row>
    <row r="2222" spans="1:18" ht="24" x14ac:dyDescent="0.25">
      <c r="A2222" s="361" t="s">
        <v>7095</v>
      </c>
      <c r="B2222" s="26" t="s">
        <v>3987</v>
      </c>
      <c r="C2222" s="361" t="s">
        <v>158</v>
      </c>
      <c r="D2222" s="389" t="s">
        <v>8417</v>
      </c>
      <c r="E2222" s="383">
        <v>8500</v>
      </c>
      <c r="F2222" s="613" t="s">
        <v>8418</v>
      </c>
      <c r="G2222" s="554" t="s">
        <v>8419</v>
      </c>
      <c r="H2222" s="293" t="s">
        <v>7129</v>
      </c>
      <c r="I2222" s="392" t="s">
        <v>7099</v>
      </c>
      <c r="J2222" s="392" t="s">
        <v>7100</v>
      </c>
      <c r="K2222" s="544" t="s">
        <v>7101</v>
      </c>
      <c r="L2222" s="544" t="s">
        <v>7101</v>
      </c>
      <c r="M2222" s="390">
        <v>0</v>
      </c>
      <c r="N2222" s="544" t="s">
        <v>7101</v>
      </c>
      <c r="O2222" s="544" t="s">
        <v>3307</v>
      </c>
      <c r="P2222" s="390">
        <v>50380.21</v>
      </c>
      <c r="Q2222" s="544">
        <v>1</v>
      </c>
      <c r="R2222" s="544">
        <v>12</v>
      </c>
    </row>
    <row r="2223" spans="1:18" x14ac:dyDescent="0.25">
      <c r="A2223" s="361" t="s">
        <v>7095</v>
      </c>
      <c r="B2223" s="26" t="s">
        <v>3987</v>
      </c>
      <c r="C2223" s="361" t="s">
        <v>158</v>
      </c>
      <c r="D2223" s="389" t="s">
        <v>7482</v>
      </c>
      <c r="E2223" s="383">
        <v>5000</v>
      </c>
      <c r="F2223" s="613" t="s">
        <v>8420</v>
      </c>
      <c r="G2223" s="554" t="s">
        <v>8421</v>
      </c>
      <c r="H2223" s="392" t="s">
        <v>7194</v>
      </c>
      <c r="I2223" s="392" t="s">
        <v>7099</v>
      </c>
      <c r="J2223" s="392" t="s">
        <v>7100</v>
      </c>
      <c r="K2223" s="544" t="s">
        <v>7101</v>
      </c>
      <c r="L2223" s="544" t="s">
        <v>7101</v>
      </c>
      <c r="M2223" s="390">
        <v>0</v>
      </c>
      <c r="N2223" s="544" t="s">
        <v>7101</v>
      </c>
      <c r="O2223" s="544" t="s">
        <v>3307</v>
      </c>
      <c r="P2223" s="390">
        <v>30000</v>
      </c>
      <c r="Q2223" s="544">
        <v>1</v>
      </c>
      <c r="R2223" s="544">
        <v>12</v>
      </c>
    </row>
    <row r="2224" spans="1:18" ht="24" x14ac:dyDescent="0.25">
      <c r="A2224" s="361" t="s">
        <v>7095</v>
      </c>
      <c r="B2224" s="26" t="s">
        <v>3987</v>
      </c>
      <c r="C2224" s="361" t="s">
        <v>158</v>
      </c>
      <c r="D2224" s="389" t="s">
        <v>7856</v>
      </c>
      <c r="E2224" s="383">
        <v>4000</v>
      </c>
      <c r="F2224" s="613" t="s">
        <v>8700</v>
      </c>
      <c r="G2224" s="554" t="s">
        <v>8701</v>
      </c>
      <c r="H2224" s="392" t="s">
        <v>4566</v>
      </c>
      <c r="I2224" s="392" t="s">
        <v>7115</v>
      </c>
      <c r="J2224" s="392" t="s">
        <v>1664</v>
      </c>
      <c r="K2224" s="544" t="s">
        <v>7101</v>
      </c>
      <c r="L2224" s="544" t="s">
        <v>7101</v>
      </c>
      <c r="M2224" s="390">
        <v>0</v>
      </c>
      <c r="N2224" s="544" t="s">
        <v>7101</v>
      </c>
      <c r="O2224" s="544" t="s">
        <v>3309</v>
      </c>
      <c r="P2224" s="390">
        <v>12798.33</v>
      </c>
      <c r="Q2224" s="544">
        <v>1</v>
      </c>
      <c r="R2224" s="544">
        <v>12</v>
      </c>
    </row>
    <row r="2225" spans="1:18" ht="24" x14ac:dyDescent="0.25">
      <c r="A2225" s="361" t="s">
        <v>7095</v>
      </c>
      <c r="B2225" s="26" t="s">
        <v>3987</v>
      </c>
      <c r="C2225" s="361" t="s">
        <v>158</v>
      </c>
      <c r="D2225" s="391" t="s">
        <v>4000</v>
      </c>
      <c r="E2225" s="383">
        <v>2200</v>
      </c>
      <c r="F2225" s="613" t="s">
        <v>8430</v>
      </c>
      <c r="G2225" s="554" t="s">
        <v>8431</v>
      </c>
      <c r="H2225" s="392" t="s">
        <v>7109</v>
      </c>
      <c r="I2225" s="293" t="s">
        <v>7110</v>
      </c>
      <c r="J2225" s="392" t="s">
        <v>1664</v>
      </c>
      <c r="K2225" s="544" t="s">
        <v>7101</v>
      </c>
      <c r="L2225" s="544" t="s">
        <v>7101</v>
      </c>
      <c r="M2225" s="390">
        <v>0</v>
      </c>
      <c r="N2225" s="544" t="s">
        <v>7101</v>
      </c>
      <c r="O2225" s="544" t="s">
        <v>3307</v>
      </c>
      <c r="P2225" s="390">
        <v>13200</v>
      </c>
      <c r="Q2225" s="544">
        <v>1</v>
      </c>
      <c r="R2225" s="544">
        <v>12</v>
      </c>
    </row>
    <row r="2226" spans="1:18" x14ac:dyDescent="0.25">
      <c r="A2226" s="361" t="s">
        <v>7095</v>
      </c>
      <c r="B2226" s="26" t="s">
        <v>3987</v>
      </c>
      <c r="C2226" s="361" t="s">
        <v>158</v>
      </c>
      <c r="D2226" s="389" t="s">
        <v>7158</v>
      </c>
      <c r="E2226" s="383">
        <v>3500</v>
      </c>
      <c r="F2226" s="613" t="s">
        <v>8432</v>
      </c>
      <c r="G2226" s="554" t="s">
        <v>8433</v>
      </c>
      <c r="H2226" s="392" t="s">
        <v>8024</v>
      </c>
      <c r="I2226" s="392" t="s">
        <v>7099</v>
      </c>
      <c r="J2226" s="392" t="s">
        <v>7100</v>
      </c>
      <c r="K2226" s="544" t="s">
        <v>7101</v>
      </c>
      <c r="L2226" s="544" t="s">
        <v>7101</v>
      </c>
      <c r="M2226" s="390">
        <v>0</v>
      </c>
      <c r="N2226" s="544" t="s">
        <v>7101</v>
      </c>
      <c r="O2226" s="544" t="s">
        <v>3307</v>
      </c>
      <c r="P2226" s="390">
        <v>21000</v>
      </c>
      <c r="Q2226" s="544">
        <v>1</v>
      </c>
      <c r="R2226" s="544">
        <v>12</v>
      </c>
    </row>
    <row r="2227" spans="1:18" ht="24" x14ac:dyDescent="0.25">
      <c r="A2227" s="361" t="s">
        <v>7095</v>
      </c>
      <c r="B2227" s="26" t="s">
        <v>3987</v>
      </c>
      <c r="C2227" s="361" t="s">
        <v>158</v>
      </c>
      <c r="D2227" s="389" t="s">
        <v>7482</v>
      </c>
      <c r="E2227" s="383">
        <v>5000</v>
      </c>
      <c r="F2227" s="613" t="s">
        <v>8436</v>
      </c>
      <c r="G2227" s="554" t="s">
        <v>8437</v>
      </c>
      <c r="H2227" s="392" t="s">
        <v>7364</v>
      </c>
      <c r="I2227" s="392" t="s">
        <v>7099</v>
      </c>
      <c r="J2227" s="392" t="s">
        <v>7100</v>
      </c>
      <c r="K2227" s="544" t="s">
        <v>7101</v>
      </c>
      <c r="L2227" s="544" t="s">
        <v>7101</v>
      </c>
      <c r="M2227" s="390">
        <v>0</v>
      </c>
      <c r="N2227" s="544" t="s">
        <v>7101</v>
      </c>
      <c r="O2227" s="544" t="s">
        <v>3307</v>
      </c>
      <c r="P2227" s="390">
        <v>29755.210000000003</v>
      </c>
      <c r="Q2227" s="544">
        <v>1</v>
      </c>
      <c r="R2227" s="544">
        <v>12</v>
      </c>
    </row>
    <row r="2228" spans="1:18" ht="24" x14ac:dyDescent="0.25">
      <c r="A2228" s="361" t="s">
        <v>7095</v>
      </c>
      <c r="B2228" s="26" t="s">
        <v>3987</v>
      </c>
      <c r="C2228" s="361" t="s">
        <v>158</v>
      </c>
      <c r="D2228" s="389" t="s">
        <v>7096</v>
      </c>
      <c r="E2228" s="383">
        <v>5000</v>
      </c>
      <c r="F2228" s="613" t="s">
        <v>8438</v>
      </c>
      <c r="G2228" s="554" t="s">
        <v>8439</v>
      </c>
      <c r="H2228" s="559" t="s">
        <v>7194</v>
      </c>
      <c r="I2228" s="560" t="s">
        <v>7099</v>
      </c>
      <c r="J2228" s="561" t="s">
        <v>7100</v>
      </c>
      <c r="K2228" s="544" t="s">
        <v>7101</v>
      </c>
      <c r="L2228" s="544" t="s">
        <v>7101</v>
      </c>
      <c r="M2228" s="390">
        <v>0</v>
      </c>
      <c r="N2228" s="544" t="s">
        <v>7101</v>
      </c>
      <c r="O2228" s="544" t="s">
        <v>3307</v>
      </c>
      <c r="P2228" s="390">
        <v>29971.87</v>
      </c>
      <c r="Q2228" s="544">
        <v>1</v>
      </c>
      <c r="R2228" s="544">
        <v>12</v>
      </c>
    </row>
    <row r="2229" spans="1:18" ht="24" x14ac:dyDescent="0.25">
      <c r="A2229" s="361" t="s">
        <v>7095</v>
      </c>
      <c r="B2229" s="26" t="s">
        <v>3987</v>
      </c>
      <c r="C2229" s="361" t="s">
        <v>158</v>
      </c>
      <c r="D2229" s="389" t="s">
        <v>7158</v>
      </c>
      <c r="E2229" s="383">
        <v>3500</v>
      </c>
      <c r="F2229" s="613" t="s">
        <v>8440</v>
      </c>
      <c r="G2229" s="554" t="s">
        <v>8441</v>
      </c>
      <c r="H2229" s="392" t="s">
        <v>7114</v>
      </c>
      <c r="I2229" s="392" t="s">
        <v>7099</v>
      </c>
      <c r="J2229" s="392" t="s">
        <v>7100</v>
      </c>
      <c r="K2229" s="544" t="s">
        <v>7101</v>
      </c>
      <c r="L2229" s="544" t="s">
        <v>7101</v>
      </c>
      <c r="M2229" s="390">
        <v>0</v>
      </c>
      <c r="N2229" s="544" t="s">
        <v>7101</v>
      </c>
      <c r="O2229" s="544" t="s">
        <v>3307</v>
      </c>
      <c r="P2229" s="390">
        <v>20930.97</v>
      </c>
      <c r="Q2229" s="544">
        <v>1</v>
      </c>
      <c r="R2229" s="544">
        <v>12</v>
      </c>
    </row>
    <row r="2230" spans="1:18" x14ac:dyDescent="0.25">
      <c r="A2230" s="361" t="s">
        <v>7095</v>
      </c>
      <c r="B2230" s="26" t="s">
        <v>3987</v>
      </c>
      <c r="C2230" s="361" t="s">
        <v>158</v>
      </c>
      <c r="D2230" s="389" t="s">
        <v>3997</v>
      </c>
      <c r="E2230" s="383">
        <v>2500</v>
      </c>
      <c r="F2230" s="613" t="s">
        <v>8460</v>
      </c>
      <c r="G2230" s="554" t="s">
        <v>8461</v>
      </c>
      <c r="H2230" s="392" t="s">
        <v>8416</v>
      </c>
      <c r="I2230" s="293" t="s">
        <v>7970</v>
      </c>
      <c r="J2230" s="392" t="s">
        <v>1664</v>
      </c>
      <c r="K2230" s="544" t="s">
        <v>7101</v>
      </c>
      <c r="L2230" s="544" t="s">
        <v>7101</v>
      </c>
      <c r="M2230" s="390">
        <v>0</v>
      </c>
      <c r="N2230" s="544" t="s">
        <v>7101</v>
      </c>
      <c r="O2230" s="544" t="s">
        <v>3307</v>
      </c>
      <c r="P2230" s="390">
        <v>15000</v>
      </c>
      <c r="Q2230" s="544">
        <v>1</v>
      </c>
      <c r="R2230" s="544">
        <v>12</v>
      </c>
    </row>
    <row r="2231" spans="1:18" x14ac:dyDescent="0.25">
      <c r="A2231" s="361" t="s">
        <v>7095</v>
      </c>
      <c r="B2231" s="26" t="s">
        <v>3987</v>
      </c>
      <c r="C2231" s="361" t="s">
        <v>158</v>
      </c>
      <c r="D2231" s="389" t="s">
        <v>4272</v>
      </c>
      <c r="E2231" s="383">
        <v>2500</v>
      </c>
      <c r="F2231" s="613" t="s">
        <v>8488</v>
      </c>
      <c r="G2231" s="554" t="s">
        <v>8489</v>
      </c>
      <c r="H2231" s="392" t="s">
        <v>4363</v>
      </c>
      <c r="I2231" s="392" t="s">
        <v>7099</v>
      </c>
      <c r="J2231" s="392" t="s">
        <v>7100</v>
      </c>
      <c r="K2231" s="544" t="s">
        <v>7101</v>
      </c>
      <c r="L2231" s="544" t="s">
        <v>7101</v>
      </c>
      <c r="M2231" s="390">
        <v>0</v>
      </c>
      <c r="N2231" s="544" t="s">
        <v>7101</v>
      </c>
      <c r="O2231" s="544" t="s">
        <v>3307</v>
      </c>
      <c r="P2231" s="390">
        <v>15000</v>
      </c>
      <c r="Q2231" s="544">
        <v>1</v>
      </c>
      <c r="R2231" s="544">
        <v>12</v>
      </c>
    </row>
    <row r="2232" spans="1:18" x14ac:dyDescent="0.25">
      <c r="A2232" s="361" t="s">
        <v>7095</v>
      </c>
      <c r="B2232" s="26" t="s">
        <v>3987</v>
      </c>
      <c r="C2232" s="361" t="s">
        <v>158</v>
      </c>
      <c r="D2232" s="389" t="s">
        <v>7317</v>
      </c>
      <c r="E2232" s="383">
        <v>5500</v>
      </c>
      <c r="F2232" s="613" t="s">
        <v>8490</v>
      </c>
      <c r="G2232" s="554" t="s">
        <v>8491</v>
      </c>
      <c r="H2232" s="392" t="s">
        <v>7178</v>
      </c>
      <c r="I2232" s="392" t="s">
        <v>7099</v>
      </c>
      <c r="J2232" s="392" t="s">
        <v>7100</v>
      </c>
      <c r="K2232" s="544" t="s">
        <v>7101</v>
      </c>
      <c r="L2232" s="544" t="s">
        <v>7101</v>
      </c>
      <c r="M2232" s="390">
        <v>0</v>
      </c>
      <c r="N2232" s="544" t="s">
        <v>7101</v>
      </c>
      <c r="O2232" s="544" t="s">
        <v>3307</v>
      </c>
      <c r="P2232" s="390">
        <v>32992.36</v>
      </c>
      <c r="Q2232" s="544">
        <v>1</v>
      </c>
      <c r="R2232" s="544">
        <v>12</v>
      </c>
    </row>
    <row r="2233" spans="1:18" x14ac:dyDescent="0.25">
      <c r="A2233" s="361" t="s">
        <v>7095</v>
      </c>
      <c r="B2233" s="26" t="s">
        <v>3987</v>
      </c>
      <c r="C2233" s="361" t="s">
        <v>158</v>
      </c>
      <c r="D2233" s="389" t="s">
        <v>7158</v>
      </c>
      <c r="E2233" s="383">
        <v>3500</v>
      </c>
      <c r="F2233" s="616" t="s">
        <v>8499</v>
      </c>
      <c r="G2233" s="555" t="s">
        <v>8500</v>
      </c>
      <c r="H2233" s="392" t="s">
        <v>7728</v>
      </c>
      <c r="I2233" s="392" t="s">
        <v>7099</v>
      </c>
      <c r="J2233" s="392" t="s">
        <v>7100</v>
      </c>
      <c r="K2233" s="544" t="s">
        <v>7101</v>
      </c>
      <c r="L2233" s="544" t="s">
        <v>7101</v>
      </c>
      <c r="M2233" s="390">
        <v>0</v>
      </c>
      <c r="N2233" s="544" t="s">
        <v>7101</v>
      </c>
      <c r="O2233" s="544" t="s">
        <v>3307</v>
      </c>
      <c r="P2233" s="390">
        <v>20873.12</v>
      </c>
      <c r="Q2233" s="544">
        <v>1</v>
      </c>
      <c r="R2233" s="544">
        <v>12</v>
      </c>
    </row>
    <row r="2234" spans="1:18" ht="24" x14ac:dyDescent="0.25">
      <c r="A2234" s="361" t="s">
        <v>7095</v>
      </c>
      <c r="B2234" s="26" t="s">
        <v>3987</v>
      </c>
      <c r="C2234" s="361" t="s">
        <v>158</v>
      </c>
      <c r="D2234" s="389" t="s">
        <v>7096</v>
      </c>
      <c r="E2234" s="383">
        <v>5000</v>
      </c>
      <c r="F2234" s="613" t="s">
        <v>8501</v>
      </c>
      <c r="G2234" s="554" t="s">
        <v>8502</v>
      </c>
      <c r="H2234" s="392" t="s">
        <v>7364</v>
      </c>
      <c r="I2234" s="392" t="s">
        <v>7099</v>
      </c>
      <c r="J2234" s="392" t="s">
        <v>7100</v>
      </c>
      <c r="K2234" s="544" t="s">
        <v>7101</v>
      </c>
      <c r="L2234" s="544" t="s">
        <v>7101</v>
      </c>
      <c r="M2234" s="390">
        <v>0</v>
      </c>
      <c r="N2234" s="544" t="s">
        <v>7101</v>
      </c>
      <c r="O2234" s="544" t="s">
        <v>3307</v>
      </c>
      <c r="P2234" s="390">
        <v>29999.65</v>
      </c>
      <c r="Q2234" s="544">
        <v>1</v>
      </c>
      <c r="R2234" s="544">
        <v>12</v>
      </c>
    </row>
    <row r="2235" spans="1:18" ht="24" x14ac:dyDescent="0.25">
      <c r="A2235" s="361" t="s">
        <v>7095</v>
      </c>
      <c r="B2235" s="26" t="s">
        <v>3987</v>
      </c>
      <c r="C2235" s="361" t="s">
        <v>158</v>
      </c>
      <c r="D2235" s="389" t="s">
        <v>8503</v>
      </c>
      <c r="E2235" s="383">
        <v>6000</v>
      </c>
      <c r="F2235" s="613" t="s">
        <v>8504</v>
      </c>
      <c r="G2235" s="554" t="s">
        <v>8505</v>
      </c>
      <c r="H2235" s="392" t="s">
        <v>7364</v>
      </c>
      <c r="I2235" s="392" t="s">
        <v>7099</v>
      </c>
      <c r="J2235" s="392" t="s">
        <v>7100</v>
      </c>
      <c r="K2235" s="544" t="s">
        <v>7101</v>
      </c>
      <c r="L2235" s="544" t="s">
        <v>7101</v>
      </c>
      <c r="M2235" s="390">
        <v>0</v>
      </c>
      <c r="N2235" s="544" t="s">
        <v>7101</v>
      </c>
      <c r="O2235" s="544" t="s">
        <v>3307</v>
      </c>
      <c r="P2235" s="390">
        <v>36000</v>
      </c>
      <c r="Q2235" s="544">
        <v>1</v>
      </c>
      <c r="R2235" s="544">
        <v>12</v>
      </c>
    </row>
    <row r="2236" spans="1:18" x14ac:dyDescent="0.25">
      <c r="A2236" s="361" t="s">
        <v>7095</v>
      </c>
      <c r="B2236" s="26" t="s">
        <v>3987</v>
      </c>
      <c r="C2236" s="361" t="s">
        <v>158</v>
      </c>
      <c r="D2236" s="389" t="s">
        <v>7185</v>
      </c>
      <c r="E2236" s="383">
        <v>4000</v>
      </c>
      <c r="F2236" s="613" t="s">
        <v>8506</v>
      </c>
      <c r="G2236" s="554" t="s">
        <v>8507</v>
      </c>
      <c r="H2236" s="566" t="s">
        <v>7178</v>
      </c>
      <c r="I2236" s="566" t="s">
        <v>7115</v>
      </c>
      <c r="J2236" s="566" t="s">
        <v>1664</v>
      </c>
      <c r="K2236" s="544" t="s">
        <v>7101</v>
      </c>
      <c r="L2236" s="544" t="s">
        <v>7101</v>
      </c>
      <c r="M2236" s="390">
        <v>0</v>
      </c>
      <c r="N2236" s="544" t="s">
        <v>3277</v>
      </c>
      <c r="O2236" s="544" t="s">
        <v>3307</v>
      </c>
      <c r="P2236" s="390">
        <v>24000</v>
      </c>
      <c r="Q2236" s="544">
        <v>1</v>
      </c>
      <c r="R2236" s="544">
        <v>12</v>
      </c>
    </row>
    <row r="2237" spans="1:18" ht="24" x14ac:dyDescent="0.25">
      <c r="A2237" s="361" t="s">
        <v>7095</v>
      </c>
      <c r="B2237" s="26" t="s">
        <v>3987</v>
      </c>
      <c r="C2237" s="361" t="s">
        <v>158</v>
      </c>
      <c r="D2237" s="389" t="s">
        <v>8512</v>
      </c>
      <c r="E2237" s="383">
        <v>6500</v>
      </c>
      <c r="F2237" s="613" t="s">
        <v>8513</v>
      </c>
      <c r="G2237" s="554" t="s">
        <v>8514</v>
      </c>
      <c r="H2237" s="567" t="s">
        <v>5119</v>
      </c>
      <c r="I2237" s="568" t="s">
        <v>7099</v>
      </c>
      <c r="J2237" s="569" t="s">
        <v>7100</v>
      </c>
      <c r="K2237" s="544" t="s">
        <v>7101</v>
      </c>
      <c r="L2237" s="544" t="s">
        <v>7101</v>
      </c>
      <c r="M2237" s="390">
        <v>0</v>
      </c>
      <c r="N2237" s="544" t="s">
        <v>3277</v>
      </c>
      <c r="O2237" s="544" t="s">
        <v>3307</v>
      </c>
      <c r="P2237" s="390">
        <v>38999.550000000003</v>
      </c>
      <c r="Q2237" s="544">
        <v>1</v>
      </c>
      <c r="R2237" s="544">
        <v>12</v>
      </c>
    </row>
    <row r="2238" spans="1:18" ht="24" x14ac:dyDescent="0.25">
      <c r="A2238" s="361" t="s">
        <v>7095</v>
      </c>
      <c r="B2238" s="26" t="s">
        <v>3987</v>
      </c>
      <c r="C2238" s="361" t="s">
        <v>158</v>
      </c>
      <c r="D2238" s="389" t="s">
        <v>8517</v>
      </c>
      <c r="E2238" s="383">
        <v>6000</v>
      </c>
      <c r="F2238" s="613" t="s">
        <v>8518</v>
      </c>
      <c r="G2238" s="554" t="s">
        <v>8519</v>
      </c>
      <c r="H2238" s="567" t="s">
        <v>7178</v>
      </c>
      <c r="I2238" s="568" t="s">
        <v>7099</v>
      </c>
      <c r="J2238" s="569" t="s">
        <v>7100</v>
      </c>
      <c r="K2238" s="544" t="s">
        <v>7101</v>
      </c>
      <c r="L2238" s="544" t="s">
        <v>7101</v>
      </c>
      <c r="M2238" s="390">
        <v>0</v>
      </c>
      <c r="N2238" s="544" t="s">
        <v>3277</v>
      </c>
      <c r="O2238" s="544" t="s">
        <v>3307</v>
      </c>
      <c r="P2238" s="390">
        <v>35859.58</v>
      </c>
      <c r="Q2238" s="544">
        <v>1</v>
      </c>
      <c r="R2238" s="544">
        <v>12</v>
      </c>
    </row>
    <row r="2239" spans="1:18" x14ac:dyDescent="0.25">
      <c r="A2239" s="361" t="s">
        <v>7095</v>
      </c>
      <c r="B2239" s="26" t="s">
        <v>3987</v>
      </c>
      <c r="C2239" s="361" t="s">
        <v>158</v>
      </c>
      <c r="D2239" s="389" t="s">
        <v>7130</v>
      </c>
      <c r="E2239" s="383">
        <v>6000</v>
      </c>
      <c r="F2239" s="613" t="s">
        <v>8530</v>
      </c>
      <c r="G2239" s="554" t="s">
        <v>8531</v>
      </c>
      <c r="H2239" s="392" t="s">
        <v>4566</v>
      </c>
      <c r="I2239" s="392" t="s">
        <v>7099</v>
      </c>
      <c r="J2239" s="392" t="s">
        <v>7100</v>
      </c>
      <c r="K2239" s="544" t="s">
        <v>7101</v>
      </c>
      <c r="L2239" s="544" t="s">
        <v>7101</v>
      </c>
      <c r="M2239" s="390">
        <v>0</v>
      </c>
      <c r="N2239" s="544" t="s">
        <v>3277</v>
      </c>
      <c r="O2239" s="544" t="s">
        <v>3307</v>
      </c>
      <c r="P2239" s="390">
        <v>35837.919999999998</v>
      </c>
      <c r="Q2239" s="544">
        <v>1</v>
      </c>
      <c r="R2239" s="544">
        <v>12</v>
      </c>
    </row>
    <row r="2240" spans="1:18" ht="24" x14ac:dyDescent="0.25">
      <c r="A2240" s="361" t="s">
        <v>7095</v>
      </c>
      <c r="B2240" s="26" t="s">
        <v>3987</v>
      </c>
      <c r="C2240" s="361" t="s">
        <v>158</v>
      </c>
      <c r="D2240" s="389" t="s">
        <v>3988</v>
      </c>
      <c r="E2240" s="383">
        <v>2500</v>
      </c>
      <c r="F2240" s="613" t="s">
        <v>8534</v>
      </c>
      <c r="G2240" s="554" t="s">
        <v>8535</v>
      </c>
      <c r="H2240" s="559" t="s">
        <v>4363</v>
      </c>
      <c r="I2240" s="557" t="s">
        <v>7970</v>
      </c>
      <c r="J2240" s="561" t="s">
        <v>1664</v>
      </c>
      <c r="K2240" s="544" t="s">
        <v>7101</v>
      </c>
      <c r="L2240" s="544" t="s">
        <v>7101</v>
      </c>
      <c r="M2240" s="390">
        <v>0</v>
      </c>
      <c r="N2240" s="544">
        <v>1</v>
      </c>
      <c r="O2240" s="544">
        <v>6</v>
      </c>
      <c r="P2240" s="390">
        <v>14982.47</v>
      </c>
      <c r="Q2240" s="544">
        <v>1</v>
      </c>
      <c r="R2240" s="544">
        <v>12</v>
      </c>
    </row>
    <row r="2241" spans="1:18" ht="24" x14ac:dyDescent="0.25">
      <c r="A2241" s="361" t="s">
        <v>7095</v>
      </c>
      <c r="B2241" s="26" t="s">
        <v>3987</v>
      </c>
      <c r="C2241" s="361" t="s">
        <v>158</v>
      </c>
      <c r="D2241" s="389" t="s">
        <v>8536</v>
      </c>
      <c r="E2241" s="383">
        <v>8000</v>
      </c>
      <c r="F2241" s="613" t="s">
        <v>8537</v>
      </c>
      <c r="G2241" s="554" t="s">
        <v>8538</v>
      </c>
      <c r="H2241" s="567" t="s">
        <v>5119</v>
      </c>
      <c r="I2241" s="568" t="s">
        <v>7099</v>
      </c>
      <c r="J2241" s="569" t="s">
        <v>7100</v>
      </c>
      <c r="K2241" s="544" t="s">
        <v>7101</v>
      </c>
      <c r="L2241" s="544" t="s">
        <v>7101</v>
      </c>
      <c r="M2241" s="390">
        <v>0</v>
      </c>
      <c r="N2241" s="544" t="s">
        <v>3277</v>
      </c>
      <c r="O2241" s="544" t="s">
        <v>3307</v>
      </c>
      <c r="P2241" s="390">
        <v>47846.67</v>
      </c>
      <c r="Q2241" s="544">
        <v>1</v>
      </c>
      <c r="R2241" s="544">
        <v>12</v>
      </c>
    </row>
    <row r="2242" spans="1:18" x14ac:dyDescent="0.25">
      <c r="A2242" s="361" t="s">
        <v>7095</v>
      </c>
      <c r="B2242" s="26" t="s">
        <v>3987</v>
      </c>
      <c r="C2242" s="361" t="s">
        <v>158</v>
      </c>
      <c r="D2242" s="391" t="s">
        <v>4015</v>
      </c>
      <c r="E2242" s="383">
        <v>9000</v>
      </c>
      <c r="F2242" s="613" t="s">
        <v>8549</v>
      </c>
      <c r="G2242" s="554" t="s">
        <v>8550</v>
      </c>
      <c r="H2242" s="566" t="s">
        <v>4015</v>
      </c>
      <c r="I2242" s="566" t="s">
        <v>7099</v>
      </c>
      <c r="J2242" s="566" t="s">
        <v>7100</v>
      </c>
      <c r="K2242" s="544" t="s">
        <v>7101</v>
      </c>
      <c r="L2242" s="544" t="s">
        <v>7101</v>
      </c>
      <c r="M2242" s="390">
        <v>0</v>
      </c>
      <c r="N2242" s="544" t="s">
        <v>3277</v>
      </c>
      <c r="O2242" s="544" t="s">
        <v>3307</v>
      </c>
      <c r="P2242" s="390">
        <v>54000</v>
      </c>
      <c r="Q2242" s="544">
        <v>1</v>
      </c>
      <c r="R2242" s="544">
        <v>12</v>
      </c>
    </row>
    <row r="2243" spans="1:18" ht="24" x14ac:dyDescent="0.25">
      <c r="A2243" s="361" t="s">
        <v>7095</v>
      </c>
      <c r="B2243" s="26" t="s">
        <v>3987</v>
      </c>
      <c r="C2243" s="361" t="s">
        <v>158</v>
      </c>
      <c r="D2243" s="389" t="s">
        <v>8551</v>
      </c>
      <c r="E2243" s="383">
        <v>8500</v>
      </c>
      <c r="F2243" s="613" t="s">
        <v>8552</v>
      </c>
      <c r="G2243" s="554" t="s">
        <v>8553</v>
      </c>
      <c r="H2243" s="293" t="s">
        <v>7204</v>
      </c>
      <c r="I2243" s="392" t="s">
        <v>7099</v>
      </c>
      <c r="J2243" s="392" t="s">
        <v>7100</v>
      </c>
      <c r="K2243" s="544" t="s">
        <v>7101</v>
      </c>
      <c r="L2243" s="544" t="s">
        <v>7101</v>
      </c>
      <c r="M2243" s="390">
        <v>0</v>
      </c>
      <c r="N2243" s="544" t="s">
        <v>3277</v>
      </c>
      <c r="O2243" s="544" t="s">
        <v>3307</v>
      </c>
      <c r="P2243" s="390">
        <v>50995.87</v>
      </c>
      <c r="Q2243" s="544">
        <v>1</v>
      </c>
      <c r="R2243" s="544">
        <v>12</v>
      </c>
    </row>
    <row r="2244" spans="1:18" x14ac:dyDescent="0.25">
      <c r="A2244" s="361" t="s">
        <v>7095</v>
      </c>
      <c r="B2244" s="26" t="s">
        <v>3987</v>
      </c>
      <c r="C2244" s="361" t="s">
        <v>158</v>
      </c>
      <c r="D2244" s="389" t="s">
        <v>7522</v>
      </c>
      <c r="E2244" s="383">
        <v>5500</v>
      </c>
      <c r="F2244" s="613" t="s">
        <v>8558</v>
      </c>
      <c r="G2244" s="554" t="s">
        <v>8559</v>
      </c>
      <c r="H2244" s="566" t="s">
        <v>7178</v>
      </c>
      <c r="I2244" s="566" t="s">
        <v>7099</v>
      </c>
      <c r="J2244" s="566" t="s">
        <v>7100</v>
      </c>
      <c r="K2244" s="544" t="s">
        <v>7101</v>
      </c>
      <c r="L2244" s="544" t="s">
        <v>7101</v>
      </c>
      <c r="M2244" s="390">
        <v>0</v>
      </c>
      <c r="N2244" s="544" t="s">
        <v>3277</v>
      </c>
      <c r="O2244" s="544" t="s">
        <v>3307</v>
      </c>
      <c r="P2244" s="390">
        <v>33000</v>
      </c>
      <c r="Q2244" s="544">
        <v>1</v>
      </c>
      <c r="R2244" s="544">
        <v>12</v>
      </c>
    </row>
    <row r="2245" spans="1:18" ht="24" x14ac:dyDescent="0.25">
      <c r="A2245" s="361" t="s">
        <v>7095</v>
      </c>
      <c r="B2245" s="26" t="s">
        <v>3987</v>
      </c>
      <c r="C2245" s="361" t="s">
        <v>158</v>
      </c>
      <c r="D2245" s="389" t="s">
        <v>7959</v>
      </c>
      <c r="E2245" s="383">
        <v>6500</v>
      </c>
      <c r="F2245" s="613" t="s">
        <v>8582</v>
      </c>
      <c r="G2245" s="554" t="s">
        <v>8583</v>
      </c>
      <c r="H2245" s="293" t="s">
        <v>7129</v>
      </c>
      <c r="I2245" s="392" t="s">
        <v>7099</v>
      </c>
      <c r="J2245" s="392" t="s">
        <v>7100</v>
      </c>
      <c r="K2245" s="544" t="s">
        <v>7101</v>
      </c>
      <c r="L2245" s="544" t="s">
        <v>7101</v>
      </c>
      <c r="M2245" s="390">
        <v>0</v>
      </c>
      <c r="N2245" s="544" t="s">
        <v>3277</v>
      </c>
      <c r="O2245" s="544" t="s">
        <v>3307</v>
      </c>
      <c r="P2245" s="390">
        <v>38962.53</v>
      </c>
      <c r="Q2245" s="544"/>
      <c r="R2245" s="544"/>
    </row>
    <row r="2246" spans="1:18" x14ac:dyDescent="0.25">
      <c r="A2246" s="361" t="s">
        <v>7095</v>
      </c>
      <c r="B2246" s="26" t="s">
        <v>3987</v>
      </c>
      <c r="C2246" s="361" t="s">
        <v>158</v>
      </c>
      <c r="D2246" s="389" t="s">
        <v>7959</v>
      </c>
      <c r="E2246" s="383">
        <v>6500</v>
      </c>
      <c r="F2246" s="613"/>
      <c r="G2246" s="554"/>
      <c r="H2246" s="293"/>
      <c r="I2246" s="392"/>
      <c r="J2246" s="392"/>
      <c r="K2246" s="544" t="s">
        <v>7101</v>
      </c>
      <c r="L2246" s="544" t="s">
        <v>7101</v>
      </c>
      <c r="M2246" s="390">
        <v>0</v>
      </c>
      <c r="N2246" s="544" t="s">
        <v>7101</v>
      </c>
      <c r="O2246" s="544" t="s">
        <v>7101</v>
      </c>
      <c r="P2246" s="390">
        <v>0</v>
      </c>
      <c r="Q2246" s="544" t="s">
        <v>3277</v>
      </c>
      <c r="R2246" s="544" t="s">
        <v>3564</v>
      </c>
    </row>
    <row r="2247" spans="1:18" x14ac:dyDescent="0.25">
      <c r="A2247" s="361" t="s">
        <v>7095</v>
      </c>
      <c r="B2247" s="26" t="s">
        <v>3987</v>
      </c>
      <c r="C2247" s="361" t="s">
        <v>158</v>
      </c>
      <c r="D2247" s="389" t="s">
        <v>4507</v>
      </c>
      <c r="E2247" s="383">
        <v>3000</v>
      </c>
      <c r="F2247" s="613" t="s">
        <v>8584</v>
      </c>
      <c r="G2247" s="554" t="s">
        <v>8585</v>
      </c>
      <c r="H2247" s="566" t="s">
        <v>4015</v>
      </c>
      <c r="I2247" s="566" t="s">
        <v>7115</v>
      </c>
      <c r="J2247" s="566" t="s">
        <v>1664</v>
      </c>
      <c r="K2247" s="544" t="s">
        <v>7101</v>
      </c>
      <c r="L2247" s="544" t="s">
        <v>7101</v>
      </c>
      <c r="M2247" s="390">
        <v>0</v>
      </c>
      <c r="N2247" s="544" t="s">
        <v>3277</v>
      </c>
      <c r="O2247" s="544" t="s">
        <v>3307</v>
      </c>
      <c r="P2247" s="390">
        <v>18000</v>
      </c>
      <c r="Q2247" s="544">
        <v>1</v>
      </c>
      <c r="R2247" s="544">
        <v>12</v>
      </c>
    </row>
    <row r="2248" spans="1:18" x14ac:dyDescent="0.25">
      <c r="A2248" s="361" t="s">
        <v>7095</v>
      </c>
      <c r="B2248" s="26" t="s">
        <v>3987</v>
      </c>
      <c r="C2248" s="361" t="s">
        <v>158</v>
      </c>
      <c r="D2248" s="391" t="s">
        <v>4000</v>
      </c>
      <c r="E2248" s="383">
        <v>2000</v>
      </c>
      <c r="F2248" s="613" t="s">
        <v>8595</v>
      </c>
      <c r="G2248" s="554" t="s">
        <v>8596</v>
      </c>
      <c r="H2248" s="392" t="s">
        <v>7109</v>
      </c>
      <c r="I2248" s="293" t="s">
        <v>7207</v>
      </c>
      <c r="J2248" s="392" t="s">
        <v>7208</v>
      </c>
      <c r="K2248" s="544" t="s">
        <v>7101</v>
      </c>
      <c r="L2248" s="544" t="s">
        <v>7101</v>
      </c>
      <c r="M2248" s="390">
        <v>0</v>
      </c>
      <c r="N2248" s="544" t="s">
        <v>3277</v>
      </c>
      <c r="O2248" s="544" t="s">
        <v>3307</v>
      </c>
      <c r="P2248" s="390">
        <v>12000</v>
      </c>
      <c r="Q2248" s="544">
        <v>1</v>
      </c>
      <c r="R2248" s="544">
        <v>12</v>
      </c>
    </row>
    <row r="2249" spans="1:18" x14ac:dyDescent="0.25">
      <c r="A2249" s="361" t="s">
        <v>7095</v>
      </c>
      <c r="B2249" s="26" t="s">
        <v>3987</v>
      </c>
      <c r="C2249" s="361" t="s">
        <v>158</v>
      </c>
      <c r="D2249" s="389" t="s">
        <v>7522</v>
      </c>
      <c r="E2249" s="383">
        <v>5500</v>
      </c>
      <c r="F2249" s="613" t="s">
        <v>8600</v>
      </c>
      <c r="G2249" s="554" t="s">
        <v>8601</v>
      </c>
      <c r="H2249" s="566" t="s">
        <v>7364</v>
      </c>
      <c r="I2249" s="392" t="s">
        <v>7099</v>
      </c>
      <c r="J2249" s="566" t="s">
        <v>7100</v>
      </c>
      <c r="K2249" s="544" t="s">
        <v>7101</v>
      </c>
      <c r="L2249" s="544" t="s">
        <v>7101</v>
      </c>
      <c r="M2249" s="390">
        <v>0</v>
      </c>
      <c r="N2249" s="544" t="s">
        <v>3277</v>
      </c>
      <c r="O2249" s="544" t="s">
        <v>3307</v>
      </c>
      <c r="P2249" s="390">
        <v>32967.15</v>
      </c>
      <c r="Q2249" s="544">
        <v>1</v>
      </c>
      <c r="R2249" s="544">
        <v>12</v>
      </c>
    </row>
    <row r="2250" spans="1:18" ht="24" x14ac:dyDescent="0.25">
      <c r="A2250" s="361" t="s">
        <v>7095</v>
      </c>
      <c r="B2250" s="26" t="s">
        <v>3987</v>
      </c>
      <c r="C2250" s="361" t="s">
        <v>158</v>
      </c>
      <c r="D2250" s="389" t="s">
        <v>8602</v>
      </c>
      <c r="E2250" s="383">
        <v>5500</v>
      </c>
      <c r="F2250" s="613" t="s">
        <v>8603</v>
      </c>
      <c r="G2250" s="554" t="s">
        <v>8604</v>
      </c>
      <c r="H2250" s="392" t="s">
        <v>4438</v>
      </c>
      <c r="I2250" s="293" t="s">
        <v>7115</v>
      </c>
      <c r="J2250" s="392" t="s">
        <v>1664</v>
      </c>
      <c r="K2250" s="544" t="s">
        <v>7101</v>
      </c>
      <c r="L2250" s="544" t="s">
        <v>7101</v>
      </c>
      <c r="M2250" s="390">
        <v>0</v>
      </c>
      <c r="N2250" s="544" t="s">
        <v>3277</v>
      </c>
      <c r="O2250" s="544" t="s">
        <v>3307</v>
      </c>
      <c r="P2250" s="390">
        <v>33000</v>
      </c>
      <c r="Q2250" s="544">
        <v>1</v>
      </c>
      <c r="R2250" s="544">
        <v>12</v>
      </c>
    </row>
    <row r="2251" spans="1:18" ht="36" x14ac:dyDescent="0.25">
      <c r="A2251" s="361" t="s">
        <v>7095</v>
      </c>
      <c r="B2251" s="26" t="s">
        <v>3987</v>
      </c>
      <c r="C2251" s="361" t="s">
        <v>158</v>
      </c>
      <c r="D2251" s="389" t="s">
        <v>8605</v>
      </c>
      <c r="E2251" s="383">
        <v>6500</v>
      </c>
      <c r="F2251" s="613" t="s">
        <v>8606</v>
      </c>
      <c r="G2251" s="554" t="s">
        <v>8607</v>
      </c>
      <c r="H2251" s="293" t="s">
        <v>8608</v>
      </c>
      <c r="I2251" s="293" t="s">
        <v>7207</v>
      </c>
      <c r="J2251" s="392" t="s">
        <v>7208</v>
      </c>
      <c r="K2251" s="544" t="s">
        <v>7101</v>
      </c>
      <c r="L2251" s="544" t="s">
        <v>7101</v>
      </c>
      <c r="M2251" s="390">
        <v>0</v>
      </c>
      <c r="N2251" s="544" t="s">
        <v>3277</v>
      </c>
      <c r="O2251" s="544" t="s">
        <v>3307</v>
      </c>
      <c r="P2251" s="390">
        <v>39000</v>
      </c>
      <c r="Q2251" s="544">
        <v>1</v>
      </c>
      <c r="R2251" s="544">
        <v>12</v>
      </c>
    </row>
    <row r="2252" spans="1:18" ht="24" x14ac:dyDescent="0.25">
      <c r="A2252" s="361" t="s">
        <v>7095</v>
      </c>
      <c r="B2252" s="26" t="s">
        <v>3987</v>
      </c>
      <c r="C2252" s="361" t="s">
        <v>158</v>
      </c>
      <c r="D2252" s="389" t="s">
        <v>7237</v>
      </c>
      <c r="E2252" s="383">
        <v>5000</v>
      </c>
      <c r="F2252" s="613" t="s">
        <v>8609</v>
      </c>
      <c r="G2252" s="554" t="s">
        <v>8610</v>
      </c>
      <c r="H2252" s="392" t="s">
        <v>4566</v>
      </c>
      <c r="I2252" s="392" t="s">
        <v>7099</v>
      </c>
      <c r="J2252" s="392" t="s">
        <v>7100</v>
      </c>
      <c r="K2252" s="544" t="s">
        <v>7101</v>
      </c>
      <c r="L2252" s="544" t="s">
        <v>7101</v>
      </c>
      <c r="M2252" s="390">
        <v>0</v>
      </c>
      <c r="N2252" s="544" t="s">
        <v>3277</v>
      </c>
      <c r="O2252" s="544" t="s">
        <v>3307</v>
      </c>
      <c r="P2252" s="390">
        <v>29956.25</v>
      </c>
      <c r="Q2252" s="544">
        <v>1</v>
      </c>
      <c r="R2252" s="544">
        <v>12</v>
      </c>
    </row>
    <row r="2253" spans="1:18" x14ac:dyDescent="0.25">
      <c r="A2253" s="361" t="s">
        <v>7095</v>
      </c>
      <c r="B2253" s="26" t="s">
        <v>3987</v>
      </c>
      <c r="C2253" s="361" t="s">
        <v>158</v>
      </c>
      <c r="D2253" s="389" t="s">
        <v>7256</v>
      </c>
      <c r="E2253" s="383">
        <v>2500</v>
      </c>
      <c r="F2253" s="613" t="s">
        <v>8613</v>
      </c>
      <c r="G2253" s="554" t="s">
        <v>8614</v>
      </c>
      <c r="H2253" s="392" t="s">
        <v>4438</v>
      </c>
      <c r="I2253" s="392" t="s">
        <v>7345</v>
      </c>
      <c r="J2253" s="392" t="s">
        <v>8615</v>
      </c>
      <c r="K2253" s="544" t="s">
        <v>7101</v>
      </c>
      <c r="L2253" s="544" t="s">
        <v>7101</v>
      </c>
      <c r="M2253" s="390">
        <v>0</v>
      </c>
      <c r="N2253" s="544" t="s">
        <v>3277</v>
      </c>
      <c r="O2253" s="544" t="s">
        <v>3307</v>
      </c>
      <c r="P2253" s="390">
        <v>14940.28</v>
      </c>
      <c r="Q2253" s="544">
        <v>1</v>
      </c>
      <c r="R2253" s="544">
        <v>12</v>
      </c>
    </row>
    <row r="2254" spans="1:18" ht="24" x14ac:dyDescent="0.25">
      <c r="A2254" s="361" t="s">
        <v>7095</v>
      </c>
      <c r="B2254" s="26" t="s">
        <v>3987</v>
      </c>
      <c r="C2254" s="361" t="s">
        <v>158</v>
      </c>
      <c r="D2254" s="391" t="s">
        <v>4015</v>
      </c>
      <c r="E2254" s="383">
        <v>4500</v>
      </c>
      <c r="F2254" s="613" t="s">
        <v>8616</v>
      </c>
      <c r="G2254" s="554" t="s">
        <v>8617</v>
      </c>
      <c r="H2254" s="392" t="s">
        <v>4015</v>
      </c>
      <c r="I2254" s="293" t="s">
        <v>7201</v>
      </c>
      <c r="J2254" s="392" t="s">
        <v>1664</v>
      </c>
      <c r="K2254" s="544" t="s">
        <v>7101</v>
      </c>
      <c r="L2254" s="544" t="s">
        <v>7101</v>
      </c>
      <c r="M2254" s="390">
        <v>0</v>
      </c>
      <c r="N2254" s="544" t="s">
        <v>3277</v>
      </c>
      <c r="O2254" s="544" t="s">
        <v>3307</v>
      </c>
      <c r="P2254" s="390">
        <v>27000</v>
      </c>
      <c r="Q2254" s="544">
        <v>1</v>
      </c>
      <c r="R2254" s="544">
        <v>12</v>
      </c>
    </row>
    <row r="2255" spans="1:18" ht="24" x14ac:dyDescent="0.25">
      <c r="A2255" s="361" t="s">
        <v>7095</v>
      </c>
      <c r="B2255" s="26" t="s">
        <v>3987</v>
      </c>
      <c r="C2255" s="361" t="s">
        <v>158</v>
      </c>
      <c r="D2255" s="389" t="s">
        <v>7468</v>
      </c>
      <c r="E2255" s="383">
        <v>5000</v>
      </c>
      <c r="F2255" s="613" t="s">
        <v>8630</v>
      </c>
      <c r="G2255" s="554" t="s">
        <v>8631</v>
      </c>
      <c r="H2255" s="392" t="s">
        <v>4566</v>
      </c>
      <c r="I2255" s="392" t="s">
        <v>7099</v>
      </c>
      <c r="J2255" s="392" t="s">
        <v>7100</v>
      </c>
      <c r="K2255" s="544" t="s">
        <v>7101</v>
      </c>
      <c r="L2255" s="544" t="s">
        <v>7101</v>
      </c>
      <c r="M2255" s="390">
        <v>0</v>
      </c>
      <c r="N2255" s="544" t="s">
        <v>3277</v>
      </c>
      <c r="O2255" s="544" t="s">
        <v>3307</v>
      </c>
      <c r="P2255" s="390">
        <v>29798.61</v>
      </c>
      <c r="Q2255" s="544">
        <v>1</v>
      </c>
      <c r="R2255" s="544">
        <v>12</v>
      </c>
    </row>
    <row r="2256" spans="1:18" ht="36" x14ac:dyDescent="0.25">
      <c r="A2256" s="361" t="s">
        <v>7095</v>
      </c>
      <c r="B2256" s="26" t="s">
        <v>3987</v>
      </c>
      <c r="C2256" s="361" t="s">
        <v>158</v>
      </c>
      <c r="D2256" s="389" t="s">
        <v>8634</v>
      </c>
      <c r="E2256" s="383">
        <v>2500</v>
      </c>
      <c r="F2256" s="613" t="s">
        <v>8635</v>
      </c>
      <c r="G2256" s="554" t="s">
        <v>8636</v>
      </c>
      <c r="H2256" s="293" t="s">
        <v>8608</v>
      </c>
      <c r="I2256" s="293" t="s">
        <v>7110</v>
      </c>
      <c r="J2256" s="392" t="s">
        <v>1664</v>
      </c>
      <c r="K2256" s="544" t="s">
        <v>7101</v>
      </c>
      <c r="L2256" s="544" t="s">
        <v>7101</v>
      </c>
      <c r="M2256" s="390">
        <v>0</v>
      </c>
      <c r="N2256" s="544" t="s">
        <v>3277</v>
      </c>
      <c r="O2256" s="544" t="s">
        <v>3307</v>
      </c>
      <c r="P2256" s="390">
        <v>14994.79</v>
      </c>
      <c r="Q2256" s="544">
        <v>1</v>
      </c>
      <c r="R2256" s="544">
        <v>12</v>
      </c>
    </row>
    <row r="2257" spans="1:18" ht="24" x14ac:dyDescent="0.25">
      <c r="A2257" s="361" t="s">
        <v>7095</v>
      </c>
      <c r="B2257" s="26" t="s">
        <v>3987</v>
      </c>
      <c r="C2257" s="361" t="s">
        <v>158</v>
      </c>
      <c r="D2257" s="389" t="s">
        <v>7084</v>
      </c>
      <c r="E2257" s="383">
        <v>2500</v>
      </c>
      <c r="F2257" s="613" t="s">
        <v>8643</v>
      </c>
      <c r="G2257" s="554" t="s">
        <v>8644</v>
      </c>
      <c r="H2257" s="392" t="s">
        <v>5119</v>
      </c>
      <c r="I2257" s="293" t="s">
        <v>7207</v>
      </c>
      <c r="J2257" s="392" t="s">
        <v>7208</v>
      </c>
      <c r="K2257" s="544" t="s">
        <v>7101</v>
      </c>
      <c r="L2257" s="544" t="s">
        <v>7101</v>
      </c>
      <c r="M2257" s="390">
        <v>0</v>
      </c>
      <c r="N2257" s="544" t="s">
        <v>3277</v>
      </c>
      <c r="O2257" s="544" t="s">
        <v>3307</v>
      </c>
      <c r="P2257" s="390">
        <v>15000</v>
      </c>
      <c r="Q2257" s="544">
        <v>1</v>
      </c>
      <c r="R2257" s="544">
        <v>12</v>
      </c>
    </row>
    <row r="2258" spans="1:18" ht="24" x14ac:dyDescent="0.25">
      <c r="A2258" s="361" t="s">
        <v>7095</v>
      </c>
      <c r="B2258" s="26" t="s">
        <v>3987</v>
      </c>
      <c r="C2258" s="361" t="s">
        <v>158</v>
      </c>
      <c r="D2258" s="389" t="s">
        <v>7522</v>
      </c>
      <c r="E2258" s="383">
        <v>5500</v>
      </c>
      <c r="F2258" s="613" t="s">
        <v>8649</v>
      </c>
      <c r="G2258" s="554" t="s">
        <v>8650</v>
      </c>
      <c r="H2258" s="293" t="s">
        <v>7243</v>
      </c>
      <c r="I2258" s="392" t="s">
        <v>7099</v>
      </c>
      <c r="J2258" s="392" t="s">
        <v>7100</v>
      </c>
      <c r="K2258" s="544" t="s">
        <v>7101</v>
      </c>
      <c r="L2258" s="544" t="s">
        <v>7101</v>
      </c>
      <c r="M2258" s="390">
        <v>0</v>
      </c>
      <c r="N2258" s="544" t="s">
        <v>3277</v>
      </c>
      <c r="O2258" s="544" t="s">
        <v>3307</v>
      </c>
      <c r="P2258" s="390">
        <v>32939.270000000004</v>
      </c>
      <c r="Q2258" s="544">
        <v>1</v>
      </c>
      <c r="R2258" s="544">
        <v>12</v>
      </c>
    </row>
    <row r="2259" spans="1:18" ht="36" x14ac:dyDescent="0.25">
      <c r="A2259" s="361" t="s">
        <v>7095</v>
      </c>
      <c r="B2259" s="26" t="s">
        <v>3987</v>
      </c>
      <c r="C2259" s="361" t="s">
        <v>158</v>
      </c>
      <c r="D2259" s="389" t="s">
        <v>7158</v>
      </c>
      <c r="E2259" s="383">
        <v>3500</v>
      </c>
      <c r="F2259" s="613" t="s">
        <v>8653</v>
      </c>
      <c r="G2259" s="554" t="s">
        <v>8654</v>
      </c>
      <c r="H2259" s="293" t="s">
        <v>7344</v>
      </c>
      <c r="I2259" s="392" t="s">
        <v>7099</v>
      </c>
      <c r="J2259" s="392" t="s">
        <v>7100</v>
      </c>
      <c r="K2259" s="544" t="s">
        <v>7101</v>
      </c>
      <c r="L2259" s="544" t="s">
        <v>7101</v>
      </c>
      <c r="M2259" s="390">
        <v>0</v>
      </c>
      <c r="N2259" s="544" t="s">
        <v>3277</v>
      </c>
      <c r="O2259" s="544" t="s">
        <v>3307</v>
      </c>
      <c r="P2259" s="390">
        <v>21000</v>
      </c>
      <c r="Q2259" s="544">
        <v>1</v>
      </c>
      <c r="R2259" s="544">
        <v>12</v>
      </c>
    </row>
    <row r="2260" spans="1:18" x14ac:dyDescent="0.25">
      <c r="A2260" s="361" t="s">
        <v>7095</v>
      </c>
      <c r="B2260" s="26" t="s">
        <v>3987</v>
      </c>
      <c r="C2260" s="361" t="s">
        <v>158</v>
      </c>
      <c r="D2260" s="389" t="s">
        <v>7185</v>
      </c>
      <c r="E2260" s="383">
        <v>4000</v>
      </c>
      <c r="F2260" s="613" t="s">
        <v>8661</v>
      </c>
      <c r="G2260" s="554" t="s">
        <v>8662</v>
      </c>
      <c r="H2260" s="392" t="s">
        <v>4438</v>
      </c>
      <c r="I2260" s="392" t="s">
        <v>7115</v>
      </c>
      <c r="J2260" s="392" t="s">
        <v>1664</v>
      </c>
      <c r="K2260" s="544" t="s">
        <v>7101</v>
      </c>
      <c r="L2260" s="544" t="s">
        <v>7101</v>
      </c>
      <c r="M2260" s="390">
        <v>0</v>
      </c>
      <c r="N2260" s="544" t="s">
        <v>3277</v>
      </c>
      <c r="O2260" s="544" t="s">
        <v>3307</v>
      </c>
      <c r="P2260" s="390">
        <v>17072.440000000002</v>
      </c>
      <c r="Q2260" s="544"/>
      <c r="R2260" s="544"/>
    </row>
    <row r="2261" spans="1:18" x14ac:dyDescent="0.25">
      <c r="A2261" s="361" t="s">
        <v>7095</v>
      </c>
      <c r="B2261" s="26" t="s">
        <v>3987</v>
      </c>
      <c r="C2261" s="361" t="s">
        <v>158</v>
      </c>
      <c r="D2261" s="389" t="s">
        <v>7185</v>
      </c>
      <c r="E2261" s="383">
        <v>4000</v>
      </c>
      <c r="F2261" s="613"/>
      <c r="G2261" s="554"/>
      <c r="H2261" s="392"/>
      <c r="I2261" s="392"/>
      <c r="J2261" s="392"/>
      <c r="K2261" s="544" t="s">
        <v>7101</v>
      </c>
      <c r="L2261" s="544" t="s">
        <v>7101</v>
      </c>
      <c r="M2261" s="390">
        <v>0</v>
      </c>
      <c r="N2261" s="544" t="s">
        <v>7101</v>
      </c>
      <c r="O2261" s="544" t="s">
        <v>7101</v>
      </c>
      <c r="P2261" s="390">
        <v>0</v>
      </c>
      <c r="Q2261" s="544" t="s">
        <v>3277</v>
      </c>
      <c r="R2261" s="544" t="s">
        <v>3564</v>
      </c>
    </row>
    <row r="2262" spans="1:18" ht="24" x14ac:dyDescent="0.25">
      <c r="A2262" s="361" t="s">
        <v>7095</v>
      </c>
      <c r="B2262" s="26" t="s">
        <v>3987</v>
      </c>
      <c r="C2262" s="361" t="s">
        <v>158</v>
      </c>
      <c r="D2262" s="389" t="s">
        <v>4377</v>
      </c>
      <c r="E2262" s="383">
        <v>5500</v>
      </c>
      <c r="F2262" s="613" t="s">
        <v>8663</v>
      </c>
      <c r="G2262" s="554" t="s">
        <v>8664</v>
      </c>
      <c r="H2262" s="293" t="s">
        <v>7129</v>
      </c>
      <c r="I2262" s="392" t="s">
        <v>7345</v>
      </c>
      <c r="J2262" s="392" t="s">
        <v>7100</v>
      </c>
      <c r="K2262" s="544" t="s">
        <v>7101</v>
      </c>
      <c r="L2262" s="544" t="s">
        <v>7101</v>
      </c>
      <c r="M2262" s="390">
        <v>0</v>
      </c>
      <c r="N2262" s="544" t="s">
        <v>3277</v>
      </c>
      <c r="O2262" s="544" t="s">
        <v>3307</v>
      </c>
      <c r="P2262" s="390">
        <v>32905.660000000003</v>
      </c>
      <c r="Q2262" s="544">
        <v>1</v>
      </c>
      <c r="R2262" s="544">
        <v>12</v>
      </c>
    </row>
    <row r="2263" spans="1:18" ht="24" x14ac:dyDescent="0.25">
      <c r="A2263" s="361" t="s">
        <v>7095</v>
      </c>
      <c r="B2263" s="26" t="s">
        <v>3987</v>
      </c>
      <c r="C2263" s="361" t="s">
        <v>158</v>
      </c>
      <c r="D2263" s="389" t="s">
        <v>7158</v>
      </c>
      <c r="E2263" s="383">
        <v>3500</v>
      </c>
      <c r="F2263" s="613" t="s">
        <v>8671</v>
      </c>
      <c r="G2263" s="554" t="s">
        <v>8672</v>
      </c>
      <c r="H2263" s="293" t="s">
        <v>7728</v>
      </c>
      <c r="I2263" s="392" t="s">
        <v>7099</v>
      </c>
      <c r="J2263" s="392" t="s">
        <v>7100</v>
      </c>
      <c r="K2263" s="544" t="s">
        <v>7101</v>
      </c>
      <c r="L2263" s="544" t="s">
        <v>7101</v>
      </c>
      <c r="M2263" s="390">
        <v>0</v>
      </c>
      <c r="N2263" s="544">
        <v>1</v>
      </c>
      <c r="O2263" s="544">
        <v>6</v>
      </c>
      <c r="P2263" s="390">
        <v>20986.15</v>
      </c>
      <c r="Q2263" s="544">
        <v>1</v>
      </c>
      <c r="R2263" s="544">
        <v>12</v>
      </c>
    </row>
    <row r="2264" spans="1:18" ht="24" x14ac:dyDescent="0.25">
      <c r="A2264" s="361" t="s">
        <v>7095</v>
      </c>
      <c r="B2264" s="26" t="s">
        <v>3987</v>
      </c>
      <c r="C2264" s="361" t="s">
        <v>158</v>
      </c>
      <c r="D2264" s="389" t="s">
        <v>7188</v>
      </c>
      <c r="E2264" s="383">
        <v>5500</v>
      </c>
      <c r="F2264" s="613" t="s">
        <v>8673</v>
      </c>
      <c r="G2264" s="554" t="s">
        <v>8674</v>
      </c>
      <c r="H2264" s="293" t="s">
        <v>7204</v>
      </c>
      <c r="I2264" s="293" t="s">
        <v>7207</v>
      </c>
      <c r="J2264" s="392" t="s">
        <v>7208</v>
      </c>
      <c r="K2264" s="544" t="s">
        <v>7101</v>
      </c>
      <c r="L2264" s="544" t="s">
        <v>7101</v>
      </c>
      <c r="M2264" s="390">
        <v>0</v>
      </c>
      <c r="N2264" s="544">
        <v>1</v>
      </c>
      <c r="O2264" s="544">
        <v>6</v>
      </c>
      <c r="P2264" s="390">
        <v>32810.559999999998</v>
      </c>
      <c r="Q2264" s="544">
        <v>1</v>
      </c>
      <c r="R2264" s="544">
        <v>12</v>
      </c>
    </row>
    <row r="2265" spans="1:18" x14ac:dyDescent="0.25">
      <c r="A2265" s="361" t="s">
        <v>7095</v>
      </c>
      <c r="B2265" s="26" t="s">
        <v>3987</v>
      </c>
      <c r="C2265" s="361" t="s">
        <v>158</v>
      </c>
      <c r="D2265" s="389" t="s">
        <v>8331</v>
      </c>
      <c r="E2265" s="383">
        <v>14000</v>
      </c>
      <c r="F2265" s="613"/>
      <c r="G2265" s="554"/>
      <c r="H2265" s="293"/>
      <c r="I2265" s="293"/>
      <c r="J2265" s="392"/>
      <c r="K2265" s="544" t="s">
        <v>7101</v>
      </c>
      <c r="L2265" s="544" t="s">
        <v>7101</v>
      </c>
      <c r="M2265" s="390">
        <v>0</v>
      </c>
      <c r="N2265" s="544" t="s">
        <v>7101</v>
      </c>
      <c r="O2265" s="544" t="s">
        <v>7101</v>
      </c>
      <c r="P2265" s="390">
        <v>0</v>
      </c>
      <c r="Q2265" s="544">
        <v>1</v>
      </c>
      <c r="R2265" s="544">
        <v>12</v>
      </c>
    </row>
    <row r="2266" spans="1:18" x14ac:dyDescent="0.25">
      <c r="A2266" s="361" t="s">
        <v>7095</v>
      </c>
      <c r="B2266" s="26" t="s">
        <v>3987</v>
      </c>
      <c r="C2266" s="361" t="s">
        <v>158</v>
      </c>
      <c r="D2266" s="389" t="s">
        <v>7522</v>
      </c>
      <c r="E2266" s="383">
        <v>5500</v>
      </c>
      <c r="F2266" s="613"/>
      <c r="G2266" s="554"/>
      <c r="H2266" s="293"/>
      <c r="I2266" s="293"/>
      <c r="J2266" s="392"/>
      <c r="K2266" s="544" t="s">
        <v>7101</v>
      </c>
      <c r="L2266" s="544" t="s">
        <v>7101</v>
      </c>
      <c r="M2266" s="390">
        <v>0</v>
      </c>
      <c r="N2266" s="544" t="s">
        <v>7101</v>
      </c>
      <c r="O2266" s="544" t="s">
        <v>7101</v>
      </c>
      <c r="P2266" s="390">
        <v>0</v>
      </c>
      <c r="Q2266" s="544">
        <v>1</v>
      </c>
      <c r="R2266" s="544">
        <v>12</v>
      </c>
    </row>
    <row r="2267" spans="1:18" x14ac:dyDescent="0.25">
      <c r="A2267" s="361" t="s">
        <v>7095</v>
      </c>
      <c r="B2267" s="26" t="s">
        <v>3987</v>
      </c>
      <c r="C2267" s="361" t="s">
        <v>158</v>
      </c>
      <c r="D2267" s="389" t="s">
        <v>7158</v>
      </c>
      <c r="E2267" s="383">
        <v>3500</v>
      </c>
      <c r="F2267" s="613"/>
      <c r="G2267" s="554"/>
      <c r="H2267" s="293"/>
      <c r="I2267" s="293"/>
      <c r="J2267" s="392"/>
      <c r="K2267" s="544" t="s">
        <v>7101</v>
      </c>
      <c r="L2267" s="544" t="s">
        <v>7101</v>
      </c>
      <c r="M2267" s="390">
        <v>0</v>
      </c>
      <c r="N2267" s="544" t="s">
        <v>7101</v>
      </c>
      <c r="O2267" s="544" t="s">
        <v>7101</v>
      </c>
      <c r="P2267" s="390">
        <v>0</v>
      </c>
      <c r="Q2267" s="544">
        <v>1</v>
      </c>
      <c r="R2267" s="544">
        <v>12</v>
      </c>
    </row>
    <row r="2268" spans="1:18" x14ac:dyDescent="0.25">
      <c r="A2268" s="361"/>
      <c r="B2268" s="26"/>
      <c r="C2268" s="361"/>
      <c r="D2268" s="389"/>
      <c r="E2268" s="383"/>
      <c r="F2268" s="613"/>
      <c r="G2268" s="554"/>
      <c r="H2268" s="293"/>
      <c r="I2268" s="293"/>
      <c r="J2268" s="392"/>
      <c r="K2268" s="544"/>
      <c r="L2268" s="544"/>
      <c r="M2268" s="390"/>
      <c r="N2268" s="544"/>
      <c r="O2268" s="544"/>
      <c r="P2268" s="390"/>
      <c r="Q2268" s="544"/>
      <c r="R2268" s="544"/>
    </row>
    <row r="2269" spans="1:18" ht="36" x14ac:dyDescent="0.25">
      <c r="A2269" s="26" t="s">
        <v>8702</v>
      </c>
      <c r="B2269" s="26" t="s">
        <v>8703</v>
      </c>
      <c r="C2269" s="395" t="s">
        <v>8704</v>
      </c>
      <c r="D2269" s="396" t="s">
        <v>8705</v>
      </c>
      <c r="E2269" s="397">
        <v>15600</v>
      </c>
      <c r="F2269" s="129">
        <v>43702977</v>
      </c>
      <c r="G2269" s="114" t="s">
        <v>8706</v>
      </c>
      <c r="H2269" s="286" t="s">
        <v>8707</v>
      </c>
      <c r="I2269" s="114" t="s">
        <v>7099</v>
      </c>
      <c r="J2269" s="26"/>
      <c r="K2269" s="26">
        <v>1</v>
      </c>
      <c r="L2269" s="26">
        <v>12</v>
      </c>
      <c r="M2269" s="397">
        <f>+E2269*L2269</f>
        <v>187200</v>
      </c>
      <c r="N2269" s="26">
        <v>1</v>
      </c>
      <c r="O2269" s="26">
        <v>6</v>
      </c>
      <c r="P2269" s="397">
        <f>+E2269*O2269</f>
        <v>93600</v>
      </c>
      <c r="Q2269" s="26"/>
      <c r="R2269" s="614"/>
    </row>
    <row r="2270" spans="1:18" ht="24.75" x14ac:dyDescent="0.25">
      <c r="A2270" s="26" t="s">
        <v>8702</v>
      </c>
      <c r="B2270" s="26" t="s">
        <v>8703</v>
      </c>
      <c r="C2270" s="395" t="s">
        <v>8704</v>
      </c>
      <c r="D2270" s="399" t="s">
        <v>8708</v>
      </c>
      <c r="E2270" s="397">
        <v>4000</v>
      </c>
      <c r="F2270" s="398">
        <v>42875892</v>
      </c>
      <c r="G2270" s="26" t="s">
        <v>8709</v>
      </c>
      <c r="H2270" s="395" t="s">
        <v>4363</v>
      </c>
      <c r="I2270" s="26"/>
      <c r="J2270" s="26" t="s">
        <v>8710</v>
      </c>
      <c r="K2270" s="26">
        <v>1</v>
      </c>
      <c r="L2270" s="26">
        <v>8</v>
      </c>
      <c r="M2270" s="397">
        <f t="shared" ref="M2270:M2290" si="0">+E2270*L2270</f>
        <v>32000</v>
      </c>
      <c r="N2270" s="26">
        <v>1</v>
      </c>
      <c r="O2270" s="26">
        <v>2</v>
      </c>
      <c r="P2270" s="397">
        <f t="shared" ref="P2270:P2290" si="1">+E2270*O2270</f>
        <v>8000</v>
      </c>
      <c r="Q2270" s="26"/>
      <c r="R2270" s="614"/>
    </row>
    <row r="2271" spans="1:18" ht="24.75" x14ac:dyDescent="0.25">
      <c r="A2271" s="26" t="s">
        <v>8702</v>
      </c>
      <c r="B2271" s="26" t="s">
        <v>8703</v>
      </c>
      <c r="C2271" s="395" t="s">
        <v>8704</v>
      </c>
      <c r="D2271" s="399" t="s">
        <v>8708</v>
      </c>
      <c r="E2271" s="397">
        <v>4000</v>
      </c>
      <c r="F2271" s="398">
        <v>15748740</v>
      </c>
      <c r="G2271" s="26" t="s">
        <v>8461</v>
      </c>
      <c r="H2271" s="395" t="s">
        <v>4363</v>
      </c>
      <c r="I2271" s="26"/>
      <c r="J2271" s="26" t="s">
        <v>8710</v>
      </c>
      <c r="K2271" s="26"/>
      <c r="L2271" s="26"/>
      <c r="M2271" s="397"/>
      <c r="N2271" s="615"/>
      <c r="O2271" s="26"/>
      <c r="P2271" s="397"/>
      <c r="Q2271" s="615"/>
      <c r="R2271" s="614">
        <v>6</v>
      </c>
    </row>
    <row r="2272" spans="1:18" ht="24.75" x14ac:dyDescent="0.25">
      <c r="A2272" s="26" t="s">
        <v>8702</v>
      </c>
      <c r="B2272" s="26" t="s">
        <v>8703</v>
      </c>
      <c r="C2272" s="395" t="s">
        <v>8704</v>
      </c>
      <c r="D2272" s="399" t="s">
        <v>8711</v>
      </c>
      <c r="E2272" s="397">
        <v>13500</v>
      </c>
      <c r="F2272" s="398">
        <v>10177457</v>
      </c>
      <c r="G2272" s="26" t="s">
        <v>8712</v>
      </c>
      <c r="H2272" s="395" t="s">
        <v>8696</v>
      </c>
      <c r="I2272" s="26" t="s">
        <v>7099</v>
      </c>
      <c r="J2272" s="26"/>
      <c r="K2272" s="26">
        <v>1</v>
      </c>
      <c r="L2272" s="26">
        <v>12</v>
      </c>
      <c r="M2272" s="397">
        <f t="shared" si="0"/>
        <v>162000</v>
      </c>
      <c r="N2272" s="26">
        <v>1</v>
      </c>
      <c r="O2272" s="26">
        <v>6</v>
      </c>
      <c r="P2272" s="397">
        <f t="shared" si="1"/>
        <v>81000</v>
      </c>
      <c r="Q2272" s="26">
        <v>1</v>
      </c>
      <c r="R2272" s="614" t="s">
        <v>3307</v>
      </c>
    </row>
    <row r="2273" spans="1:18" ht="36.75" x14ac:dyDescent="0.25">
      <c r="A2273" s="26" t="s">
        <v>8702</v>
      </c>
      <c r="B2273" s="26" t="s">
        <v>8703</v>
      </c>
      <c r="C2273" s="395" t="s">
        <v>8704</v>
      </c>
      <c r="D2273" s="399" t="s">
        <v>8713</v>
      </c>
      <c r="E2273" s="397">
        <v>8000</v>
      </c>
      <c r="F2273" s="398">
        <v>70569440</v>
      </c>
      <c r="G2273" s="26" t="s">
        <v>8714</v>
      </c>
      <c r="H2273" s="395" t="s">
        <v>8715</v>
      </c>
      <c r="I2273" s="26" t="s">
        <v>7099</v>
      </c>
      <c r="J2273" s="26"/>
      <c r="K2273" s="26">
        <v>1</v>
      </c>
      <c r="L2273" s="26">
        <v>12</v>
      </c>
      <c r="M2273" s="397">
        <f t="shared" si="0"/>
        <v>96000</v>
      </c>
      <c r="N2273" s="26">
        <v>1</v>
      </c>
      <c r="O2273" s="26">
        <v>6</v>
      </c>
      <c r="P2273" s="397">
        <f t="shared" si="1"/>
        <v>48000</v>
      </c>
      <c r="Q2273" s="26"/>
      <c r="R2273" s="614"/>
    </row>
    <row r="2274" spans="1:18" ht="24.75" x14ac:dyDescent="0.25">
      <c r="A2274" s="26" t="s">
        <v>8702</v>
      </c>
      <c r="B2274" s="26" t="s">
        <v>8703</v>
      </c>
      <c r="C2274" s="395" t="s">
        <v>8704</v>
      </c>
      <c r="D2274" s="399" t="s">
        <v>8716</v>
      </c>
      <c r="E2274" s="397">
        <v>13500</v>
      </c>
      <c r="F2274" s="398" t="s">
        <v>8717</v>
      </c>
      <c r="G2274" s="26" t="s">
        <v>8718</v>
      </c>
      <c r="H2274" s="395" t="s">
        <v>4102</v>
      </c>
      <c r="I2274" s="26" t="s">
        <v>7099</v>
      </c>
      <c r="J2274" s="26"/>
      <c r="K2274" s="26">
        <v>1</v>
      </c>
      <c r="L2274" s="26">
        <v>12</v>
      </c>
      <c r="M2274" s="397">
        <f t="shared" si="0"/>
        <v>162000</v>
      </c>
      <c r="N2274" s="26">
        <v>1</v>
      </c>
      <c r="O2274" s="26">
        <v>6</v>
      </c>
      <c r="P2274" s="397">
        <f t="shared" si="1"/>
        <v>81000</v>
      </c>
      <c r="Q2274" s="26">
        <v>1</v>
      </c>
      <c r="R2274" s="614" t="s">
        <v>3307</v>
      </c>
    </row>
    <row r="2275" spans="1:18" ht="24.75" x14ac:dyDescent="0.25">
      <c r="A2275" s="26" t="s">
        <v>8702</v>
      </c>
      <c r="B2275" s="26" t="s">
        <v>8703</v>
      </c>
      <c r="C2275" s="395" t="s">
        <v>8704</v>
      </c>
      <c r="D2275" s="399" t="s">
        <v>8719</v>
      </c>
      <c r="E2275" s="397">
        <v>12000</v>
      </c>
      <c r="F2275" s="398">
        <v>21552716</v>
      </c>
      <c r="G2275" s="26" t="s">
        <v>8720</v>
      </c>
      <c r="H2275" s="395" t="s">
        <v>8721</v>
      </c>
      <c r="I2275" s="26" t="s">
        <v>7099</v>
      </c>
      <c r="J2275" s="26"/>
      <c r="K2275" s="26">
        <v>1</v>
      </c>
      <c r="L2275" s="26">
        <v>12</v>
      </c>
      <c r="M2275" s="397">
        <f t="shared" si="0"/>
        <v>144000</v>
      </c>
      <c r="N2275" s="26">
        <v>1</v>
      </c>
      <c r="O2275" s="26">
        <v>1</v>
      </c>
      <c r="P2275" s="397">
        <f t="shared" si="1"/>
        <v>12000</v>
      </c>
      <c r="Q2275" s="26"/>
      <c r="R2275" s="614"/>
    </row>
    <row r="2276" spans="1:18" ht="24.75" x14ac:dyDescent="0.25">
      <c r="A2276" s="26" t="s">
        <v>8702</v>
      </c>
      <c r="B2276" s="26" t="s">
        <v>8703</v>
      </c>
      <c r="C2276" s="395" t="s">
        <v>8704</v>
      </c>
      <c r="D2276" s="401" t="s">
        <v>8722</v>
      </c>
      <c r="E2276" s="397">
        <v>12000</v>
      </c>
      <c r="F2276" s="398">
        <v>23989879</v>
      </c>
      <c r="G2276" s="26" t="s">
        <v>8723</v>
      </c>
      <c r="H2276" s="395" t="s">
        <v>4102</v>
      </c>
      <c r="I2276" s="26" t="s">
        <v>7099</v>
      </c>
      <c r="J2276" s="26"/>
      <c r="K2276" s="26">
        <v>1</v>
      </c>
      <c r="L2276" s="26">
        <v>12</v>
      </c>
      <c r="M2276" s="397">
        <f t="shared" si="0"/>
        <v>144000</v>
      </c>
      <c r="N2276" s="26">
        <v>1</v>
      </c>
      <c r="O2276" s="26">
        <v>6</v>
      </c>
      <c r="P2276" s="397">
        <f t="shared" si="1"/>
        <v>72000</v>
      </c>
      <c r="Q2276" s="26">
        <v>1</v>
      </c>
      <c r="R2276" s="614" t="s">
        <v>3307</v>
      </c>
    </row>
    <row r="2277" spans="1:18" ht="24.75" x14ac:dyDescent="0.25">
      <c r="A2277" s="26" t="s">
        <v>8702</v>
      </c>
      <c r="B2277" s="26" t="s">
        <v>8703</v>
      </c>
      <c r="C2277" s="395" t="s">
        <v>8704</v>
      </c>
      <c r="D2277" s="401" t="s">
        <v>8724</v>
      </c>
      <c r="E2277" s="397">
        <v>13500</v>
      </c>
      <c r="F2277" s="398">
        <v>45244407</v>
      </c>
      <c r="G2277" s="26" t="s">
        <v>8725</v>
      </c>
      <c r="H2277" s="395" t="s">
        <v>8726</v>
      </c>
      <c r="I2277" s="26" t="s">
        <v>7099</v>
      </c>
      <c r="J2277" s="26"/>
      <c r="K2277" s="26">
        <v>1</v>
      </c>
      <c r="L2277" s="26">
        <v>12</v>
      </c>
      <c r="M2277" s="397">
        <f t="shared" si="0"/>
        <v>162000</v>
      </c>
      <c r="N2277" s="26">
        <v>1</v>
      </c>
      <c r="O2277" s="26">
        <v>6</v>
      </c>
      <c r="P2277" s="397">
        <f t="shared" si="1"/>
        <v>81000</v>
      </c>
      <c r="Q2277" s="26">
        <v>1</v>
      </c>
      <c r="R2277" s="614" t="s">
        <v>3307</v>
      </c>
    </row>
    <row r="2278" spans="1:18" ht="24.75" x14ac:dyDescent="0.25">
      <c r="A2278" s="26" t="s">
        <v>8702</v>
      </c>
      <c r="B2278" s="26" t="s">
        <v>8703</v>
      </c>
      <c r="C2278" s="395" t="s">
        <v>8704</v>
      </c>
      <c r="D2278" s="401" t="s">
        <v>8727</v>
      </c>
      <c r="E2278" s="397">
        <v>12000</v>
      </c>
      <c r="F2278" s="398">
        <v>10341232</v>
      </c>
      <c r="G2278" s="26" t="s">
        <v>8728</v>
      </c>
      <c r="H2278" s="395" t="s">
        <v>8721</v>
      </c>
      <c r="I2278" s="26" t="s">
        <v>7099</v>
      </c>
      <c r="J2278" s="26"/>
      <c r="K2278" s="26">
        <v>1</v>
      </c>
      <c r="L2278" s="26">
        <v>7</v>
      </c>
      <c r="M2278" s="397">
        <f t="shared" si="0"/>
        <v>84000</v>
      </c>
      <c r="N2278" s="26">
        <v>1</v>
      </c>
      <c r="O2278" s="26">
        <v>6</v>
      </c>
      <c r="P2278" s="397">
        <f t="shared" si="1"/>
        <v>72000</v>
      </c>
      <c r="Q2278" s="26">
        <v>1</v>
      </c>
      <c r="R2278" s="614" t="s">
        <v>3307</v>
      </c>
    </row>
    <row r="2279" spans="1:18" ht="24.75" x14ac:dyDescent="0.25">
      <c r="A2279" s="26" t="s">
        <v>8702</v>
      </c>
      <c r="B2279" s="26" t="s">
        <v>8703</v>
      </c>
      <c r="C2279" s="395" t="s">
        <v>8704</v>
      </c>
      <c r="D2279" s="401" t="s">
        <v>8727</v>
      </c>
      <c r="E2279" s="397">
        <v>12000</v>
      </c>
      <c r="F2279" s="398" t="s">
        <v>8729</v>
      </c>
      <c r="G2279" s="26" t="s">
        <v>8730</v>
      </c>
      <c r="H2279" s="395" t="s">
        <v>8721</v>
      </c>
      <c r="I2279" s="26" t="s">
        <v>7099</v>
      </c>
      <c r="J2279" s="26"/>
      <c r="K2279" s="26">
        <v>1</v>
      </c>
      <c r="L2279" s="26">
        <v>4</v>
      </c>
      <c r="M2279" s="397">
        <f t="shared" si="0"/>
        <v>48000</v>
      </c>
      <c r="N2279" s="615"/>
      <c r="O2279" s="26"/>
      <c r="P2279" s="397">
        <f t="shared" si="1"/>
        <v>0</v>
      </c>
      <c r="Q2279" s="615"/>
      <c r="R2279" s="614" t="s">
        <v>7101</v>
      </c>
    </row>
    <row r="2280" spans="1:18" ht="24.75" x14ac:dyDescent="0.25">
      <c r="A2280" s="26" t="s">
        <v>8702</v>
      </c>
      <c r="B2280" s="26" t="s">
        <v>8703</v>
      </c>
      <c r="C2280" s="395" t="s">
        <v>8704</v>
      </c>
      <c r="D2280" s="401" t="s">
        <v>8731</v>
      </c>
      <c r="E2280" s="397">
        <v>12000</v>
      </c>
      <c r="F2280" s="398" t="s">
        <v>8732</v>
      </c>
      <c r="G2280" s="26" t="s">
        <v>8733</v>
      </c>
      <c r="H2280" s="395" t="s">
        <v>8721</v>
      </c>
      <c r="I2280" s="26" t="s">
        <v>7099</v>
      </c>
      <c r="J2280" s="26"/>
      <c r="K2280" s="26">
        <v>1</v>
      </c>
      <c r="L2280" s="26">
        <v>12</v>
      </c>
      <c r="M2280" s="397">
        <f t="shared" si="0"/>
        <v>144000</v>
      </c>
      <c r="N2280" s="26">
        <v>1</v>
      </c>
      <c r="O2280" s="26">
        <v>6</v>
      </c>
      <c r="P2280" s="397">
        <f t="shared" si="1"/>
        <v>72000</v>
      </c>
      <c r="Q2280" s="26">
        <v>1</v>
      </c>
      <c r="R2280" s="614" t="s">
        <v>3307</v>
      </c>
    </row>
    <row r="2281" spans="1:18" ht="24.75" x14ac:dyDescent="0.25">
      <c r="A2281" s="26" t="s">
        <v>8702</v>
      </c>
      <c r="B2281" s="26" t="s">
        <v>8703</v>
      </c>
      <c r="C2281" s="395" t="s">
        <v>8704</v>
      </c>
      <c r="D2281" s="392" t="s">
        <v>8734</v>
      </c>
      <c r="E2281" s="397">
        <v>8000</v>
      </c>
      <c r="F2281" s="398">
        <v>71592772</v>
      </c>
      <c r="G2281" s="26" t="s">
        <v>8735</v>
      </c>
      <c r="H2281" s="395" t="s">
        <v>8736</v>
      </c>
      <c r="I2281" s="26" t="s">
        <v>4028</v>
      </c>
      <c r="J2281" s="26"/>
      <c r="K2281" s="26">
        <v>1</v>
      </c>
      <c r="L2281" s="26">
        <v>12</v>
      </c>
      <c r="M2281" s="397">
        <f t="shared" si="0"/>
        <v>96000</v>
      </c>
      <c r="N2281" s="26">
        <v>1</v>
      </c>
      <c r="O2281" s="26">
        <v>6</v>
      </c>
      <c r="P2281" s="397">
        <f t="shared" si="1"/>
        <v>48000</v>
      </c>
      <c r="Q2281" s="26">
        <v>1</v>
      </c>
      <c r="R2281" s="614" t="s">
        <v>3307</v>
      </c>
    </row>
    <row r="2282" spans="1:18" ht="24.75" x14ac:dyDescent="0.25">
      <c r="A2282" s="26" t="s">
        <v>8702</v>
      </c>
      <c r="B2282" s="26" t="s">
        <v>8703</v>
      </c>
      <c r="C2282" s="395" t="s">
        <v>8704</v>
      </c>
      <c r="D2282" s="399" t="s">
        <v>8737</v>
      </c>
      <c r="E2282" s="397">
        <v>12000</v>
      </c>
      <c r="F2282" s="398">
        <v>43429795</v>
      </c>
      <c r="G2282" s="26" t="s">
        <v>8738</v>
      </c>
      <c r="H2282" s="395" t="s">
        <v>8696</v>
      </c>
      <c r="I2282" s="26" t="s">
        <v>7099</v>
      </c>
      <c r="J2282" s="26"/>
      <c r="K2282" s="26">
        <v>1</v>
      </c>
      <c r="L2282" s="26">
        <v>12</v>
      </c>
      <c r="M2282" s="397">
        <f t="shared" si="0"/>
        <v>144000</v>
      </c>
      <c r="N2282" s="26">
        <v>1</v>
      </c>
      <c r="O2282" s="26">
        <v>4</v>
      </c>
      <c r="P2282" s="397">
        <f t="shared" si="1"/>
        <v>48000</v>
      </c>
      <c r="Q2282" s="26">
        <v>1</v>
      </c>
      <c r="R2282" s="614"/>
    </row>
    <row r="2283" spans="1:18" ht="24.75" x14ac:dyDescent="0.25">
      <c r="A2283" s="26" t="s">
        <v>8702</v>
      </c>
      <c r="B2283" s="26" t="s">
        <v>8703</v>
      </c>
      <c r="C2283" s="395" t="s">
        <v>8704</v>
      </c>
      <c r="D2283" s="399" t="s">
        <v>8737</v>
      </c>
      <c r="E2283" s="397">
        <v>12000</v>
      </c>
      <c r="F2283" s="398" t="s">
        <v>8739</v>
      </c>
      <c r="G2283" s="26" t="s">
        <v>8740</v>
      </c>
      <c r="H2283" s="395" t="s">
        <v>8741</v>
      </c>
      <c r="I2283" s="26" t="s">
        <v>7099</v>
      </c>
      <c r="J2283" s="26"/>
      <c r="K2283" s="26"/>
      <c r="L2283" s="26"/>
      <c r="M2283" s="397"/>
      <c r="N2283" s="26">
        <v>1</v>
      </c>
      <c r="O2283" s="26">
        <v>8</v>
      </c>
      <c r="P2283" s="397">
        <f t="shared" si="1"/>
        <v>96000</v>
      </c>
      <c r="Q2283" s="26">
        <v>1</v>
      </c>
      <c r="R2283" s="614" t="s">
        <v>3307</v>
      </c>
    </row>
    <row r="2284" spans="1:18" ht="24.75" x14ac:dyDescent="0.25">
      <c r="A2284" s="26" t="s">
        <v>8702</v>
      </c>
      <c r="B2284" s="26" t="s">
        <v>8703</v>
      </c>
      <c r="C2284" s="395" t="s">
        <v>8704</v>
      </c>
      <c r="D2284" s="399" t="s">
        <v>8737</v>
      </c>
      <c r="E2284" s="397">
        <v>12000</v>
      </c>
      <c r="F2284" s="398">
        <v>42895355</v>
      </c>
      <c r="G2284" s="26" t="s">
        <v>8742</v>
      </c>
      <c r="H2284" s="395" t="s">
        <v>8743</v>
      </c>
      <c r="I2284" s="26" t="s">
        <v>7099</v>
      </c>
      <c r="J2284" s="26"/>
      <c r="K2284" s="26"/>
      <c r="L2284" s="26"/>
      <c r="M2284" s="397"/>
      <c r="N2284" s="26">
        <v>1</v>
      </c>
      <c r="O2284" s="26">
        <v>6</v>
      </c>
      <c r="P2284" s="397">
        <f t="shared" si="1"/>
        <v>72000</v>
      </c>
      <c r="Q2284" s="26">
        <v>1</v>
      </c>
      <c r="R2284" s="614" t="s">
        <v>3307</v>
      </c>
    </row>
    <row r="2285" spans="1:18" ht="24.75" x14ac:dyDescent="0.25">
      <c r="A2285" s="26" t="s">
        <v>8702</v>
      </c>
      <c r="B2285" s="26" t="s">
        <v>8703</v>
      </c>
      <c r="C2285" s="395" t="s">
        <v>8704</v>
      </c>
      <c r="D2285" s="392" t="s">
        <v>8744</v>
      </c>
      <c r="E2285" s="397">
        <v>6000</v>
      </c>
      <c r="F2285" s="398">
        <v>43000413</v>
      </c>
      <c r="G2285" s="26" t="s">
        <v>8745</v>
      </c>
      <c r="H2285" s="395" t="s">
        <v>8746</v>
      </c>
      <c r="I2285" s="26" t="s">
        <v>4028</v>
      </c>
      <c r="J2285" s="26"/>
      <c r="K2285" s="26">
        <v>1</v>
      </c>
      <c r="L2285" s="26">
        <v>12</v>
      </c>
      <c r="M2285" s="397">
        <f t="shared" si="0"/>
        <v>72000</v>
      </c>
      <c r="N2285" s="26">
        <v>1</v>
      </c>
      <c r="O2285" s="26">
        <v>6</v>
      </c>
      <c r="P2285" s="397">
        <f t="shared" si="1"/>
        <v>36000</v>
      </c>
      <c r="Q2285" s="26">
        <v>1</v>
      </c>
      <c r="R2285" s="614" t="s">
        <v>3307</v>
      </c>
    </row>
    <row r="2286" spans="1:18" ht="24.75" x14ac:dyDescent="0.25">
      <c r="A2286" s="26" t="s">
        <v>8702</v>
      </c>
      <c r="B2286" s="26" t="s">
        <v>8703</v>
      </c>
      <c r="C2286" s="395" t="s">
        <v>8704</v>
      </c>
      <c r="D2286" s="399" t="s">
        <v>8747</v>
      </c>
      <c r="E2286" s="397">
        <v>13500</v>
      </c>
      <c r="F2286" s="398">
        <v>46308861</v>
      </c>
      <c r="G2286" s="26" t="s">
        <v>8748</v>
      </c>
      <c r="H2286" s="395" t="s">
        <v>8749</v>
      </c>
      <c r="I2286" s="26" t="s">
        <v>4028</v>
      </c>
      <c r="J2286" s="26"/>
      <c r="K2286" s="26">
        <v>1</v>
      </c>
      <c r="L2286" s="26">
        <v>12</v>
      </c>
      <c r="M2286" s="397">
        <f t="shared" si="0"/>
        <v>162000</v>
      </c>
      <c r="N2286" s="26">
        <v>1</v>
      </c>
      <c r="O2286" s="26">
        <v>6</v>
      </c>
      <c r="P2286" s="397">
        <f t="shared" si="1"/>
        <v>81000</v>
      </c>
      <c r="Q2286" s="26">
        <v>1</v>
      </c>
      <c r="R2286" s="614" t="s">
        <v>3307</v>
      </c>
    </row>
    <row r="2287" spans="1:18" ht="24.75" x14ac:dyDescent="0.25">
      <c r="A2287" s="26" t="s">
        <v>8702</v>
      </c>
      <c r="B2287" s="26" t="s">
        <v>8703</v>
      </c>
      <c r="C2287" s="395" t="s">
        <v>8704</v>
      </c>
      <c r="D2287" s="399" t="s">
        <v>8750</v>
      </c>
      <c r="E2287" s="397">
        <v>12000</v>
      </c>
      <c r="F2287" s="398">
        <v>44099306</v>
      </c>
      <c r="G2287" s="26" t="s">
        <v>8751</v>
      </c>
      <c r="H2287" s="395" t="s">
        <v>8696</v>
      </c>
      <c r="I2287" s="26" t="s">
        <v>7099</v>
      </c>
      <c r="J2287" s="26"/>
      <c r="K2287" s="26">
        <v>1</v>
      </c>
      <c r="L2287" s="26">
        <v>12</v>
      </c>
      <c r="M2287" s="397">
        <f t="shared" si="0"/>
        <v>144000</v>
      </c>
      <c r="N2287" s="26">
        <v>1</v>
      </c>
      <c r="O2287" s="26">
        <v>6</v>
      </c>
      <c r="P2287" s="397">
        <f t="shared" si="1"/>
        <v>72000</v>
      </c>
      <c r="Q2287" s="26"/>
      <c r="R2287" s="614"/>
    </row>
    <row r="2288" spans="1:18" ht="24.75" x14ac:dyDescent="0.25">
      <c r="A2288" s="26" t="s">
        <v>8702</v>
      </c>
      <c r="B2288" s="26" t="s">
        <v>8703</v>
      </c>
      <c r="C2288" s="395" t="s">
        <v>8704</v>
      </c>
      <c r="D2288" s="392" t="s">
        <v>8752</v>
      </c>
      <c r="E2288" s="397">
        <v>12000</v>
      </c>
      <c r="F2288" s="398">
        <v>10065102</v>
      </c>
      <c r="G2288" s="26" t="s">
        <v>8753</v>
      </c>
      <c r="H2288" s="395" t="s">
        <v>8721</v>
      </c>
      <c r="I2288" s="26" t="s">
        <v>7099</v>
      </c>
      <c r="J2288" s="26"/>
      <c r="K2288" s="26">
        <v>1</v>
      </c>
      <c r="L2288" s="26">
        <v>6</v>
      </c>
      <c r="M2288" s="397">
        <f t="shared" si="0"/>
        <v>72000</v>
      </c>
      <c r="N2288" s="26">
        <v>1</v>
      </c>
      <c r="O2288" s="26">
        <v>6</v>
      </c>
      <c r="P2288" s="397">
        <f t="shared" si="1"/>
        <v>72000</v>
      </c>
      <c r="Q2288" s="26">
        <v>1</v>
      </c>
      <c r="R2288" s="614" t="s">
        <v>3307</v>
      </c>
    </row>
    <row r="2289" spans="1:18" ht="24.75" x14ac:dyDescent="0.25">
      <c r="A2289" s="26" t="s">
        <v>8702</v>
      </c>
      <c r="B2289" s="26" t="s">
        <v>8703</v>
      </c>
      <c r="C2289" s="395" t="s">
        <v>8704</v>
      </c>
      <c r="D2289" s="392" t="s">
        <v>8754</v>
      </c>
      <c r="E2289" s="402">
        <v>13000</v>
      </c>
      <c r="F2289" s="398">
        <v>40318386</v>
      </c>
      <c r="G2289" s="26" t="s">
        <v>8755</v>
      </c>
      <c r="H2289" s="395" t="s">
        <v>8756</v>
      </c>
      <c r="I2289" s="26" t="s">
        <v>4028</v>
      </c>
      <c r="J2289" s="26"/>
      <c r="K2289" s="26">
        <v>1</v>
      </c>
      <c r="L2289" s="26">
        <v>12</v>
      </c>
      <c r="M2289" s="402">
        <f t="shared" si="0"/>
        <v>156000</v>
      </c>
      <c r="N2289" s="26">
        <v>1</v>
      </c>
      <c r="O2289" s="26">
        <v>6</v>
      </c>
      <c r="P2289" s="402">
        <f t="shared" si="1"/>
        <v>78000</v>
      </c>
      <c r="Q2289" s="26"/>
      <c r="R2289" s="614"/>
    </row>
    <row r="2290" spans="1:18" ht="24.75" x14ac:dyDescent="0.25">
      <c r="A2290" s="26" t="s">
        <v>8702</v>
      </c>
      <c r="B2290" s="26" t="s">
        <v>8703</v>
      </c>
      <c r="C2290" s="395" t="s">
        <v>8704</v>
      </c>
      <c r="D2290" s="392" t="s">
        <v>8757</v>
      </c>
      <c r="E2290" s="402">
        <v>4000</v>
      </c>
      <c r="F2290" s="398">
        <v>71472289</v>
      </c>
      <c r="G2290" s="26" t="s">
        <v>8758</v>
      </c>
      <c r="H2290" s="395" t="s">
        <v>8759</v>
      </c>
      <c r="I2290" s="26" t="s">
        <v>4028</v>
      </c>
      <c r="J2290" s="26"/>
      <c r="K2290" s="26">
        <v>1</v>
      </c>
      <c r="L2290" s="26">
        <v>1</v>
      </c>
      <c r="M2290" s="402">
        <f t="shared" si="0"/>
        <v>4000</v>
      </c>
      <c r="N2290" s="26">
        <v>1</v>
      </c>
      <c r="O2290" s="26">
        <v>6</v>
      </c>
      <c r="P2290" s="402">
        <f t="shared" si="1"/>
        <v>24000</v>
      </c>
      <c r="Q2290" s="26"/>
      <c r="R2290" s="614"/>
    </row>
    <row r="2291" spans="1:18" ht="15" customHeight="1" x14ac:dyDescent="0.25">
      <c r="A2291" s="26"/>
      <c r="B2291" s="26"/>
      <c r="C2291" s="395"/>
      <c r="D2291" s="392"/>
      <c r="E2291" s="402"/>
      <c r="F2291" s="398"/>
      <c r="G2291" s="26"/>
      <c r="H2291" s="395"/>
      <c r="I2291" s="26"/>
      <c r="J2291" s="26"/>
      <c r="K2291" s="26"/>
      <c r="L2291" s="26"/>
      <c r="M2291" s="402"/>
      <c r="N2291" s="26"/>
      <c r="O2291" s="26"/>
      <c r="P2291" s="402"/>
      <c r="Q2291" s="26"/>
      <c r="R2291" s="614"/>
    </row>
    <row r="2292" spans="1:18" s="533" customFormat="1" ht="15" customHeight="1" x14ac:dyDescent="0.25">
      <c r="A2292" s="527"/>
      <c r="B2292" s="527"/>
      <c r="C2292" s="528"/>
      <c r="D2292" s="529"/>
      <c r="E2292" s="530"/>
      <c r="F2292" s="531"/>
      <c r="G2292" s="527"/>
      <c r="H2292" s="528"/>
      <c r="I2292" s="527"/>
      <c r="J2292" s="527"/>
      <c r="K2292" s="527"/>
      <c r="L2292" s="527"/>
      <c r="M2292" s="530"/>
      <c r="N2292" s="527"/>
      <c r="O2292" s="527"/>
      <c r="P2292" s="530"/>
      <c r="Q2292" s="527"/>
      <c r="R2292" s="532"/>
    </row>
    <row r="2293" spans="1:18" ht="15" customHeight="1" x14ac:dyDescent="0.25">
      <c r="A2293" s="43" t="s">
        <v>235</v>
      </c>
      <c r="B2293" s="17"/>
      <c r="C2293" s="404"/>
      <c r="D2293" s="17"/>
      <c r="E2293" s="17"/>
      <c r="F2293" s="405"/>
      <c r="G2293" s="17"/>
      <c r="H2293" s="404"/>
      <c r="I2293" s="17"/>
      <c r="J2293" s="17"/>
      <c r="K2293" s="51"/>
      <c r="L2293" s="51"/>
      <c r="M2293" s="17"/>
      <c r="N2293" s="17"/>
      <c r="O2293" s="17"/>
      <c r="P2293" s="17"/>
      <c r="Q2293" s="17"/>
      <c r="R2293" s="17"/>
    </row>
  </sheetData>
  <mergeCells count="6">
    <mergeCell ref="A1:R1"/>
    <mergeCell ref="A4:E4"/>
    <mergeCell ref="F4:J4"/>
    <mergeCell ref="K4:M4"/>
    <mergeCell ref="N4:P4"/>
    <mergeCell ref="Q4:R4"/>
  </mergeCells>
  <conditionalFormatting sqref="F1:F5 F1044 F2291:F1048576">
    <cfRule type="duplicateValues" dxfId="0" priority="1"/>
  </conditionalFormatting>
  <printOptions horizontalCentered="1"/>
  <pageMargins left="0.11811023622047245" right="0.11811023622047245" top="0.74803149606299213" bottom="0.74803149606299213" header="0" footer="0"/>
  <pageSetup paperSize="8" scale="52" fitToHeight="0" orientation="landscape" r:id="rId1"/>
  <ignoredErrors>
    <ignoredError sqref="F147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8DA2D-530E-46B8-9A5D-6A4FFF702C97}">
  <sheetPr>
    <tabColor rgb="FFFF0000"/>
  </sheetPr>
  <dimension ref="A1:S1070"/>
  <sheetViews>
    <sheetView view="pageBreakPreview" zoomScale="70" zoomScaleNormal="100" zoomScaleSheetLayoutView="70" workbookViewId="0">
      <pane ySplit="5" topLeftCell="A6" activePane="bottomLeft" state="frozen"/>
      <selection pane="bottomLeft" activeCell="E25" sqref="E25"/>
    </sheetView>
  </sheetViews>
  <sheetFormatPr baseColWidth="10" defaultColWidth="11.42578125" defaultRowHeight="15" customHeight="1" x14ac:dyDescent="0.2"/>
  <cols>
    <col min="1" max="1" width="5.85546875" style="326" customWidth="1"/>
    <col min="2" max="2" width="18.7109375" style="326" customWidth="1"/>
    <col min="3" max="3" width="18.42578125" style="326" customWidth="1"/>
    <col min="4" max="4" width="15.5703125" style="326" customWidth="1"/>
    <col min="5" max="5" width="25.42578125" style="326" customWidth="1"/>
    <col min="6" max="6" width="18.7109375" style="326" customWidth="1"/>
    <col min="7" max="7" width="18.7109375" style="430" customWidth="1"/>
    <col min="8" max="8" width="37.5703125" style="326" customWidth="1"/>
    <col min="9" max="9" width="39.7109375" style="326" customWidth="1"/>
    <col min="10" max="10" width="26.140625" style="326" customWidth="1"/>
    <col min="11" max="11" width="38.7109375" style="326" customWidth="1"/>
    <col min="12" max="12" width="11.5703125" style="326" customWidth="1"/>
    <col min="13" max="13" width="9.140625" style="348" customWidth="1"/>
    <col min="14" max="14" width="21" style="431" customWidth="1"/>
    <col min="15" max="15" width="7.140625" style="326" customWidth="1"/>
    <col min="16" max="16" width="13.5703125" style="432" customWidth="1"/>
    <col min="17" max="17" width="14.85546875" style="326" customWidth="1"/>
    <col min="18" max="19" width="11.42578125" style="326" customWidth="1"/>
    <col min="20" max="16384" width="11.42578125" style="326"/>
  </cols>
  <sheetData>
    <row r="1" spans="1:19" s="407" customFormat="1" ht="28.5" customHeight="1" x14ac:dyDescent="0.2">
      <c r="A1" s="435"/>
      <c r="B1" s="821" t="s">
        <v>251</v>
      </c>
      <c r="C1" s="821"/>
      <c r="D1" s="821"/>
      <c r="E1" s="821"/>
      <c r="F1" s="821"/>
      <c r="G1" s="821"/>
      <c r="H1" s="821"/>
      <c r="I1" s="821"/>
      <c r="J1" s="821"/>
      <c r="K1" s="821"/>
      <c r="L1" s="821"/>
      <c r="M1" s="821"/>
      <c r="N1" s="821"/>
      <c r="O1" s="821"/>
      <c r="P1" s="821"/>
      <c r="Q1" s="821"/>
      <c r="R1" s="821"/>
      <c r="S1" s="821"/>
    </row>
    <row r="2" spans="1:19" s="407" customFormat="1" ht="28.5" customHeight="1" x14ac:dyDescent="0.2">
      <c r="A2" s="824" t="s">
        <v>10904</v>
      </c>
      <c r="B2" s="825"/>
      <c r="C2" s="825"/>
      <c r="D2" s="825"/>
      <c r="E2" s="825"/>
      <c r="F2" s="825"/>
      <c r="G2" s="825"/>
      <c r="H2" s="825"/>
      <c r="I2" s="825"/>
      <c r="J2" s="825"/>
      <c r="K2" s="825"/>
      <c r="L2" s="825"/>
      <c r="M2" s="825"/>
      <c r="N2" s="825"/>
      <c r="O2" s="825"/>
      <c r="P2" s="825"/>
      <c r="Q2" s="825"/>
      <c r="R2" s="825"/>
      <c r="S2" s="434"/>
    </row>
    <row r="3" spans="1:19" s="407" customFormat="1" ht="28.5" customHeight="1" x14ac:dyDescent="0.2">
      <c r="A3" s="826" t="s">
        <v>10905</v>
      </c>
      <c r="B3" s="827"/>
      <c r="C3" s="827"/>
      <c r="D3" s="827"/>
      <c r="E3" s="827"/>
      <c r="F3" s="827"/>
      <c r="G3" s="827"/>
      <c r="H3" s="827"/>
      <c r="I3" s="827"/>
      <c r="J3" s="827"/>
      <c r="K3" s="827"/>
      <c r="L3" s="827"/>
      <c r="M3" s="827"/>
      <c r="N3" s="827"/>
      <c r="O3" s="827"/>
      <c r="P3" s="827"/>
      <c r="Q3" s="827"/>
      <c r="R3" s="827"/>
      <c r="S3" s="433"/>
    </row>
    <row r="4" spans="1:19" s="408" customFormat="1" ht="24" customHeight="1" x14ac:dyDescent="0.2">
      <c r="A4" s="409"/>
      <c r="B4" s="822" t="s">
        <v>144</v>
      </c>
      <c r="C4" s="822"/>
      <c r="D4" s="822"/>
      <c r="E4" s="822"/>
      <c r="F4" s="822"/>
      <c r="G4" s="822" t="s">
        <v>145</v>
      </c>
      <c r="H4" s="822"/>
      <c r="I4" s="822"/>
      <c r="J4" s="822"/>
      <c r="K4" s="822"/>
      <c r="L4" s="823" t="s">
        <v>233</v>
      </c>
      <c r="M4" s="823"/>
      <c r="N4" s="823"/>
      <c r="O4" s="823" t="s">
        <v>234</v>
      </c>
      <c r="P4" s="823"/>
      <c r="Q4" s="823"/>
      <c r="R4" s="822" t="s">
        <v>266</v>
      </c>
      <c r="S4" s="822"/>
    </row>
    <row r="5" spans="1:19" s="416" customFormat="1" ht="98.25" customHeight="1" x14ac:dyDescent="0.25">
      <c r="A5" s="409" t="s">
        <v>8760</v>
      </c>
      <c r="B5" s="409" t="s">
        <v>136</v>
      </c>
      <c r="C5" s="409" t="s">
        <v>146</v>
      </c>
      <c r="D5" s="409" t="s">
        <v>147</v>
      </c>
      <c r="E5" s="409" t="s">
        <v>148</v>
      </c>
      <c r="F5" s="409" t="s">
        <v>149</v>
      </c>
      <c r="G5" s="410" t="s">
        <v>150</v>
      </c>
      <c r="H5" s="411" t="s">
        <v>151</v>
      </c>
      <c r="I5" s="409" t="s">
        <v>152</v>
      </c>
      <c r="J5" s="411" t="s">
        <v>153</v>
      </c>
      <c r="K5" s="409" t="s">
        <v>154</v>
      </c>
      <c r="L5" s="412" t="s">
        <v>155</v>
      </c>
      <c r="M5" s="412" t="s">
        <v>156</v>
      </c>
      <c r="N5" s="413" t="s">
        <v>157</v>
      </c>
      <c r="O5" s="412" t="s">
        <v>155</v>
      </c>
      <c r="P5" s="414" t="s">
        <v>156</v>
      </c>
      <c r="Q5" s="415" t="s">
        <v>157</v>
      </c>
      <c r="R5" s="415" t="s">
        <v>155</v>
      </c>
      <c r="S5" s="415" t="s">
        <v>268</v>
      </c>
    </row>
    <row r="6" spans="1:19" ht="15" customHeight="1" x14ac:dyDescent="0.2">
      <c r="A6" s="341">
        <v>1</v>
      </c>
      <c r="B6" s="341" t="s">
        <v>8761</v>
      </c>
      <c r="C6" s="341" t="s">
        <v>8762</v>
      </c>
      <c r="D6" s="341" t="s">
        <v>158</v>
      </c>
      <c r="E6" s="341" t="s">
        <v>8763</v>
      </c>
      <c r="F6" s="417">
        <v>5000</v>
      </c>
      <c r="G6" s="418" t="s">
        <v>8764</v>
      </c>
      <c r="H6" s="114" t="s">
        <v>8765</v>
      </c>
      <c r="I6" s="114" t="s">
        <v>4404</v>
      </c>
      <c r="J6" s="114" t="s">
        <v>8766</v>
      </c>
      <c r="K6" s="114" t="s">
        <v>4404</v>
      </c>
      <c r="L6" s="339">
        <v>1</v>
      </c>
      <c r="M6" s="339">
        <v>12</v>
      </c>
      <c r="N6" s="419">
        <v>63213.599999999999</v>
      </c>
      <c r="O6" s="339" t="s">
        <v>1664</v>
      </c>
      <c r="P6" s="420">
        <v>6</v>
      </c>
      <c r="Q6" s="417">
        <v>31283.4</v>
      </c>
      <c r="R6" s="421" t="s">
        <v>1664</v>
      </c>
      <c r="S6" s="421">
        <v>12</v>
      </c>
    </row>
    <row r="7" spans="1:19" ht="12" x14ac:dyDescent="0.2">
      <c r="A7" s="341">
        <v>2</v>
      </c>
      <c r="B7" s="341" t="s">
        <v>8761</v>
      </c>
      <c r="C7" s="341" t="s">
        <v>8762</v>
      </c>
      <c r="D7" s="341" t="s">
        <v>158</v>
      </c>
      <c r="E7" s="341" t="s">
        <v>8767</v>
      </c>
      <c r="F7" s="422">
        <v>6000</v>
      </c>
      <c r="G7" s="418" t="s">
        <v>8768</v>
      </c>
      <c r="H7" s="114" t="s">
        <v>8769</v>
      </c>
      <c r="I7" s="114" t="s">
        <v>4015</v>
      </c>
      <c r="J7" s="114" t="s">
        <v>8766</v>
      </c>
      <c r="K7" s="341" t="s">
        <v>4015</v>
      </c>
      <c r="L7" s="339">
        <v>1</v>
      </c>
      <c r="M7" s="339">
        <v>12</v>
      </c>
      <c r="N7" s="419">
        <v>75213.600000000006</v>
      </c>
      <c r="O7" s="339" t="s">
        <v>1664</v>
      </c>
      <c r="P7" s="420">
        <v>6</v>
      </c>
      <c r="Q7" s="417">
        <v>37283.4</v>
      </c>
      <c r="R7" s="421" t="s">
        <v>1664</v>
      </c>
      <c r="S7" s="421">
        <v>12</v>
      </c>
    </row>
    <row r="8" spans="1:19" ht="12" x14ac:dyDescent="0.2">
      <c r="A8" s="341">
        <v>3</v>
      </c>
      <c r="B8" s="341" t="s">
        <v>8761</v>
      </c>
      <c r="C8" s="341" t="s">
        <v>8762</v>
      </c>
      <c r="D8" s="341" t="s">
        <v>158</v>
      </c>
      <c r="E8" s="341" t="s">
        <v>4000</v>
      </c>
      <c r="F8" s="422">
        <v>2000</v>
      </c>
      <c r="G8" s="418" t="s">
        <v>8770</v>
      </c>
      <c r="H8" s="114" t="s">
        <v>8771</v>
      </c>
      <c r="I8" s="114" t="s">
        <v>8772</v>
      </c>
      <c r="J8" s="114" t="s">
        <v>8773</v>
      </c>
      <c r="K8" s="341" t="s">
        <v>8772</v>
      </c>
      <c r="L8" s="339">
        <v>1</v>
      </c>
      <c r="M8" s="339">
        <v>12</v>
      </c>
      <c r="N8" s="423">
        <v>26970</v>
      </c>
      <c r="O8" s="339" t="s">
        <v>1664</v>
      </c>
      <c r="P8" s="424">
        <v>6</v>
      </c>
      <c r="Q8" s="423">
        <v>13080</v>
      </c>
      <c r="R8" s="421" t="s">
        <v>1664</v>
      </c>
      <c r="S8" s="421">
        <v>12</v>
      </c>
    </row>
    <row r="9" spans="1:19" ht="12" x14ac:dyDescent="0.2">
      <c r="A9" s="341">
        <v>4</v>
      </c>
      <c r="B9" s="341" t="s">
        <v>8761</v>
      </c>
      <c r="C9" s="341" t="s">
        <v>8762</v>
      </c>
      <c r="D9" s="341" t="s">
        <v>158</v>
      </c>
      <c r="E9" s="341" t="s">
        <v>8774</v>
      </c>
      <c r="F9" s="422">
        <v>12500</v>
      </c>
      <c r="G9" s="418" t="s">
        <v>8775</v>
      </c>
      <c r="H9" s="114" t="s">
        <v>8776</v>
      </c>
      <c r="I9" s="114" t="s">
        <v>4015</v>
      </c>
      <c r="J9" s="114" t="s">
        <v>8777</v>
      </c>
      <c r="K9" s="341" t="s">
        <v>4015</v>
      </c>
      <c r="L9" s="339">
        <v>1</v>
      </c>
      <c r="M9" s="339">
        <v>1</v>
      </c>
      <c r="N9" s="423">
        <v>3134.4700000000003</v>
      </c>
      <c r="O9" s="339">
        <v>1</v>
      </c>
      <c r="P9" s="424">
        <v>3</v>
      </c>
      <c r="Q9" s="423">
        <v>16045.6803</v>
      </c>
      <c r="R9" s="421"/>
      <c r="S9" s="421"/>
    </row>
    <row r="10" spans="1:19" ht="12" x14ac:dyDescent="0.2">
      <c r="A10" s="341">
        <v>5</v>
      </c>
      <c r="B10" s="341" t="s">
        <v>8761</v>
      </c>
      <c r="C10" s="341" t="s">
        <v>8762</v>
      </c>
      <c r="D10" s="341" t="s">
        <v>158</v>
      </c>
      <c r="E10" s="341" t="s">
        <v>8778</v>
      </c>
      <c r="F10" s="422">
        <v>8000</v>
      </c>
      <c r="G10" s="418" t="s">
        <v>8779</v>
      </c>
      <c r="H10" s="114" t="s">
        <v>8780</v>
      </c>
      <c r="I10" s="114" t="s">
        <v>4015</v>
      </c>
      <c r="J10" s="114" t="s">
        <v>8766</v>
      </c>
      <c r="K10" s="341" t="s">
        <v>4015</v>
      </c>
      <c r="L10" s="339">
        <v>1</v>
      </c>
      <c r="M10" s="339">
        <v>12</v>
      </c>
      <c r="N10" s="423">
        <v>99213.6</v>
      </c>
      <c r="O10" s="339" t="s">
        <v>1664</v>
      </c>
      <c r="P10" s="424">
        <v>6</v>
      </c>
      <c r="Q10" s="423">
        <v>49283.4</v>
      </c>
      <c r="R10" s="421" t="s">
        <v>1664</v>
      </c>
      <c r="S10" s="421">
        <v>12</v>
      </c>
    </row>
    <row r="11" spans="1:19" ht="12" x14ac:dyDescent="0.2">
      <c r="A11" s="341">
        <v>6</v>
      </c>
      <c r="B11" s="341" t="s">
        <v>8761</v>
      </c>
      <c r="C11" s="341" t="s">
        <v>8762</v>
      </c>
      <c r="D11" s="341" t="s">
        <v>158</v>
      </c>
      <c r="E11" s="341" t="s">
        <v>8781</v>
      </c>
      <c r="F11" s="422">
        <v>8000</v>
      </c>
      <c r="G11" s="418" t="s">
        <v>8782</v>
      </c>
      <c r="H11" s="114" t="s">
        <v>8783</v>
      </c>
      <c r="I11" s="114" t="s">
        <v>4015</v>
      </c>
      <c r="J11" s="114" t="s">
        <v>8766</v>
      </c>
      <c r="K11" s="341" t="s">
        <v>4015</v>
      </c>
      <c r="L11" s="339">
        <v>1</v>
      </c>
      <c r="M11" s="339">
        <v>12</v>
      </c>
      <c r="N11" s="423">
        <v>99213.6</v>
      </c>
      <c r="O11" s="339" t="s">
        <v>1664</v>
      </c>
      <c r="P11" s="424">
        <v>6</v>
      </c>
      <c r="Q11" s="423">
        <v>49283.4</v>
      </c>
      <c r="R11" s="421" t="s">
        <v>1664</v>
      </c>
      <c r="S11" s="421">
        <v>12</v>
      </c>
    </row>
    <row r="12" spans="1:19" ht="12" x14ac:dyDescent="0.2">
      <c r="A12" s="341">
        <v>7</v>
      </c>
      <c r="B12" s="341" t="s">
        <v>8761</v>
      </c>
      <c r="C12" s="341" t="s">
        <v>8762</v>
      </c>
      <c r="D12" s="341" t="s">
        <v>158</v>
      </c>
      <c r="E12" s="341" t="s">
        <v>4012</v>
      </c>
      <c r="F12" s="422">
        <v>6000</v>
      </c>
      <c r="G12" s="418" t="s">
        <v>8784</v>
      </c>
      <c r="H12" s="114" t="s">
        <v>8785</v>
      </c>
      <c r="I12" s="114" t="s">
        <v>4015</v>
      </c>
      <c r="J12" s="114" t="s">
        <v>8777</v>
      </c>
      <c r="K12" s="341" t="s">
        <v>4015</v>
      </c>
      <c r="L12" s="339">
        <v>1</v>
      </c>
      <c r="M12" s="339">
        <v>12</v>
      </c>
      <c r="N12" s="423">
        <v>75213.600000000006</v>
      </c>
      <c r="O12" s="339" t="s">
        <v>1664</v>
      </c>
      <c r="P12" s="424">
        <v>6</v>
      </c>
      <c r="Q12" s="423">
        <v>37283.4</v>
      </c>
      <c r="R12" s="421" t="s">
        <v>1664</v>
      </c>
      <c r="S12" s="421">
        <v>12</v>
      </c>
    </row>
    <row r="13" spans="1:19" ht="12" x14ac:dyDescent="0.2">
      <c r="A13" s="341">
        <v>8</v>
      </c>
      <c r="B13" s="341" t="s">
        <v>8761</v>
      </c>
      <c r="C13" s="341" t="s">
        <v>8786</v>
      </c>
      <c r="D13" s="341" t="s">
        <v>158</v>
      </c>
      <c r="E13" s="341" t="s">
        <v>4435</v>
      </c>
      <c r="F13" s="422">
        <v>13500</v>
      </c>
      <c r="G13" s="418" t="s">
        <v>8787</v>
      </c>
      <c r="H13" s="114" t="s">
        <v>8788</v>
      </c>
      <c r="I13" s="114" t="s">
        <v>8789</v>
      </c>
      <c r="J13" s="114" t="s">
        <v>8777</v>
      </c>
      <c r="K13" s="341" t="s">
        <v>8789</v>
      </c>
      <c r="L13" s="339" t="s">
        <v>1664</v>
      </c>
      <c r="M13" s="339" t="s">
        <v>1664</v>
      </c>
      <c r="N13" s="423" t="s">
        <v>1664</v>
      </c>
      <c r="O13" s="339">
        <v>1</v>
      </c>
      <c r="P13" s="424">
        <v>1</v>
      </c>
      <c r="Q13" s="423">
        <v>4074.3</v>
      </c>
      <c r="R13" s="421"/>
      <c r="S13" s="421"/>
    </row>
    <row r="14" spans="1:19" ht="12" x14ac:dyDescent="0.2">
      <c r="A14" s="341">
        <v>9</v>
      </c>
      <c r="B14" s="341" t="s">
        <v>8761</v>
      </c>
      <c r="C14" s="341" t="s">
        <v>8762</v>
      </c>
      <c r="D14" s="341" t="s">
        <v>158</v>
      </c>
      <c r="E14" s="341" t="s">
        <v>4435</v>
      </c>
      <c r="F14" s="422">
        <v>13500</v>
      </c>
      <c r="G14" s="418" t="s">
        <v>8787</v>
      </c>
      <c r="H14" s="114" t="s">
        <v>8788</v>
      </c>
      <c r="I14" s="114" t="s">
        <v>8789</v>
      </c>
      <c r="J14" s="114" t="s">
        <v>8777</v>
      </c>
      <c r="K14" s="341" t="s">
        <v>8789</v>
      </c>
      <c r="L14" s="339" t="s">
        <v>1664</v>
      </c>
      <c r="M14" s="339" t="s">
        <v>1664</v>
      </c>
      <c r="N14" s="423" t="s">
        <v>1664</v>
      </c>
      <c r="O14" s="339">
        <v>1</v>
      </c>
      <c r="P14" s="424">
        <v>5</v>
      </c>
      <c r="Q14" s="423">
        <v>49672.800000000003</v>
      </c>
      <c r="R14" s="421"/>
      <c r="S14" s="421"/>
    </row>
    <row r="15" spans="1:19" ht="12" x14ac:dyDescent="0.2">
      <c r="A15" s="341">
        <v>10</v>
      </c>
      <c r="B15" s="341" t="s">
        <v>8761</v>
      </c>
      <c r="C15" s="341" t="s">
        <v>8762</v>
      </c>
      <c r="D15" s="341" t="s">
        <v>158</v>
      </c>
      <c r="E15" s="341" t="s">
        <v>8790</v>
      </c>
      <c r="F15" s="422">
        <v>2000</v>
      </c>
      <c r="G15" s="418" t="s">
        <v>8791</v>
      </c>
      <c r="H15" s="114" t="s">
        <v>8792</v>
      </c>
      <c r="I15" s="114" t="s">
        <v>581</v>
      </c>
      <c r="J15" s="114" t="s">
        <v>3995</v>
      </c>
      <c r="K15" s="341" t="s">
        <v>581</v>
      </c>
      <c r="L15" s="339">
        <v>1</v>
      </c>
      <c r="M15" s="339">
        <v>12</v>
      </c>
      <c r="N15" s="423">
        <v>26970</v>
      </c>
      <c r="O15" s="339" t="s">
        <v>1664</v>
      </c>
      <c r="P15" s="424">
        <v>6</v>
      </c>
      <c r="Q15" s="423">
        <v>13080</v>
      </c>
      <c r="R15" s="421" t="s">
        <v>1664</v>
      </c>
      <c r="S15" s="421">
        <v>12</v>
      </c>
    </row>
    <row r="16" spans="1:19" ht="12" x14ac:dyDescent="0.2">
      <c r="A16" s="341">
        <v>11</v>
      </c>
      <c r="B16" s="341" t="s">
        <v>8761</v>
      </c>
      <c r="C16" s="341" t="s">
        <v>8762</v>
      </c>
      <c r="D16" s="341" t="s">
        <v>158</v>
      </c>
      <c r="E16" s="341" t="s">
        <v>8793</v>
      </c>
      <c r="F16" s="422">
        <v>4000</v>
      </c>
      <c r="G16" s="418" t="s">
        <v>8794</v>
      </c>
      <c r="H16" s="114" t="s">
        <v>8795</v>
      </c>
      <c r="I16" s="114" t="s">
        <v>4015</v>
      </c>
      <c r="J16" s="114" t="s">
        <v>8766</v>
      </c>
      <c r="K16" s="341" t="s">
        <v>4015</v>
      </c>
      <c r="L16" s="339">
        <v>1</v>
      </c>
      <c r="M16" s="339">
        <v>4</v>
      </c>
      <c r="N16" s="423">
        <v>14957.83</v>
      </c>
      <c r="O16" s="339" t="s">
        <v>1664</v>
      </c>
      <c r="P16" s="424" t="s">
        <v>1664</v>
      </c>
      <c r="Q16" s="423" t="s">
        <v>1664</v>
      </c>
      <c r="R16" s="421"/>
      <c r="S16" s="421"/>
    </row>
    <row r="17" spans="1:19" ht="12" x14ac:dyDescent="0.2">
      <c r="A17" s="341">
        <v>12</v>
      </c>
      <c r="B17" s="341" t="s">
        <v>8761</v>
      </c>
      <c r="C17" s="341" t="s">
        <v>8762</v>
      </c>
      <c r="D17" s="341" t="s">
        <v>158</v>
      </c>
      <c r="E17" s="341" t="s">
        <v>8781</v>
      </c>
      <c r="F17" s="422">
        <v>8000</v>
      </c>
      <c r="G17" s="418" t="s">
        <v>8794</v>
      </c>
      <c r="H17" s="114" t="s">
        <v>8795</v>
      </c>
      <c r="I17" s="114" t="s">
        <v>4015</v>
      </c>
      <c r="J17" s="114" t="s">
        <v>8766</v>
      </c>
      <c r="K17" s="341" t="s">
        <v>4015</v>
      </c>
      <c r="L17" s="339">
        <v>1</v>
      </c>
      <c r="M17" s="339">
        <v>10</v>
      </c>
      <c r="N17" s="423">
        <v>81711.33</v>
      </c>
      <c r="O17" s="339" t="s">
        <v>1664</v>
      </c>
      <c r="P17" s="424">
        <v>6</v>
      </c>
      <c r="Q17" s="423">
        <v>49283.4</v>
      </c>
      <c r="R17" s="421" t="s">
        <v>1664</v>
      </c>
      <c r="S17" s="421">
        <v>12</v>
      </c>
    </row>
    <row r="18" spans="1:19" ht="12" x14ac:dyDescent="0.2">
      <c r="A18" s="341">
        <v>13</v>
      </c>
      <c r="B18" s="341" t="s">
        <v>8761</v>
      </c>
      <c r="C18" s="341" t="s">
        <v>8762</v>
      </c>
      <c r="D18" s="341" t="s">
        <v>158</v>
      </c>
      <c r="E18" s="341" t="s">
        <v>8796</v>
      </c>
      <c r="F18" s="422">
        <v>10000</v>
      </c>
      <c r="G18" s="418" t="s">
        <v>8797</v>
      </c>
      <c r="H18" s="114" t="s">
        <v>8798</v>
      </c>
      <c r="I18" s="114" t="s">
        <v>8799</v>
      </c>
      <c r="J18" s="114" t="s">
        <v>8800</v>
      </c>
      <c r="K18" s="341" t="s">
        <v>8799</v>
      </c>
      <c r="L18" s="339">
        <v>1</v>
      </c>
      <c r="M18" s="339">
        <v>12</v>
      </c>
      <c r="N18" s="423">
        <v>123213.6</v>
      </c>
      <c r="O18" s="339" t="s">
        <v>1664</v>
      </c>
      <c r="P18" s="424">
        <v>6</v>
      </c>
      <c r="Q18" s="423">
        <v>61283.4</v>
      </c>
      <c r="R18" s="421" t="s">
        <v>1664</v>
      </c>
      <c r="S18" s="421">
        <v>12</v>
      </c>
    </row>
    <row r="19" spans="1:19" ht="12" x14ac:dyDescent="0.2">
      <c r="A19" s="341">
        <v>14</v>
      </c>
      <c r="B19" s="341" t="s">
        <v>8761</v>
      </c>
      <c r="C19" s="341" t="s">
        <v>8762</v>
      </c>
      <c r="D19" s="341" t="s">
        <v>158</v>
      </c>
      <c r="E19" s="341" t="s">
        <v>8801</v>
      </c>
      <c r="F19" s="422">
        <v>6500</v>
      </c>
      <c r="G19" s="418" t="s">
        <v>8802</v>
      </c>
      <c r="H19" s="114" t="s">
        <v>8803</v>
      </c>
      <c r="I19" s="114" t="s">
        <v>8804</v>
      </c>
      <c r="J19" s="114" t="s">
        <v>8777</v>
      </c>
      <c r="K19" s="341" t="s">
        <v>8804</v>
      </c>
      <c r="L19" s="339">
        <v>1</v>
      </c>
      <c r="M19" s="339">
        <v>12</v>
      </c>
      <c r="N19" s="423">
        <v>81213.600000000006</v>
      </c>
      <c r="O19" s="339" t="s">
        <v>1664</v>
      </c>
      <c r="P19" s="424">
        <v>6</v>
      </c>
      <c r="Q19" s="423">
        <v>40283.4</v>
      </c>
      <c r="R19" s="421" t="s">
        <v>1664</v>
      </c>
      <c r="S19" s="421">
        <v>12</v>
      </c>
    </row>
    <row r="20" spans="1:19" ht="12" x14ac:dyDescent="0.2">
      <c r="A20" s="341">
        <v>15</v>
      </c>
      <c r="B20" s="341" t="s">
        <v>8761</v>
      </c>
      <c r="C20" s="341" t="s">
        <v>8786</v>
      </c>
      <c r="D20" s="341" t="s">
        <v>158</v>
      </c>
      <c r="E20" s="341" t="s">
        <v>4280</v>
      </c>
      <c r="F20" s="422">
        <v>5000</v>
      </c>
      <c r="G20" s="418" t="s">
        <v>8805</v>
      </c>
      <c r="H20" s="114" t="s">
        <v>8806</v>
      </c>
      <c r="I20" s="114" t="s">
        <v>4015</v>
      </c>
      <c r="J20" s="114" t="s">
        <v>8777</v>
      </c>
      <c r="K20" s="341" t="s">
        <v>4015</v>
      </c>
      <c r="L20" s="339" t="s">
        <v>1664</v>
      </c>
      <c r="M20" s="339" t="s">
        <v>1664</v>
      </c>
      <c r="N20" s="423" t="s">
        <v>1664</v>
      </c>
      <c r="O20" s="339">
        <v>1</v>
      </c>
      <c r="P20" s="424">
        <v>6</v>
      </c>
      <c r="Q20" s="423">
        <v>31283.4</v>
      </c>
      <c r="R20" s="421">
        <v>4</v>
      </c>
      <c r="S20" s="421">
        <v>12</v>
      </c>
    </row>
    <row r="21" spans="1:19" ht="12" x14ac:dyDescent="0.2">
      <c r="A21" s="341">
        <v>16</v>
      </c>
      <c r="B21" s="341" t="s">
        <v>8761</v>
      </c>
      <c r="C21" s="341" t="s">
        <v>8762</v>
      </c>
      <c r="D21" s="341" t="s">
        <v>158</v>
      </c>
      <c r="E21" s="341" t="s">
        <v>4280</v>
      </c>
      <c r="F21" s="422">
        <v>5000</v>
      </c>
      <c r="G21" s="418" t="s">
        <v>8805</v>
      </c>
      <c r="H21" s="114" t="s">
        <v>8806</v>
      </c>
      <c r="I21" s="114" t="s">
        <v>4015</v>
      </c>
      <c r="J21" s="114" t="s">
        <v>8777</v>
      </c>
      <c r="K21" s="341" t="s">
        <v>4015</v>
      </c>
      <c r="L21" s="339">
        <v>1</v>
      </c>
      <c r="M21" s="339">
        <v>2</v>
      </c>
      <c r="N21" s="423">
        <v>10195.6</v>
      </c>
      <c r="O21" s="339" t="s">
        <v>1664</v>
      </c>
      <c r="P21" s="424" t="s">
        <v>1664</v>
      </c>
      <c r="Q21" s="423" t="s">
        <v>1664</v>
      </c>
      <c r="R21" s="421"/>
      <c r="S21" s="421"/>
    </row>
    <row r="22" spans="1:19" ht="12" x14ac:dyDescent="0.2">
      <c r="A22" s="341">
        <v>17</v>
      </c>
      <c r="B22" s="341" t="s">
        <v>8761</v>
      </c>
      <c r="C22" s="341" t="s">
        <v>8762</v>
      </c>
      <c r="D22" s="341" t="s">
        <v>158</v>
      </c>
      <c r="E22" s="341" t="s">
        <v>8807</v>
      </c>
      <c r="F22" s="422">
        <v>8000</v>
      </c>
      <c r="G22" s="418" t="s">
        <v>8808</v>
      </c>
      <c r="H22" s="114" t="s">
        <v>8809</v>
      </c>
      <c r="I22" s="114" t="s">
        <v>8810</v>
      </c>
      <c r="J22" s="114" t="s">
        <v>8777</v>
      </c>
      <c r="K22" s="341" t="s">
        <v>8810</v>
      </c>
      <c r="L22" s="339">
        <v>1</v>
      </c>
      <c r="M22" s="339">
        <v>12</v>
      </c>
      <c r="N22" s="423">
        <v>99213.6</v>
      </c>
      <c r="O22" s="339" t="s">
        <v>1664</v>
      </c>
      <c r="P22" s="424">
        <v>6</v>
      </c>
      <c r="Q22" s="423">
        <v>49283.4</v>
      </c>
      <c r="R22" s="421" t="s">
        <v>1664</v>
      </c>
      <c r="S22" s="421">
        <v>12</v>
      </c>
    </row>
    <row r="23" spans="1:19" ht="12" x14ac:dyDescent="0.2">
      <c r="A23" s="341">
        <v>18</v>
      </c>
      <c r="B23" s="341" t="s">
        <v>8761</v>
      </c>
      <c r="C23" s="341" t="s">
        <v>8762</v>
      </c>
      <c r="D23" s="341" t="s">
        <v>158</v>
      </c>
      <c r="E23" s="341" t="s">
        <v>8774</v>
      </c>
      <c r="F23" s="422">
        <v>12500</v>
      </c>
      <c r="G23" s="418" t="s">
        <v>8811</v>
      </c>
      <c r="H23" s="114" t="s">
        <v>8812</v>
      </c>
      <c r="I23" s="114" t="s">
        <v>4015</v>
      </c>
      <c r="J23" s="114" t="s">
        <v>8813</v>
      </c>
      <c r="K23" s="341" t="s">
        <v>4015</v>
      </c>
      <c r="L23" s="339">
        <v>1</v>
      </c>
      <c r="M23" s="339">
        <v>12</v>
      </c>
      <c r="N23" s="423">
        <v>153213.6</v>
      </c>
      <c r="O23" s="339" t="s">
        <v>1664</v>
      </c>
      <c r="P23" s="424">
        <v>6</v>
      </c>
      <c r="Q23" s="423">
        <v>76283.399999999994</v>
      </c>
      <c r="R23" s="421" t="s">
        <v>1664</v>
      </c>
      <c r="S23" s="421">
        <v>12</v>
      </c>
    </row>
    <row r="24" spans="1:19" ht="12" x14ac:dyDescent="0.2">
      <c r="A24" s="341">
        <v>19</v>
      </c>
      <c r="B24" s="341" t="s">
        <v>8761</v>
      </c>
      <c r="C24" s="341" t="s">
        <v>8762</v>
      </c>
      <c r="D24" s="341" t="s">
        <v>158</v>
      </c>
      <c r="E24" s="341" t="s">
        <v>8814</v>
      </c>
      <c r="F24" s="422">
        <v>8000</v>
      </c>
      <c r="G24" s="418" t="s">
        <v>8815</v>
      </c>
      <c r="H24" s="114" t="s">
        <v>8816</v>
      </c>
      <c r="I24" s="114" t="s">
        <v>8590</v>
      </c>
      <c r="J24" s="114" t="s">
        <v>8766</v>
      </c>
      <c r="K24" s="341" t="s">
        <v>8590</v>
      </c>
      <c r="L24" s="339">
        <v>1</v>
      </c>
      <c r="M24" s="339">
        <v>12</v>
      </c>
      <c r="N24" s="423">
        <v>99213.6</v>
      </c>
      <c r="O24" s="339" t="s">
        <v>1664</v>
      </c>
      <c r="P24" s="424">
        <v>6</v>
      </c>
      <c r="Q24" s="423">
        <v>49283.4</v>
      </c>
      <c r="R24" s="421" t="s">
        <v>1664</v>
      </c>
      <c r="S24" s="421">
        <v>12</v>
      </c>
    </row>
    <row r="25" spans="1:19" ht="12" x14ac:dyDescent="0.2">
      <c r="A25" s="341">
        <v>20</v>
      </c>
      <c r="B25" s="341" t="s">
        <v>8761</v>
      </c>
      <c r="C25" s="341" t="s">
        <v>8762</v>
      </c>
      <c r="D25" s="341" t="s">
        <v>158</v>
      </c>
      <c r="E25" s="341" t="s">
        <v>4003</v>
      </c>
      <c r="F25" s="422">
        <v>6000</v>
      </c>
      <c r="G25" s="418" t="s">
        <v>8817</v>
      </c>
      <c r="H25" s="114" t="s">
        <v>8818</v>
      </c>
      <c r="I25" s="114" t="s">
        <v>8819</v>
      </c>
      <c r="J25" s="114" t="s">
        <v>8777</v>
      </c>
      <c r="K25" s="341" t="s">
        <v>8819</v>
      </c>
      <c r="L25" s="339">
        <v>1</v>
      </c>
      <c r="M25" s="339">
        <v>12</v>
      </c>
      <c r="N25" s="423">
        <v>75213.600000000006</v>
      </c>
      <c r="O25" s="339" t="s">
        <v>1664</v>
      </c>
      <c r="P25" s="424">
        <v>6</v>
      </c>
      <c r="Q25" s="423">
        <v>37283.4</v>
      </c>
      <c r="R25" s="421" t="s">
        <v>1664</v>
      </c>
      <c r="S25" s="421">
        <v>12</v>
      </c>
    </row>
    <row r="26" spans="1:19" ht="12" x14ac:dyDescent="0.2">
      <c r="A26" s="341">
        <v>21</v>
      </c>
      <c r="B26" s="341" t="s">
        <v>8761</v>
      </c>
      <c r="C26" s="341" t="s">
        <v>8762</v>
      </c>
      <c r="D26" s="341" t="s">
        <v>158</v>
      </c>
      <c r="E26" s="341" t="s">
        <v>8790</v>
      </c>
      <c r="F26" s="422">
        <v>2000</v>
      </c>
      <c r="G26" s="418" t="s">
        <v>8820</v>
      </c>
      <c r="H26" s="114" t="s">
        <v>8821</v>
      </c>
      <c r="I26" s="114" t="s">
        <v>581</v>
      </c>
      <c r="J26" s="114" t="s">
        <v>3995</v>
      </c>
      <c r="K26" s="341" t="s">
        <v>581</v>
      </c>
      <c r="L26" s="339">
        <v>1</v>
      </c>
      <c r="M26" s="339">
        <v>12</v>
      </c>
      <c r="N26" s="423">
        <v>26970</v>
      </c>
      <c r="O26" s="339" t="s">
        <v>1664</v>
      </c>
      <c r="P26" s="424">
        <v>6</v>
      </c>
      <c r="Q26" s="423">
        <v>13080</v>
      </c>
      <c r="R26" s="421" t="s">
        <v>1664</v>
      </c>
      <c r="S26" s="421">
        <v>12</v>
      </c>
    </row>
    <row r="27" spans="1:19" ht="12" x14ac:dyDescent="0.2">
      <c r="A27" s="341">
        <v>22</v>
      </c>
      <c r="B27" s="341" t="s">
        <v>8761</v>
      </c>
      <c r="C27" s="341" t="s">
        <v>8762</v>
      </c>
      <c r="D27" s="341" t="s">
        <v>158</v>
      </c>
      <c r="E27" s="341" t="s">
        <v>4096</v>
      </c>
      <c r="F27" s="422">
        <v>2000</v>
      </c>
      <c r="G27" s="418" t="s">
        <v>8822</v>
      </c>
      <c r="H27" s="114" t="s">
        <v>8823</v>
      </c>
      <c r="I27" s="114" t="s">
        <v>581</v>
      </c>
      <c r="J27" s="114" t="s">
        <v>3995</v>
      </c>
      <c r="K27" s="341" t="s">
        <v>581</v>
      </c>
      <c r="L27" s="339">
        <v>1</v>
      </c>
      <c r="M27" s="339">
        <v>12</v>
      </c>
      <c r="N27" s="423">
        <v>26970</v>
      </c>
      <c r="O27" s="339" t="s">
        <v>1664</v>
      </c>
      <c r="P27" s="424">
        <v>6</v>
      </c>
      <c r="Q27" s="423">
        <v>13080</v>
      </c>
      <c r="R27" s="421" t="s">
        <v>1664</v>
      </c>
      <c r="S27" s="421">
        <v>12</v>
      </c>
    </row>
    <row r="28" spans="1:19" ht="12" x14ac:dyDescent="0.2">
      <c r="A28" s="341">
        <v>23</v>
      </c>
      <c r="B28" s="341" t="s">
        <v>8761</v>
      </c>
      <c r="C28" s="341" t="s">
        <v>8762</v>
      </c>
      <c r="D28" s="341" t="s">
        <v>158</v>
      </c>
      <c r="E28" s="341" t="s">
        <v>8774</v>
      </c>
      <c r="F28" s="422">
        <v>12500</v>
      </c>
      <c r="G28" s="418" t="s">
        <v>8824</v>
      </c>
      <c r="H28" s="114" t="s">
        <v>8825</v>
      </c>
      <c r="I28" s="114" t="s">
        <v>4015</v>
      </c>
      <c r="J28" s="114" t="s">
        <v>8777</v>
      </c>
      <c r="K28" s="341" t="s">
        <v>4015</v>
      </c>
      <c r="L28" s="339">
        <v>1</v>
      </c>
      <c r="M28" s="339">
        <v>12</v>
      </c>
      <c r="N28" s="423">
        <v>148829.13</v>
      </c>
      <c r="O28" s="339" t="s">
        <v>1664</v>
      </c>
      <c r="P28" s="424">
        <v>6</v>
      </c>
      <c r="Q28" s="423">
        <v>76283.399999999994</v>
      </c>
      <c r="R28" s="421" t="s">
        <v>1664</v>
      </c>
      <c r="S28" s="421">
        <v>12</v>
      </c>
    </row>
    <row r="29" spans="1:19" ht="12" x14ac:dyDescent="0.2">
      <c r="A29" s="341">
        <v>24</v>
      </c>
      <c r="B29" s="341" t="s">
        <v>8761</v>
      </c>
      <c r="C29" s="341" t="s">
        <v>8762</v>
      </c>
      <c r="D29" s="341" t="s">
        <v>158</v>
      </c>
      <c r="E29" s="341" t="s">
        <v>8826</v>
      </c>
      <c r="F29" s="422">
        <v>8000</v>
      </c>
      <c r="G29" s="418" t="s">
        <v>8824</v>
      </c>
      <c r="H29" s="114" t="s">
        <v>8825</v>
      </c>
      <c r="I29" s="114" t="s">
        <v>4015</v>
      </c>
      <c r="J29" s="114" t="s">
        <v>8777</v>
      </c>
      <c r="K29" s="341" t="s">
        <v>4015</v>
      </c>
      <c r="L29" s="339">
        <v>1</v>
      </c>
      <c r="M29" s="339">
        <v>3</v>
      </c>
      <c r="N29" s="423">
        <v>19684.469999999998</v>
      </c>
      <c r="O29" s="339" t="s">
        <v>1664</v>
      </c>
      <c r="P29" s="424" t="s">
        <v>1664</v>
      </c>
      <c r="Q29" s="423" t="s">
        <v>1664</v>
      </c>
      <c r="R29" s="421"/>
      <c r="S29" s="421"/>
    </row>
    <row r="30" spans="1:19" ht="12" x14ac:dyDescent="0.2">
      <c r="A30" s="341">
        <v>25</v>
      </c>
      <c r="B30" s="341" t="s">
        <v>8761</v>
      </c>
      <c r="C30" s="341" t="s">
        <v>8762</v>
      </c>
      <c r="D30" s="341" t="s">
        <v>158</v>
      </c>
      <c r="E30" s="341" t="s">
        <v>8807</v>
      </c>
      <c r="F30" s="422">
        <v>8000</v>
      </c>
      <c r="G30" s="418" t="s">
        <v>8827</v>
      </c>
      <c r="H30" s="114" t="s">
        <v>8828</v>
      </c>
      <c r="I30" s="114" t="s">
        <v>4015</v>
      </c>
      <c r="J30" s="114" t="s">
        <v>8829</v>
      </c>
      <c r="K30" s="341" t="s">
        <v>4015</v>
      </c>
      <c r="L30" s="339">
        <v>1</v>
      </c>
      <c r="M30" s="339">
        <v>7</v>
      </c>
      <c r="N30" s="423">
        <v>50506.81</v>
      </c>
      <c r="O30" s="339" t="s">
        <v>1664</v>
      </c>
      <c r="P30" s="424" t="s">
        <v>1664</v>
      </c>
      <c r="Q30" s="423" t="s">
        <v>1664</v>
      </c>
      <c r="R30" s="421"/>
      <c r="S30" s="421"/>
    </row>
    <row r="31" spans="1:19" ht="12" x14ac:dyDescent="0.2">
      <c r="A31" s="341">
        <v>26</v>
      </c>
      <c r="B31" s="341" t="s">
        <v>8761</v>
      </c>
      <c r="C31" s="341" t="s">
        <v>8762</v>
      </c>
      <c r="D31" s="341" t="s">
        <v>158</v>
      </c>
      <c r="E31" s="341" t="s">
        <v>4012</v>
      </c>
      <c r="F31" s="422">
        <v>6500</v>
      </c>
      <c r="G31" s="418" t="s">
        <v>8830</v>
      </c>
      <c r="H31" s="114" t="s">
        <v>8831</v>
      </c>
      <c r="I31" s="114" t="s">
        <v>4015</v>
      </c>
      <c r="J31" s="114" t="s">
        <v>8832</v>
      </c>
      <c r="K31" s="341" t="s">
        <v>4015</v>
      </c>
      <c r="L31" s="339">
        <v>1</v>
      </c>
      <c r="M31" s="339">
        <v>10</v>
      </c>
      <c r="N31" s="423">
        <v>67128</v>
      </c>
      <c r="O31" s="339" t="s">
        <v>1664</v>
      </c>
      <c r="P31" s="424">
        <v>6</v>
      </c>
      <c r="Q31" s="423">
        <v>40283.4</v>
      </c>
      <c r="R31" s="421" t="s">
        <v>1664</v>
      </c>
      <c r="S31" s="421">
        <v>12</v>
      </c>
    </row>
    <row r="32" spans="1:19" ht="12" x14ac:dyDescent="0.2">
      <c r="A32" s="341">
        <v>27</v>
      </c>
      <c r="B32" s="341" t="s">
        <v>8761</v>
      </c>
      <c r="C32" s="341" t="s">
        <v>8762</v>
      </c>
      <c r="D32" s="341" t="s">
        <v>158</v>
      </c>
      <c r="E32" s="341" t="s">
        <v>8826</v>
      </c>
      <c r="F32" s="422">
        <v>8000</v>
      </c>
      <c r="G32" s="418" t="s">
        <v>8833</v>
      </c>
      <c r="H32" s="114" t="s">
        <v>8834</v>
      </c>
      <c r="I32" s="114" t="s">
        <v>4015</v>
      </c>
      <c r="J32" s="114" t="s">
        <v>8777</v>
      </c>
      <c r="K32" s="341" t="s">
        <v>4015</v>
      </c>
      <c r="L32" s="339">
        <v>1</v>
      </c>
      <c r="M32" s="339">
        <v>12</v>
      </c>
      <c r="N32" s="423">
        <v>99213.6</v>
      </c>
      <c r="O32" s="339" t="s">
        <v>1664</v>
      </c>
      <c r="P32" s="424">
        <v>6</v>
      </c>
      <c r="Q32" s="423">
        <v>49283.4</v>
      </c>
      <c r="R32" s="421" t="s">
        <v>1664</v>
      </c>
      <c r="S32" s="421">
        <v>12</v>
      </c>
    </row>
    <row r="33" spans="1:19" ht="12" x14ac:dyDescent="0.2">
      <c r="A33" s="341">
        <v>28</v>
      </c>
      <c r="B33" s="341" t="s">
        <v>8761</v>
      </c>
      <c r="C33" s="341" t="s">
        <v>8762</v>
      </c>
      <c r="D33" s="341" t="s">
        <v>158</v>
      </c>
      <c r="E33" s="341" t="s">
        <v>5535</v>
      </c>
      <c r="F33" s="422">
        <v>5000</v>
      </c>
      <c r="G33" s="418" t="s">
        <v>8835</v>
      </c>
      <c r="H33" s="114" t="s">
        <v>8836</v>
      </c>
      <c r="I33" s="114" t="s">
        <v>4802</v>
      </c>
      <c r="J33" s="114" t="s">
        <v>8837</v>
      </c>
      <c r="K33" s="341" t="s">
        <v>4802</v>
      </c>
      <c r="L33" s="339">
        <v>1</v>
      </c>
      <c r="M33" s="339">
        <v>12</v>
      </c>
      <c r="N33" s="423">
        <v>63213.599999999999</v>
      </c>
      <c r="O33" s="339" t="s">
        <v>1664</v>
      </c>
      <c r="P33" s="424">
        <v>6</v>
      </c>
      <c r="Q33" s="423">
        <v>31283.4</v>
      </c>
      <c r="R33" s="421" t="s">
        <v>1664</v>
      </c>
      <c r="S33" s="421">
        <v>12</v>
      </c>
    </row>
    <row r="34" spans="1:19" ht="12" x14ac:dyDescent="0.2">
      <c r="A34" s="341">
        <v>29</v>
      </c>
      <c r="B34" s="341" t="s">
        <v>8761</v>
      </c>
      <c r="C34" s="341" t="s">
        <v>8786</v>
      </c>
      <c r="D34" s="341" t="s">
        <v>158</v>
      </c>
      <c r="E34" s="341" t="s">
        <v>4363</v>
      </c>
      <c r="F34" s="422">
        <v>2500</v>
      </c>
      <c r="G34" s="418" t="s">
        <v>8838</v>
      </c>
      <c r="H34" s="114" t="s">
        <v>8839</v>
      </c>
      <c r="I34" s="114" t="s">
        <v>4595</v>
      </c>
      <c r="J34" s="114" t="s">
        <v>8773</v>
      </c>
      <c r="K34" s="341" t="s">
        <v>4595</v>
      </c>
      <c r="L34" s="339">
        <v>1</v>
      </c>
      <c r="M34" s="339">
        <v>10</v>
      </c>
      <c r="N34" s="423">
        <v>27478</v>
      </c>
      <c r="O34" s="339" t="s">
        <v>1664</v>
      </c>
      <c r="P34" s="424">
        <v>6</v>
      </c>
      <c r="Q34" s="423">
        <v>16272.6</v>
      </c>
      <c r="R34" s="421"/>
      <c r="S34" s="421"/>
    </row>
    <row r="35" spans="1:19" ht="12" x14ac:dyDescent="0.2">
      <c r="A35" s="341">
        <v>30</v>
      </c>
      <c r="B35" s="341" t="s">
        <v>8761</v>
      </c>
      <c r="C35" s="341" t="s">
        <v>8762</v>
      </c>
      <c r="D35" s="341" t="s">
        <v>158</v>
      </c>
      <c r="E35" s="341" t="s">
        <v>4363</v>
      </c>
      <c r="F35" s="422">
        <v>2500</v>
      </c>
      <c r="G35" s="418" t="s">
        <v>8838</v>
      </c>
      <c r="H35" s="114" t="s">
        <v>8839</v>
      </c>
      <c r="I35" s="114" t="s">
        <v>4595</v>
      </c>
      <c r="J35" s="114" t="s">
        <v>8773</v>
      </c>
      <c r="K35" s="341" t="s">
        <v>4595</v>
      </c>
      <c r="L35" s="339">
        <v>1</v>
      </c>
      <c r="M35" s="339">
        <v>2</v>
      </c>
      <c r="N35" s="423">
        <v>5735.6</v>
      </c>
      <c r="O35" s="339" t="s">
        <v>1664</v>
      </c>
      <c r="P35" s="424" t="s">
        <v>1664</v>
      </c>
      <c r="Q35" s="423" t="s">
        <v>1664</v>
      </c>
      <c r="R35" s="421"/>
      <c r="S35" s="421"/>
    </row>
    <row r="36" spans="1:19" ht="12" x14ac:dyDescent="0.2">
      <c r="A36" s="341">
        <v>31</v>
      </c>
      <c r="B36" s="341" t="s">
        <v>8761</v>
      </c>
      <c r="C36" s="341" t="s">
        <v>8762</v>
      </c>
      <c r="D36" s="341" t="s">
        <v>158</v>
      </c>
      <c r="E36" s="341" t="s">
        <v>4000</v>
      </c>
      <c r="F36" s="422">
        <v>2000</v>
      </c>
      <c r="G36" s="418" t="s">
        <v>8840</v>
      </c>
      <c r="H36" s="114" t="s">
        <v>8841</v>
      </c>
      <c r="I36" s="114" t="s">
        <v>581</v>
      </c>
      <c r="J36" s="114" t="s">
        <v>3995</v>
      </c>
      <c r="K36" s="341" t="s">
        <v>581</v>
      </c>
      <c r="L36" s="339">
        <v>1</v>
      </c>
      <c r="M36" s="339">
        <v>12</v>
      </c>
      <c r="N36" s="423">
        <v>26970</v>
      </c>
      <c r="O36" s="339" t="s">
        <v>1664</v>
      </c>
      <c r="P36" s="424">
        <v>6</v>
      </c>
      <c r="Q36" s="423">
        <v>13080</v>
      </c>
      <c r="R36" s="421" t="s">
        <v>1664</v>
      </c>
      <c r="S36" s="421">
        <v>12</v>
      </c>
    </row>
    <row r="37" spans="1:19" ht="12" x14ac:dyDescent="0.2">
      <c r="A37" s="341">
        <v>32</v>
      </c>
      <c r="B37" s="341" t="s">
        <v>8761</v>
      </c>
      <c r="C37" s="341" t="s">
        <v>8762</v>
      </c>
      <c r="D37" s="341" t="s">
        <v>158</v>
      </c>
      <c r="E37" s="341" t="s">
        <v>8801</v>
      </c>
      <c r="F37" s="422">
        <v>4000</v>
      </c>
      <c r="G37" s="418" t="s">
        <v>8842</v>
      </c>
      <c r="H37" s="114" t="s">
        <v>8843</v>
      </c>
      <c r="I37" s="114" t="s">
        <v>4015</v>
      </c>
      <c r="J37" s="114" t="s">
        <v>8777</v>
      </c>
      <c r="K37" s="341" t="s">
        <v>4015</v>
      </c>
      <c r="L37" s="339">
        <v>1</v>
      </c>
      <c r="M37" s="339">
        <v>12</v>
      </c>
      <c r="N37" s="423">
        <v>51213.599999999999</v>
      </c>
      <c r="O37" s="339" t="s">
        <v>1664</v>
      </c>
      <c r="P37" s="424">
        <v>6</v>
      </c>
      <c r="Q37" s="423">
        <v>25283.4</v>
      </c>
      <c r="R37" s="421" t="s">
        <v>1664</v>
      </c>
      <c r="S37" s="421">
        <v>12</v>
      </c>
    </row>
    <row r="38" spans="1:19" ht="12" x14ac:dyDescent="0.2">
      <c r="A38" s="341">
        <v>33</v>
      </c>
      <c r="B38" s="341" t="s">
        <v>8761</v>
      </c>
      <c r="C38" s="341" t="s">
        <v>8762</v>
      </c>
      <c r="D38" s="341" t="s">
        <v>158</v>
      </c>
      <c r="E38" s="341" t="s">
        <v>8844</v>
      </c>
      <c r="F38" s="422">
        <v>2000</v>
      </c>
      <c r="G38" s="418" t="s">
        <v>8845</v>
      </c>
      <c r="H38" s="114" t="s">
        <v>8846</v>
      </c>
      <c r="I38" s="114" t="s">
        <v>581</v>
      </c>
      <c r="J38" s="114" t="s">
        <v>3995</v>
      </c>
      <c r="K38" s="341" t="s">
        <v>581</v>
      </c>
      <c r="L38" s="339">
        <v>1</v>
      </c>
      <c r="M38" s="339">
        <v>12</v>
      </c>
      <c r="N38" s="423">
        <v>26970</v>
      </c>
      <c r="O38" s="339" t="s">
        <v>1664</v>
      </c>
      <c r="P38" s="424">
        <v>6</v>
      </c>
      <c r="Q38" s="423">
        <v>13080</v>
      </c>
      <c r="R38" s="421" t="s">
        <v>1664</v>
      </c>
      <c r="S38" s="421">
        <v>12</v>
      </c>
    </row>
    <row r="39" spans="1:19" ht="12" x14ac:dyDescent="0.2">
      <c r="A39" s="341">
        <v>34</v>
      </c>
      <c r="B39" s="341" t="s">
        <v>8761</v>
      </c>
      <c r="C39" s="341" t="s">
        <v>8762</v>
      </c>
      <c r="D39" s="341" t="s">
        <v>158</v>
      </c>
      <c r="E39" s="341" t="s">
        <v>8801</v>
      </c>
      <c r="F39" s="422">
        <v>5000</v>
      </c>
      <c r="G39" s="418" t="s">
        <v>8847</v>
      </c>
      <c r="H39" s="114" t="s">
        <v>8848</v>
      </c>
      <c r="I39" s="114" t="s">
        <v>4015</v>
      </c>
      <c r="J39" s="114" t="s">
        <v>8849</v>
      </c>
      <c r="K39" s="341" t="s">
        <v>4015</v>
      </c>
      <c r="L39" s="339">
        <v>1</v>
      </c>
      <c r="M39" s="339">
        <v>12</v>
      </c>
      <c r="N39" s="423">
        <v>63213.599999999999</v>
      </c>
      <c r="O39" s="339" t="s">
        <v>1664</v>
      </c>
      <c r="P39" s="424">
        <v>6</v>
      </c>
      <c r="Q39" s="423">
        <v>13975</v>
      </c>
      <c r="R39" s="421" t="s">
        <v>1664</v>
      </c>
      <c r="S39" s="421">
        <v>12</v>
      </c>
    </row>
    <row r="40" spans="1:19" ht="12" x14ac:dyDescent="0.2">
      <c r="A40" s="341">
        <v>35</v>
      </c>
      <c r="B40" s="341" t="s">
        <v>8761</v>
      </c>
      <c r="C40" s="341" t="s">
        <v>8762</v>
      </c>
      <c r="D40" s="341" t="s">
        <v>158</v>
      </c>
      <c r="E40" s="341" t="s">
        <v>4363</v>
      </c>
      <c r="F40" s="422">
        <v>2500</v>
      </c>
      <c r="G40" s="418" t="s">
        <v>8850</v>
      </c>
      <c r="H40" s="114" t="s">
        <v>8851</v>
      </c>
      <c r="I40" s="114" t="s">
        <v>4067</v>
      </c>
      <c r="J40" s="114" t="s">
        <v>8852</v>
      </c>
      <c r="K40" s="341" t="s">
        <v>4067</v>
      </c>
      <c r="L40" s="339">
        <v>1</v>
      </c>
      <c r="M40" s="339">
        <v>12</v>
      </c>
      <c r="N40" s="423">
        <v>33213.599999999999</v>
      </c>
      <c r="O40" s="339" t="s">
        <v>1664</v>
      </c>
      <c r="P40" s="424">
        <v>6</v>
      </c>
      <c r="Q40" s="423">
        <v>16272.6</v>
      </c>
      <c r="R40" s="421" t="s">
        <v>1664</v>
      </c>
      <c r="S40" s="421">
        <v>12</v>
      </c>
    </row>
    <row r="41" spans="1:19" ht="12" x14ac:dyDescent="0.2">
      <c r="A41" s="341">
        <v>36</v>
      </c>
      <c r="B41" s="341" t="s">
        <v>8761</v>
      </c>
      <c r="C41" s="341" t="s">
        <v>8762</v>
      </c>
      <c r="D41" s="341" t="s">
        <v>158</v>
      </c>
      <c r="E41" s="341" t="s">
        <v>8853</v>
      </c>
      <c r="F41" s="422">
        <v>8000</v>
      </c>
      <c r="G41" s="418" t="s">
        <v>8854</v>
      </c>
      <c r="H41" s="114" t="s">
        <v>8855</v>
      </c>
      <c r="I41" s="114" t="s">
        <v>8856</v>
      </c>
      <c r="J41" s="114" t="s">
        <v>8813</v>
      </c>
      <c r="K41" s="341" t="s">
        <v>8856</v>
      </c>
      <c r="L41" s="339">
        <v>1</v>
      </c>
      <c r="M41" s="339">
        <v>12</v>
      </c>
      <c r="N41" s="423">
        <v>99213.6</v>
      </c>
      <c r="O41" s="339" t="s">
        <v>1664</v>
      </c>
      <c r="P41" s="424">
        <v>6</v>
      </c>
      <c r="Q41" s="423">
        <v>34073.470300000001</v>
      </c>
      <c r="R41" s="421" t="s">
        <v>1664</v>
      </c>
      <c r="S41" s="421">
        <v>12</v>
      </c>
    </row>
    <row r="42" spans="1:19" ht="12" x14ac:dyDescent="0.2">
      <c r="A42" s="341">
        <v>37</v>
      </c>
      <c r="B42" s="341" t="s">
        <v>8761</v>
      </c>
      <c r="C42" s="341" t="s">
        <v>8762</v>
      </c>
      <c r="D42" s="341" t="s">
        <v>158</v>
      </c>
      <c r="E42" s="341" t="s">
        <v>8781</v>
      </c>
      <c r="F42" s="422">
        <v>8000</v>
      </c>
      <c r="G42" s="418" t="s">
        <v>8857</v>
      </c>
      <c r="H42" s="114" t="s">
        <v>8858</v>
      </c>
      <c r="I42" s="114" t="s">
        <v>4015</v>
      </c>
      <c r="J42" s="114" t="s">
        <v>8859</v>
      </c>
      <c r="K42" s="341" t="s">
        <v>4015</v>
      </c>
      <c r="L42" s="339">
        <v>1</v>
      </c>
      <c r="M42" s="339">
        <v>12</v>
      </c>
      <c r="N42" s="423">
        <v>99213.6</v>
      </c>
      <c r="O42" s="339" t="s">
        <v>1664</v>
      </c>
      <c r="P42" s="424">
        <v>6</v>
      </c>
      <c r="Q42" s="423">
        <v>49283.4</v>
      </c>
      <c r="R42" s="421" t="s">
        <v>1664</v>
      </c>
      <c r="S42" s="421">
        <v>12</v>
      </c>
    </row>
    <row r="43" spans="1:19" ht="12" x14ac:dyDescent="0.2">
      <c r="A43" s="341">
        <v>38</v>
      </c>
      <c r="B43" s="341" t="s">
        <v>8761</v>
      </c>
      <c r="C43" s="341" t="s">
        <v>8762</v>
      </c>
      <c r="D43" s="341" t="s">
        <v>158</v>
      </c>
      <c r="E43" s="341" t="s">
        <v>8774</v>
      </c>
      <c r="F43" s="422">
        <v>12500</v>
      </c>
      <c r="G43" s="418" t="s">
        <v>8860</v>
      </c>
      <c r="H43" s="114" t="s">
        <v>8861</v>
      </c>
      <c r="I43" s="114" t="s">
        <v>8862</v>
      </c>
      <c r="J43" s="114" t="s">
        <v>8863</v>
      </c>
      <c r="K43" s="341" t="s">
        <v>8862</v>
      </c>
      <c r="L43" s="339">
        <v>1</v>
      </c>
      <c r="M43" s="339">
        <v>12</v>
      </c>
      <c r="N43" s="423">
        <v>149046.93000000002</v>
      </c>
      <c r="O43" s="339" t="s">
        <v>1664</v>
      </c>
      <c r="P43" s="424">
        <v>6</v>
      </c>
      <c r="Q43" s="423">
        <v>76283.399999999994</v>
      </c>
      <c r="R43" s="421" t="s">
        <v>1664</v>
      </c>
      <c r="S43" s="421">
        <v>12</v>
      </c>
    </row>
    <row r="44" spans="1:19" ht="12" x14ac:dyDescent="0.2">
      <c r="A44" s="341">
        <v>39</v>
      </c>
      <c r="B44" s="341" t="s">
        <v>8761</v>
      </c>
      <c r="C44" s="341" t="s">
        <v>8762</v>
      </c>
      <c r="D44" s="341" t="s">
        <v>158</v>
      </c>
      <c r="E44" s="341" t="s">
        <v>8864</v>
      </c>
      <c r="F44" s="422">
        <v>6000</v>
      </c>
      <c r="G44" s="418" t="s">
        <v>8865</v>
      </c>
      <c r="H44" s="114" t="s">
        <v>8866</v>
      </c>
      <c r="I44" s="114" t="s">
        <v>8867</v>
      </c>
      <c r="J44" s="114" t="s">
        <v>8777</v>
      </c>
      <c r="K44" s="341" t="s">
        <v>8867</v>
      </c>
      <c r="L44" s="339">
        <v>1</v>
      </c>
      <c r="M44" s="339">
        <v>5</v>
      </c>
      <c r="N44" s="423">
        <v>25354.530000000002</v>
      </c>
      <c r="O44" s="339" t="s">
        <v>1664</v>
      </c>
      <c r="P44" s="424" t="s">
        <v>1664</v>
      </c>
      <c r="Q44" s="423" t="s">
        <v>1664</v>
      </c>
      <c r="R44" s="421"/>
      <c r="S44" s="421"/>
    </row>
    <row r="45" spans="1:19" ht="12" x14ac:dyDescent="0.2">
      <c r="A45" s="341">
        <v>40</v>
      </c>
      <c r="B45" s="341" t="s">
        <v>8761</v>
      </c>
      <c r="C45" s="341" t="s">
        <v>8762</v>
      </c>
      <c r="D45" s="341" t="s">
        <v>158</v>
      </c>
      <c r="E45" s="341" t="s">
        <v>8868</v>
      </c>
      <c r="F45" s="422">
        <v>9000</v>
      </c>
      <c r="G45" s="418" t="s">
        <v>8869</v>
      </c>
      <c r="H45" s="114" t="s">
        <v>8870</v>
      </c>
      <c r="I45" s="114" t="s">
        <v>4015</v>
      </c>
      <c r="J45" s="114" t="s">
        <v>8777</v>
      </c>
      <c r="K45" s="341" t="s">
        <v>4015</v>
      </c>
      <c r="L45" s="339">
        <v>1</v>
      </c>
      <c r="M45" s="339">
        <v>12</v>
      </c>
      <c r="N45" s="423">
        <v>111213.6</v>
      </c>
      <c r="O45" s="339" t="s">
        <v>1664</v>
      </c>
      <c r="P45" s="424">
        <v>6</v>
      </c>
      <c r="Q45" s="423">
        <v>55283.4</v>
      </c>
      <c r="R45" s="421" t="s">
        <v>1664</v>
      </c>
      <c r="S45" s="421">
        <v>12</v>
      </c>
    </row>
    <row r="46" spans="1:19" ht="12" x14ac:dyDescent="0.2">
      <c r="A46" s="341">
        <v>41</v>
      </c>
      <c r="B46" s="341" t="s">
        <v>8761</v>
      </c>
      <c r="C46" s="341" t="s">
        <v>8762</v>
      </c>
      <c r="D46" s="341" t="s">
        <v>158</v>
      </c>
      <c r="E46" s="341" t="s">
        <v>8801</v>
      </c>
      <c r="F46" s="422">
        <v>4000</v>
      </c>
      <c r="G46" s="418" t="s">
        <v>6358</v>
      </c>
      <c r="H46" s="114" t="s">
        <v>8871</v>
      </c>
      <c r="I46" s="114" t="s">
        <v>4015</v>
      </c>
      <c r="J46" s="114" t="s">
        <v>8813</v>
      </c>
      <c r="K46" s="341" t="s">
        <v>4015</v>
      </c>
      <c r="L46" s="339">
        <v>1</v>
      </c>
      <c r="M46" s="339">
        <v>4</v>
      </c>
      <c r="N46" s="423">
        <v>13452.510200000001</v>
      </c>
      <c r="O46" s="339" t="s">
        <v>1664</v>
      </c>
      <c r="P46" s="424" t="s">
        <v>1664</v>
      </c>
      <c r="Q46" s="423" t="s">
        <v>1664</v>
      </c>
      <c r="R46" s="421"/>
      <c r="S46" s="421"/>
    </row>
    <row r="47" spans="1:19" ht="12" x14ac:dyDescent="0.2">
      <c r="A47" s="341">
        <v>42</v>
      </c>
      <c r="B47" s="341" t="s">
        <v>8761</v>
      </c>
      <c r="C47" s="341" t="s">
        <v>8762</v>
      </c>
      <c r="D47" s="341" t="s">
        <v>158</v>
      </c>
      <c r="E47" s="341" t="s">
        <v>4012</v>
      </c>
      <c r="F47" s="422">
        <v>6500</v>
      </c>
      <c r="G47" s="418" t="s">
        <v>8872</v>
      </c>
      <c r="H47" s="114" t="s">
        <v>8873</v>
      </c>
      <c r="I47" s="114" t="s">
        <v>4015</v>
      </c>
      <c r="J47" s="114" t="s">
        <v>8874</v>
      </c>
      <c r="K47" s="341" t="s">
        <v>4015</v>
      </c>
      <c r="L47" s="339">
        <v>1</v>
      </c>
      <c r="M47" s="339">
        <v>12</v>
      </c>
      <c r="N47" s="423">
        <v>81213.600000000006</v>
      </c>
      <c r="O47" s="339" t="s">
        <v>1664</v>
      </c>
      <c r="P47" s="424">
        <v>6</v>
      </c>
      <c r="Q47" s="423">
        <v>40283.4</v>
      </c>
      <c r="R47" s="421" t="s">
        <v>1664</v>
      </c>
      <c r="S47" s="421">
        <v>12</v>
      </c>
    </row>
    <row r="48" spans="1:19" ht="12" x14ac:dyDescent="0.2">
      <c r="A48" s="341">
        <v>43</v>
      </c>
      <c r="B48" s="341" t="s">
        <v>8761</v>
      </c>
      <c r="C48" s="341" t="s">
        <v>8762</v>
      </c>
      <c r="D48" s="341" t="s">
        <v>158</v>
      </c>
      <c r="E48" s="341" t="s">
        <v>8875</v>
      </c>
      <c r="F48" s="422">
        <v>8500</v>
      </c>
      <c r="G48" s="418" t="s">
        <v>8876</v>
      </c>
      <c r="H48" s="114" t="s">
        <v>8877</v>
      </c>
      <c r="I48" s="114" t="s">
        <v>6003</v>
      </c>
      <c r="J48" s="114" t="s">
        <v>8878</v>
      </c>
      <c r="K48" s="341" t="s">
        <v>6003</v>
      </c>
      <c r="L48" s="339">
        <v>1</v>
      </c>
      <c r="M48" s="339">
        <v>12</v>
      </c>
      <c r="N48" s="423">
        <v>104864.15000000001</v>
      </c>
      <c r="O48" s="339" t="s">
        <v>1664</v>
      </c>
      <c r="P48" s="424">
        <v>6</v>
      </c>
      <c r="Q48" s="423">
        <v>52283.4</v>
      </c>
      <c r="R48" s="421" t="s">
        <v>1664</v>
      </c>
      <c r="S48" s="421">
        <v>12</v>
      </c>
    </row>
    <row r="49" spans="1:19" ht="12" x14ac:dyDescent="0.2">
      <c r="A49" s="341">
        <v>44</v>
      </c>
      <c r="B49" s="341" t="s">
        <v>8761</v>
      </c>
      <c r="C49" s="341" t="s">
        <v>8762</v>
      </c>
      <c r="D49" s="341" t="s">
        <v>158</v>
      </c>
      <c r="E49" s="341" t="s">
        <v>4000</v>
      </c>
      <c r="F49" s="422">
        <v>2500</v>
      </c>
      <c r="G49" s="418" t="s">
        <v>8879</v>
      </c>
      <c r="H49" s="114" t="s">
        <v>8880</v>
      </c>
      <c r="I49" s="114" t="s">
        <v>581</v>
      </c>
      <c r="J49" s="114" t="s">
        <v>3995</v>
      </c>
      <c r="K49" s="341" t="s">
        <v>581</v>
      </c>
      <c r="L49" s="339">
        <v>1</v>
      </c>
      <c r="M49" s="339">
        <v>12</v>
      </c>
      <c r="N49" s="423">
        <v>33213.599999999999</v>
      </c>
      <c r="O49" s="339" t="s">
        <v>1664</v>
      </c>
      <c r="P49" s="424">
        <v>6</v>
      </c>
      <c r="Q49" s="423">
        <v>16272.6</v>
      </c>
      <c r="R49" s="421" t="s">
        <v>1664</v>
      </c>
      <c r="S49" s="421">
        <v>12</v>
      </c>
    </row>
    <row r="50" spans="1:19" ht="12" x14ac:dyDescent="0.2">
      <c r="A50" s="341">
        <v>45</v>
      </c>
      <c r="B50" s="341" t="s">
        <v>8761</v>
      </c>
      <c r="C50" s="341" t="s">
        <v>8762</v>
      </c>
      <c r="D50" s="341" t="s">
        <v>158</v>
      </c>
      <c r="E50" s="341" t="s">
        <v>8774</v>
      </c>
      <c r="F50" s="422">
        <v>12500</v>
      </c>
      <c r="G50" s="418" t="s">
        <v>8881</v>
      </c>
      <c r="H50" s="114" t="s">
        <v>8882</v>
      </c>
      <c r="I50" s="114" t="s">
        <v>8862</v>
      </c>
      <c r="J50" s="114" t="s">
        <v>8777</v>
      </c>
      <c r="K50" s="341" t="s">
        <v>8862</v>
      </c>
      <c r="L50" s="339">
        <v>1</v>
      </c>
      <c r="M50" s="339">
        <v>12</v>
      </c>
      <c r="N50" s="423">
        <v>176546.92</v>
      </c>
      <c r="O50" s="339" t="s">
        <v>1664</v>
      </c>
      <c r="P50" s="424" t="s">
        <v>1664</v>
      </c>
      <c r="Q50" s="423" t="s">
        <v>1664</v>
      </c>
      <c r="R50" s="421"/>
      <c r="S50" s="421"/>
    </row>
    <row r="51" spans="1:19" ht="12" x14ac:dyDescent="0.2">
      <c r="A51" s="341">
        <v>46</v>
      </c>
      <c r="B51" s="341" t="s">
        <v>8761</v>
      </c>
      <c r="C51" s="341" t="s">
        <v>8762</v>
      </c>
      <c r="D51" s="341" t="s">
        <v>158</v>
      </c>
      <c r="E51" s="341" t="s">
        <v>4000</v>
      </c>
      <c r="F51" s="422">
        <v>2000</v>
      </c>
      <c r="G51" s="418" t="s">
        <v>8883</v>
      </c>
      <c r="H51" s="114" t="s">
        <v>8884</v>
      </c>
      <c r="I51" s="114" t="s">
        <v>581</v>
      </c>
      <c r="J51" s="114" t="s">
        <v>3995</v>
      </c>
      <c r="K51" s="341" t="s">
        <v>581</v>
      </c>
      <c r="L51" s="339">
        <v>1</v>
      </c>
      <c r="M51" s="339">
        <v>12</v>
      </c>
      <c r="N51" s="423">
        <v>26970</v>
      </c>
      <c r="O51" s="339" t="s">
        <v>1664</v>
      </c>
      <c r="P51" s="424">
        <v>6</v>
      </c>
      <c r="Q51" s="423">
        <v>13080</v>
      </c>
      <c r="R51" s="421" t="s">
        <v>1664</v>
      </c>
      <c r="S51" s="421">
        <v>12</v>
      </c>
    </row>
    <row r="52" spans="1:19" ht="12" x14ac:dyDescent="0.2">
      <c r="A52" s="341">
        <v>47</v>
      </c>
      <c r="B52" s="341" t="s">
        <v>8761</v>
      </c>
      <c r="C52" s="341" t="s">
        <v>8762</v>
      </c>
      <c r="D52" s="341" t="s">
        <v>158</v>
      </c>
      <c r="E52" s="341" t="s">
        <v>4000</v>
      </c>
      <c r="F52" s="422">
        <v>2500</v>
      </c>
      <c r="G52" s="418" t="s">
        <v>8885</v>
      </c>
      <c r="H52" s="114" t="s">
        <v>8886</v>
      </c>
      <c r="I52" s="114" t="s">
        <v>581</v>
      </c>
      <c r="J52" s="114" t="s">
        <v>3995</v>
      </c>
      <c r="K52" s="341" t="s">
        <v>581</v>
      </c>
      <c r="L52" s="339">
        <v>1</v>
      </c>
      <c r="M52" s="339">
        <v>12</v>
      </c>
      <c r="N52" s="423">
        <v>33213.599999999999</v>
      </c>
      <c r="O52" s="339" t="s">
        <v>1664</v>
      </c>
      <c r="P52" s="424">
        <v>6</v>
      </c>
      <c r="Q52" s="423">
        <v>16272.6</v>
      </c>
      <c r="R52" s="421" t="s">
        <v>1664</v>
      </c>
      <c r="S52" s="421">
        <v>12</v>
      </c>
    </row>
    <row r="53" spans="1:19" ht="12" x14ac:dyDescent="0.2">
      <c r="A53" s="341">
        <v>48</v>
      </c>
      <c r="B53" s="341" t="s">
        <v>8761</v>
      </c>
      <c r="C53" s="341" t="s">
        <v>8762</v>
      </c>
      <c r="D53" s="341" t="s">
        <v>158</v>
      </c>
      <c r="E53" s="341" t="s">
        <v>3988</v>
      </c>
      <c r="F53" s="422">
        <v>3000</v>
      </c>
      <c r="G53" s="418" t="s">
        <v>8887</v>
      </c>
      <c r="H53" s="114" t="s">
        <v>8888</v>
      </c>
      <c r="I53" s="114" t="s">
        <v>4366</v>
      </c>
      <c r="J53" s="114" t="s">
        <v>8852</v>
      </c>
      <c r="K53" s="341" t="s">
        <v>4366</v>
      </c>
      <c r="L53" s="339">
        <v>1</v>
      </c>
      <c r="M53" s="339">
        <v>12</v>
      </c>
      <c r="N53" s="423">
        <v>39213.599999999999</v>
      </c>
      <c r="O53" s="339" t="s">
        <v>1664</v>
      </c>
      <c r="P53" s="424">
        <v>6</v>
      </c>
      <c r="Q53" s="423">
        <v>19283.400000000001</v>
      </c>
      <c r="R53" s="421" t="s">
        <v>1664</v>
      </c>
      <c r="S53" s="421">
        <v>12</v>
      </c>
    </row>
    <row r="54" spans="1:19" ht="12" x14ac:dyDescent="0.2">
      <c r="A54" s="341">
        <v>49</v>
      </c>
      <c r="B54" s="341" t="s">
        <v>8761</v>
      </c>
      <c r="C54" s="341" t="s">
        <v>8762</v>
      </c>
      <c r="D54" s="341" t="s">
        <v>158</v>
      </c>
      <c r="E54" s="341" t="s">
        <v>8889</v>
      </c>
      <c r="F54" s="422">
        <v>11000</v>
      </c>
      <c r="G54" s="418" t="s">
        <v>8890</v>
      </c>
      <c r="H54" s="114" t="s">
        <v>8891</v>
      </c>
      <c r="I54" s="114" t="s">
        <v>8772</v>
      </c>
      <c r="J54" s="114" t="s">
        <v>8777</v>
      </c>
      <c r="K54" s="341" t="s">
        <v>8772</v>
      </c>
      <c r="L54" s="339">
        <v>1</v>
      </c>
      <c r="M54" s="339">
        <v>12</v>
      </c>
      <c r="N54" s="423">
        <v>135213.6</v>
      </c>
      <c r="O54" s="339">
        <v>1</v>
      </c>
      <c r="P54" s="424">
        <v>4</v>
      </c>
      <c r="Q54" s="423">
        <v>65505.22</v>
      </c>
      <c r="R54" s="421"/>
      <c r="S54" s="421"/>
    </row>
    <row r="55" spans="1:19" ht="12" x14ac:dyDescent="0.2">
      <c r="A55" s="341">
        <v>50</v>
      </c>
      <c r="B55" s="341" t="s">
        <v>8761</v>
      </c>
      <c r="C55" s="341" t="s">
        <v>8762</v>
      </c>
      <c r="D55" s="341" t="s">
        <v>158</v>
      </c>
      <c r="E55" s="341" t="s">
        <v>8774</v>
      </c>
      <c r="F55" s="422">
        <v>12500</v>
      </c>
      <c r="G55" s="418" t="s">
        <v>8892</v>
      </c>
      <c r="H55" s="114" t="s">
        <v>8893</v>
      </c>
      <c r="I55" s="114" t="s">
        <v>4015</v>
      </c>
      <c r="J55" s="114" t="s">
        <v>8777</v>
      </c>
      <c r="K55" s="341" t="s">
        <v>4015</v>
      </c>
      <c r="L55" s="339">
        <v>1</v>
      </c>
      <c r="M55" s="339">
        <v>12</v>
      </c>
      <c r="N55" s="423">
        <v>169012.21</v>
      </c>
      <c r="O55" s="339" t="s">
        <v>1664</v>
      </c>
      <c r="P55" s="424">
        <v>6</v>
      </c>
      <c r="Q55" s="423">
        <v>76283.399999999994</v>
      </c>
      <c r="R55" s="421" t="s">
        <v>1664</v>
      </c>
      <c r="S55" s="421">
        <v>12</v>
      </c>
    </row>
    <row r="56" spans="1:19" ht="12" x14ac:dyDescent="0.2">
      <c r="A56" s="341">
        <v>51</v>
      </c>
      <c r="B56" s="341" t="s">
        <v>8761</v>
      </c>
      <c r="C56" s="341" t="s">
        <v>8762</v>
      </c>
      <c r="D56" s="341" t="s">
        <v>158</v>
      </c>
      <c r="E56" s="341" t="s">
        <v>4363</v>
      </c>
      <c r="F56" s="422">
        <v>4000</v>
      </c>
      <c r="G56" s="418" t="s">
        <v>8894</v>
      </c>
      <c r="H56" s="114" t="s">
        <v>8895</v>
      </c>
      <c r="I56" s="114" t="s">
        <v>4679</v>
      </c>
      <c r="J56" s="114" t="s">
        <v>8852</v>
      </c>
      <c r="K56" s="341" t="s">
        <v>4679</v>
      </c>
      <c r="L56" s="339">
        <v>1</v>
      </c>
      <c r="M56" s="339">
        <v>12</v>
      </c>
      <c r="N56" s="423">
        <v>51213.599999999999</v>
      </c>
      <c r="O56" s="339" t="s">
        <v>1664</v>
      </c>
      <c r="P56" s="424">
        <v>6</v>
      </c>
      <c r="Q56" s="423">
        <v>25283.4</v>
      </c>
      <c r="R56" s="421" t="s">
        <v>1664</v>
      </c>
      <c r="S56" s="421">
        <v>12</v>
      </c>
    </row>
    <row r="57" spans="1:19" ht="12" x14ac:dyDescent="0.2">
      <c r="A57" s="341">
        <v>52</v>
      </c>
      <c r="B57" s="341" t="s">
        <v>8761</v>
      </c>
      <c r="C57" s="341" t="s">
        <v>8762</v>
      </c>
      <c r="D57" s="341" t="s">
        <v>158</v>
      </c>
      <c r="E57" s="341" t="s">
        <v>4000</v>
      </c>
      <c r="F57" s="422">
        <v>2500</v>
      </c>
      <c r="G57" s="418" t="s">
        <v>8896</v>
      </c>
      <c r="H57" s="114" t="s">
        <v>8897</v>
      </c>
      <c r="I57" s="114" t="s">
        <v>581</v>
      </c>
      <c r="J57" s="114" t="s">
        <v>3995</v>
      </c>
      <c r="K57" s="341" t="s">
        <v>581</v>
      </c>
      <c r="L57" s="339">
        <v>1</v>
      </c>
      <c r="M57" s="339">
        <v>12</v>
      </c>
      <c r="N57" s="423">
        <v>33213.599999999999</v>
      </c>
      <c r="O57" s="339" t="s">
        <v>1664</v>
      </c>
      <c r="P57" s="424">
        <v>6</v>
      </c>
      <c r="Q57" s="423">
        <v>16272.6</v>
      </c>
      <c r="R57" s="421" t="s">
        <v>1664</v>
      </c>
      <c r="S57" s="421">
        <v>12</v>
      </c>
    </row>
    <row r="58" spans="1:19" ht="12" x14ac:dyDescent="0.2">
      <c r="A58" s="341">
        <v>53</v>
      </c>
      <c r="B58" s="341" t="s">
        <v>8761</v>
      </c>
      <c r="C58" s="341" t="s">
        <v>8762</v>
      </c>
      <c r="D58" s="341" t="s">
        <v>158</v>
      </c>
      <c r="E58" s="341" t="s">
        <v>8801</v>
      </c>
      <c r="F58" s="422">
        <v>5000</v>
      </c>
      <c r="G58" s="418" t="s">
        <v>8898</v>
      </c>
      <c r="H58" s="114" t="s">
        <v>8899</v>
      </c>
      <c r="I58" s="114" t="s">
        <v>4015</v>
      </c>
      <c r="J58" s="114" t="s">
        <v>8900</v>
      </c>
      <c r="K58" s="341" t="s">
        <v>4015</v>
      </c>
      <c r="L58" s="339">
        <v>1</v>
      </c>
      <c r="M58" s="339">
        <v>12</v>
      </c>
      <c r="N58" s="423">
        <v>63213.599999999999</v>
      </c>
      <c r="O58" s="339" t="s">
        <v>1664</v>
      </c>
      <c r="P58" s="424">
        <v>6</v>
      </c>
      <c r="Q58" s="423">
        <v>31283.4</v>
      </c>
      <c r="R58" s="421" t="s">
        <v>1664</v>
      </c>
      <c r="S58" s="421">
        <v>12</v>
      </c>
    </row>
    <row r="59" spans="1:19" ht="12" x14ac:dyDescent="0.2">
      <c r="A59" s="341">
        <v>54</v>
      </c>
      <c r="B59" s="341" t="s">
        <v>8761</v>
      </c>
      <c r="C59" s="341" t="s">
        <v>8762</v>
      </c>
      <c r="D59" s="341" t="s">
        <v>158</v>
      </c>
      <c r="E59" s="341" t="s">
        <v>8774</v>
      </c>
      <c r="F59" s="422">
        <v>12500</v>
      </c>
      <c r="G59" s="418" t="s">
        <v>8901</v>
      </c>
      <c r="H59" s="114" t="s">
        <v>8902</v>
      </c>
      <c r="I59" s="114" t="s">
        <v>4015</v>
      </c>
      <c r="J59" s="114" t="s">
        <v>8777</v>
      </c>
      <c r="K59" s="341" t="s">
        <v>4015</v>
      </c>
      <c r="L59" s="339">
        <v>1</v>
      </c>
      <c r="M59" s="339">
        <v>7</v>
      </c>
      <c r="N59" s="423">
        <v>86904.6</v>
      </c>
      <c r="O59" s="339" t="s">
        <v>1664</v>
      </c>
      <c r="P59" s="424">
        <v>6</v>
      </c>
      <c r="Q59" s="423">
        <v>76283.399999999994</v>
      </c>
      <c r="R59" s="421" t="s">
        <v>1664</v>
      </c>
      <c r="S59" s="421">
        <v>12</v>
      </c>
    </row>
    <row r="60" spans="1:19" ht="12" x14ac:dyDescent="0.2">
      <c r="A60" s="341">
        <v>55</v>
      </c>
      <c r="B60" s="341" t="s">
        <v>8761</v>
      </c>
      <c r="C60" s="341" t="s">
        <v>8786</v>
      </c>
      <c r="D60" s="341" t="s">
        <v>158</v>
      </c>
      <c r="E60" s="341" t="s">
        <v>4435</v>
      </c>
      <c r="F60" s="422">
        <v>13500</v>
      </c>
      <c r="G60" s="418" t="s">
        <v>8903</v>
      </c>
      <c r="H60" s="114" t="s">
        <v>8904</v>
      </c>
      <c r="I60" s="114" t="s">
        <v>4015</v>
      </c>
      <c r="J60" s="114" t="s">
        <v>8777</v>
      </c>
      <c r="K60" s="341" t="s">
        <v>4015</v>
      </c>
      <c r="L60" s="339">
        <v>1</v>
      </c>
      <c r="M60" s="339">
        <v>10</v>
      </c>
      <c r="N60" s="423">
        <v>137478</v>
      </c>
      <c r="O60" s="339" t="s">
        <v>1664</v>
      </c>
      <c r="P60" s="424" t="s">
        <v>1664</v>
      </c>
      <c r="Q60" s="423" t="s">
        <v>1664</v>
      </c>
      <c r="R60" s="421"/>
      <c r="S60" s="421"/>
    </row>
    <row r="61" spans="1:19" ht="12" x14ac:dyDescent="0.2">
      <c r="A61" s="341">
        <v>56</v>
      </c>
      <c r="B61" s="341" t="s">
        <v>8761</v>
      </c>
      <c r="C61" s="341" t="s">
        <v>8762</v>
      </c>
      <c r="D61" s="341" t="s">
        <v>158</v>
      </c>
      <c r="E61" s="341" t="s">
        <v>4435</v>
      </c>
      <c r="F61" s="422">
        <v>13500</v>
      </c>
      <c r="G61" s="418" t="s">
        <v>8903</v>
      </c>
      <c r="H61" s="114" t="s">
        <v>8904</v>
      </c>
      <c r="I61" s="114" t="s">
        <v>4015</v>
      </c>
      <c r="J61" s="114" t="s">
        <v>8777</v>
      </c>
      <c r="K61" s="341" t="s">
        <v>4015</v>
      </c>
      <c r="L61" s="339">
        <v>1</v>
      </c>
      <c r="M61" s="339">
        <v>2</v>
      </c>
      <c r="N61" s="423">
        <v>27735.599999999999</v>
      </c>
      <c r="O61" s="339" t="s">
        <v>1664</v>
      </c>
      <c r="P61" s="424">
        <v>6</v>
      </c>
      <c r="Q61" s="423">
        <v>82283.399999999994</v>
      </c>
      <c r="R61" s="421"/>
      <c r="S61" s="421"/>
    </row>
    <row r="62" spans="1:19" ht="12" x14ac:dyDescent="0.2">
      <c r="A62" s="341">
        <v>57</v>
      </c>
      <c r="B62" s="341" t="s">
        <v>8761</v>
      </c>
      <c r="C62" s="341" t="s">
        <v>8762</v>
      </c>
      <c r="D62" s="341" t="s">
        <v>158</v>
      </c>
      <c r="E62" s="341" t="s">
        <v>4012</v>
      </c>
      <c r="F62" s="422">
        <v>6500</v>
      </c>
      <c r="G62" s="418" t="s">
        <v>8905</v>
      </c>
      <c r="H62" s="114" t="s">
        <v>8906</v>
      </c>
      <c r="I62" s="114" t="s">
        <v>4015</v>
      </c>
      <c r="J62" s="114" t="s">
        <v>8777</v>
      </c>
      <c r="K62" s="341" t="s">
        <v>4015</v>
      </c>
      <c r="L62" s="339">
        <v>1</v>
      </c>
      <c r="M62" s="339">
        <v>12</v>
      </c>
      <c r="N62" s="423">
        <v>81213.600000000006</v>
      </c>
      <c r="O62" s="339" t="s">
        <v>1664</v>
      </c>
      <c r="P62" s="424">
        <v>6</v>
      </c>
      <c r="Q62" s="423">
        <v>40283.4</v>
      </c>
      <c r="R62" s="421" t="s">
        <v>1664</v>
      </c>
      <c r="S62" s="421">
        <v>12</v>
      </c>
    </row>
    <row r="63" spans="1:19" ht="12" x14ac:dyDescent="0.2">
      <c r="A63" s="341">
        <v>58</v>
      </c>
      <c r="B63" s="341" t="s">
        <v>8761</v>
      </c>
      <c r="C63" s="341" t="s">
        <v>8762</v>
      </c>
      <c r="D63" s="341" t="s">
        <v>158</v>
      </c>
      <c r="E63" s="341" t="s">
        <v>4000</v>
      </c>
      <c r="F63" s="422">
        <v>2500</v>
      </c>
      <c r="G63" s="418" t="s">
        <v>8907</v>
      </c>
      <c r="H63" s="114" t="s">
        <v>8908</v>
      </c>
      <c r="I63" s="114" t="s">
        <v>8909</v>
      </c>
      <c r="J63" s="114" t="s">
        <v>8910</v>
      </c>
      <c r="K63" s="341" t="s">
        <v>8909</v>
      </c>
      <c r="L63" s="339">
        <v>1</v>
      </c>
      <c r="M63" s="339">
        <v>12</v>
      </c>
      <c r="N63" s="423">
        <v>33213.599999999999</v>
      </c>
      <c r="O63" s="339" t="s">
        <v>1664</v>
      </c>
      <c r="P63" s="424">
        <v>6</v>
      </c>
      <c r="Q63" s="423">
        <v>16272.6</v>
      </c>
      <c r="R63" s="421" t="s">
        <v>1664</v>
      </c>
      <c r="S63" s="421">
        <v>12</v>
      </c>
    </row>
    <row r="64" spans="1:19" ht="12" x14ac:dyDescent="0.2">
      <c r="A64" s="341">
        <v>59</v>
      </c>
      <c r="B64" s="341" t="s">
        <v>8761</v>
      </c>
      <c r="C64" s="341" t="s">
        <v>8762</v>
      </c>
      <c r="D64" s="341" t="s">
        <v>158</v>
      </c>
      <c r="E64" s="341" t="s">
        <v>4003</v>
      </c>
      <c r="F64" s="422">
        <v>6000</v>
      </c>
      <c r="G64" s="418" t="s">
        <v>8911</v>
      </c>
      <c r="H64" s="114" t="s">
        <v>8912</v>
      </c>
      <c r="I64" s="114" t="s">
        <v>4404</v>
      </c>
      <c r="J64" s="114" t="s">
        <v>8777</v>
      </c>
      <c r="K64" s="341" t="s">
        <v>4404</v>
      </c>
      <c r="L64" s="339">
        <v>1</v>
      </c>
      <c r="M64" s="339">
        <v>12</v>
      </c>
      <c r="N64" s="423">
        <v>75213.600000000006</v>
      </c>
      <c r="O64" s="339" t="s">
        <v>1664</v>
      </c>
      <c r="P64" s="424">
        <v>6</v>
      </c>
      <c r="Q64" s="423">
        <v>37283.4</v>
      </c>
      <c r="R64" s="421" t="s">
        <v>1664</v>
      </c>
      <c r="S64" s="421">
        <v>12</v>
      </c>
    </row>
    <row r="65" spans="1:19" ht="12" x14ac:dyDescent="0.2">
      <c r="A65" s="341">
        <v>60</v>
      </c>
      <c r="B65" s="341" t="s">
        <v>8761</v>
      </c>
      <c r="C65" s="341" t="s">
        <v>8762</v>
      </c>
      <c r="D65" s="341" t="s">
        <v>158</v>
      </c>
      <c r="E65" s="341" t="s">
        <v>3997</v>
      </c>
      <c r="F65" s="422">
        <v>1800</v>
      </c>
      <c r="G65" s="418" t="s">
        <v>8913</v>
      </c>
      <c r="H65" s="114" t="s">
        <v>8914</v>
      </c>
      <c r="I65" s="114" t="s">
        <v>4015</v>
      </c>
      <c r="J65" s="114" t="s">
        <v>8777</v>
      </c>
      <c r="K65" s="341" t="s">
        <v>4015</v>
      </c>
      <c r="L65" s="339">
        <v>1</v>
      </c>
      <c r="M65" s="339">
        <v>12</v>
      </c>
      <c r="N65" s="423">
        <v>24354</v>
      </c>
      <c r="O65" s="339" t="s">
        <v>1664</v>
      </c>
      <c r="P65" s="424">
        <v>6</v>
      </c>
      <c r="Q65" s="423">
        <v>11772</v>
      </c>
      <c r="R65" s="421" t="s">
        <v>1664</v>
      </c>
      <c r="S65" s="421">
        <v>12</v>
      </c>
    </row>
    <row r="66" spans="1:19" ht="12" x14ac:dyDescent="0.2">
      <c r="A66" s="341">
        <v>61</v>
      </c>
      <c r="B66" s="341" t="s">
        <v>8761</v>
      </c>
      <c r="C66" s="341" t="s">
        <v>8762</v>
      </c>
      <c r="D66" s="341" t="s">
        <v>158</v>
      </c>
      <c r="E66" s="341" t="s">
        <v>8915</v>
      </c>
      <c r="F66" s="422">
        <v>4000</v>
      </c>
      <c r="G66" s="418" t="s">
        <v>8916</v>
      </c>
      <c r="H66" s="114" t="s">
        <v>8917</v>
      </c>
      <c r="I66" s="114" t="s">
        <v>8918</v>
      </c>
      <c r="J66" s="114" t="s">
        <v>8919</v>
      </c>
      <c r="K66" s="341" t="s">
        <v>8918</v>
      </c>
      <c r="L66" s="339">
        <v>1</v>
      </c>
      <c r="M66" s="339">
        <v>12</v>
      </c>
      <c r="N66" s="423">
        <v>51213.599999999999</v>
      </c>
      <c r="O66" s="339" t="s">
        <v>1664</v>
      </c>
      <c r="P66" s="424">
        <v>6</v>
      </c>
      <c r="Q66" s="423">
        <v>25283.4</v>
      </c>
      <c r="R66" s="421" t="s">
        <v>1664</v>
      </c>
      <c r="S66" s="421">
        <v>12</v>
      </c>
    </row>
    <row r="67" spans="1:19" ht="12" x14ac:dyDescent="0.2">
      <c r="A67" s="341">
        <v>62</v>
      </c>
      <c r="B67" s="341" t="s">
        <v>8761</v>
      </c>
      <c r="C67" s="341" t="s">
        <v>8762</v>
      </c>
      <c r="D67" s="341" t="s">
        <v>158</v>
      </c>
      <c r="E67" s="341" t="s">
        <v>4280</v>
      </c>
      <c r="F67" s="422">
        <v>4000</v>
      </c>
      <c r="G67" s="418" t="s">
        <v>8920</v>
      </c>
      <c r="H67" s="114" t="s">
        <v>8921</v>
      </c>
      <c r="I67" s="114" t="s">
        <v>4015</v>
      </c>
      <c r="J67" s="114" t="s">
        <v>8922</v>
      </c>
      <c r="K67" s="341" t="s">
        <v>4015</v>
      </c>
      <c r="L67" s="339">
        <v>1</v>
      </c>
      <c r="M67" s="339">
        <v>12</v>
      </c>
      <c r="N67" s="423">
        <v>51213.599999999999</v>
      </c>
      <c r="O67" s="339" t="s">
        <v>1664</v>
      </c>
      <c r="P67" s="424">
        <v>6</v>
      </c>
      <c r="Q67" s="423">
        <v>25283.4</v>
      </c>
      <c r="R67" s="421" t="s">
        <v>1664</v>
      </c>
      <c r="S67" s="421">
        <v>12</v>
      </c>
    </row>
    <row r="68" spans="1:19" ht="12" x14ac:dyDescent="0.2">
      <c r="A68" s="341">
        <v>63</v>
      </c>
      <c r="B68" s="341" t="s">
        <v>8761</v>
      </c>
      <c r="C68" s="341" t="s">
        <v>8786</v>
      </c>
      <c r="D68" s="341" t="s">
        <v>158</v>
      </c>
      <c r="E68" s="341" t="s">
        <v>4280</v>
      </c>
      <c r="F68" s="422">
        <v>4000</v>
      </c>
      <c r="G68" s="418" t="s">
        <v>8923</v>
      </c>
      <c r="H68" s="114" t="s">
        <v>8924</v>
      </c>
      <c r="I68" s="114" t="s">
        <v>4015</v>
      </c>
      <c r="J68" s="114" t="s">
        <v>8777</v>
      </c>
      <c r="K68" s="341" t="s">
        <v>4015</v>
      </c>
      <c r="L68" s="339" t="s">
        <v>1664</v>
      </c>
      <c r="M68" s="339" t="s">
        <v>1664</v>
      </c>
      <c r="N68" s="423" t="s">
        <v>1664</v>
      </c>
      <c r="O68" s="339">
        <v>1</v>
      </c>
      <c r="P68" s="424">
        <v>6</v>
      </c>
      <c r="Q68" s="423">
        <v>25283.4</v>
      </c>
      <c r="R68" s="421">
        <v>4</v>
      </c>
      <c r="S68" s="421">
        <v>12</v>
      </c>
    </row>
    <row r="69" spans="1:19" ht="12" x14ac:dyDescent="0.2">
      <c r="A69" s="341">
        <v>64</v>
      </c>
      <c r="B69" s="341" t="s">
        <v>8761</v>
      </c>
      <c r="C69" s="341" t="s">
        <v>8762</v>
      </c>
      <c r="D69" s="341" t="s">
        <v>158</v>
      </c>
      <c r="E69" s="341" t="s">
        <v>4280</v>
      </c>
      <c r="F69" s="422">
        <v>4000</v>
      </c>
      <c r="G69" s="418" t="s">
        <v>8923</v>
      </c>
      <c r="H69" s="114" t="s">
        <v>8924</v>
      </c>
      <c r="I69" s="114" t="s">
        <v>4015</v>
      </c>
      <c r="J69" s="114" t="s">
        <v>8777</v>
      </c>
      <c r="K69" s="341" t="s">
        <v>4015</v>
      </c>
      <c r="L69" s="339">
        <v>1</v>
      </c>
      <c r="M69" s="339">
        <v>8</v>
      </c>
      <c r="N69" s="423">
        <v>33012.400000000001</v>
      </c>
      <c r="O69" s="339" t="s">
        <v>1664</v>
      </c>
      <c r="P69" s="424" t="s">
        <v>1664</v>
      </c>
      <c r="Q69" s="423" t="s">
        <v>1664</v>
      </c>
      <c r="R69" s="421"/>
      <c r="S69" s="421"/>
    </row>
    <row r="70" spans="1:19" ht="12" x14ac:dyDescent="0.2">
      <c r="A70" s="341">
        <v>65</v>
      </c>
      <c r="B70" s="341" t="s">
        <v>8761</v>
      </c>
      <c r="C70" s="341" t="s">
        <v>8762</v>
      </c>
      <c r="D70" s="341" t="s">
        <v>158</v>
      </c>
      <c r="E70" s="341" t="s">
        <v>8925</v>
      </c>
      <c r="F70" s="422">
        <v>9000</v>
      </c>
      <c r="G70" s="418" t="s">
        <v>8926</v>
      </c>
      <c r="H70" s="114" t="s">
        <v>8927</v>
      </c>
      <c r="I70" s="114" t="s">
        <v>8928</v>
      </c>
      <c r="J70" s="114" t="s">
        <v>8777</v>
      </c>
      <c r="K70" s="341" t="s">
        <v>8928</v>
      </c>
      <c r="L70" s="339">
        <v>1</v>
      </c>
      <c r="M70" s="339">
        <v>11</v>
      </c>
      <c r="N70" s="423">
        <v>96895.8</v>
      </c>
      <c r="O70" s="339" t="s">
        <v>1664</v>
      </c>
      <c r="P70" s="424">
        <v>6</v>
      </c>
      <c r="Q70" s="423">
        <v>55283.4</v>
      </c>
      <c r="R70" s="421" t="s">
        <v>1664</v>
      </c>
      <c r="S70" s="421">
        <v>12</v>
      </c>
    </row>
    <row r="71" spans="1:19" ht="12" x14ac:dyDescent="0.2">
      <c r="A71" s="341">
        <v>66</v>
      </c>
      <c r="B71" s="341" t="s">
        <v>8761</v>
      </c>
      <c r="C71" s="341" t="s">
        <v>8762</v>
      </c>
      <c r="D71" s="341" t="s">
        <v>158</v>
      </c>
      <c r="E71" s="341" t="s">
        <v>7120</v>
      </c>
      <c r="F71" s="422">
        <v>10000</v>
      </c>
      <c r="G71" s="418" t="s">
        <v>8929</v>
      </c>
      <c r="H71" s="114" t="s">
        <v>8930</v>
      </c>
      <c r="I71" s="114" t="s">
        <v>4015</v>
      </c>
      <c r="J71" s="114" t="s">
        <v>8777</v>
      </c>
      <c r="K71" s="341" t="s">
        <v>4015</v>
      </c>
      <c r="L71" s="339">
        <v>1</v>
      </c>
      <c r="M71" s="339">
        <v>12</v>
      </c>
      <c r="N71" s="423">
        <v>123213.6</v>
      </c>
      <c r="O71" s="339" t="s">
        <v>1664</v>
      </c>
      <c r="P71" s="424">
        <v>6</v>
      </c>
      <c r="Q71" s="423">
        <v>61283.4</v>
      </c>
      <c r="R71" s="421" t="s">
        <v>1664</v>
      </c>
      <c r="S71" s="421">
        <v>12</v>
      </c>
    </row>
    <row r="72" spans="1:19" ht="12" x14ac:dyDescent="0.2">
      <c r="A72" s="341">
        <v>67</v>
      </c>
      <c r="B72" s="341" t="s">
        <v>8761</v>
      </c>
      <c r="C72" s="341" t="s">
        <v>8762</v>
      </c>
      <c r="D72" s="341" t="s">
        <v>158</v>
      </c>
      <c r="E72" s="341" t="s">
        <v>8931</v>
      </c>
      <c r="F72" s="422">
        <v>5000</v>
      </c>
      <c r="G72" s="418" t="s">
        <v>8932</v>
      </c>
      <c r="H72" s="114" t="s">
        <v>8933</v>
      </c>
      <c r="I72" s="114" t="s">
        <v>8934</v>
      </c>
      <c r="J72" s="114" t="s">
        <v>8777</v>
      </c>
      <c r="K72" s="341" t="s">
        <v>8934</v>
      </c>
      <c r="L72" s="339">
        <v>1</v>
      </c>
      <c r="M72" s="339">
        <v>12</v>
      </c>
      <c r="N72" s="423">
        <v>63213.599999999999</v>
      </c>
      <c r="O72" s="339" t="s">
        <v>1664</v>
      </c>
      <c r="P72" s="424">
        <v>6</v>
      </c>
      <c r="Q72" s="423">
        <v>31283.4</v>
      </c>
      <c r="R72" s="421" t="s">
        <v>1664</v>
      </c>
      <c r="S72" s="421">
        <v>12</v>
      </c>
    </row>
    <row r="73" spans="1:19" ht="12" x14ac:dyDescent="0.2">
      <c r="A73" s="341">
        <v>68</v>
      </c>
      <c r="B73" s="341" t="s">
        <v>8761</v>
      </c>
      <c r="C73" s="341" t="s">
        <v>8762</v>
      </c>
      <c r="D73" s="341" t="s">
        <v>158</v>
      </c>
      <c r="E73" s="341" t="s">
        <v>4280</v>
      </c>
      <c r="F73" s="422">
        <v>5000</v>
      </c>
      <c r="G73" s="418" t="s">
        <v>8935</v>
      </c>
      <c r="H73" s="114" t="s">
        <v>8936</v>
      </c>
      <c r="I73" s="114" t="s">
        <v>4015</v>
      </c>
      <c r="J73" s="114" t="s">
        <v>8777</v>
      </c>
      <c r="K73" s="341" t="s">
        <v>4015</v>
      </c>
      <c r="L73" s="339">
        <v>1</v>
      </c>
      <c r="M73" s="339">
        <v>12</v>
      </c>
      <c r="N73" s="423">
        <v>63213.599999999999</v>
      </c>
      <c r="O73" s="339" t="s">
        <v>1664</v>
      </c>
      <c r="P73" s="424">
        <v>6</v>
      </c>
      <c r="Q73" s="423">
        <v>31283.4</v>
      </c>
      <c r="R73" s="421" t="s">
        <v>1664</v>
      </c>
      <c r="S73" s="421">
        <v>12</v>
      </c>
    </row>
    <row r="74" spans="1:19" ht="12" x14ac:dyDescent="0.2">
      <c r="A74" s="341">
        <v>69</v>
      </c>
      <c r="B74" s="341" t="s">
        <v>8761</v>
      </c>
      <c r="C74" s="341" t="s">
        <v>8762</v>
      </c>
      <c r="D74" s="341" t="s">
        <v>158</v>
      </c>
      <c r="E74" s="341" t="s">
        <v>8937</v>
      </c>
      <c r="F74" s="422">
        <v>4000</v>
      </c>
      <c r="G74" s="418" t="s">
        <v>8938</v>
      </c>
      <c r="H74" s="114" t="s">
        <v>8939</v>
      </c>
      <c r="I74" s="114" t="s">
        <v>8940</v>
      </c>
      <c r="J74" s="114" t="s">
        <v>8941</v>
      </c>
      <c r="K74" s="341" t="s">
        <v>8940</v>
      </c>
      <c r="L74" s="339">
        <v>1</v>
      </c>
      <c r="M74" s="339">
        <v>12</v>
      </c>
      <c r="N74" s="423">
        <v>51213.599999999999</v>
      </c>
      <c r="O74" s="339" t="s">
        <v>1664</v>
      </c>
      <c r="P74" s="424">
        <v>6</v>
      </c>
      <c r="Q74" s="423">
        <v>25283.4</v>
      </c>
      <c r="R74" s="421" t="s">
        <v>1664</v>
      </c>
      <c r="S74" s="421">
        <v>12</v>
      </c>
    </row>
    <row r="75" spans="1:19" ht="12" x14ac:dyDescent="0.2">
      <c r="A75" s="341">
        <v>70</v>
      </c>
      <c r="B75" s="341" t="s">
        <v>8761</v>
      </c>
      <c r="C75" s="341" t="s">
        <v>8762</v>
      </c>
      <c r="D75" s="341" t="s">
        <v>158</v>
      </c>
      <c r="E75" s="341" t="s">
        <v>4312</v>
      </c>
      <c r="F75" s="422">
        <v>9000</v>
      </c>
      <c r="G75" s="418" t="s">
        <v>8942</v>
      </c>
      <c r="H75" s="114" t="s">
        <v>8943</v>
      </c>
      <c r="I75" s="114" t="s">
        <v>4465</v>
      </c>
      <c r="J75" s="114" t="s">
        <v>8777</v>
      </c>
      <c r="K75" s="341" t="s">
        <v>4465</v>
      </c>
      <c r="L75" s="339">
        <v>1</v>
      </c>
      <c r="M75" s="339">
        <v>12</v>
      </c>
      <c r="N75" s="423">
        <v>111213.6</v>
      </c>
      <c r="O75" s="339" t="s">
        <v>1664</v>
      </c>
      <c r="P75" s="424">
        <v>6</v>
      </c>
      <c r="Q75" s="423">
        <v>55283.4</v>
      </c>
      <c r="R75" s="421" t="s">
        <v>1664</v>
      </c>
      <c r="S75" s="421">
        <v>12</v>
      </c>
    </row>
    <row r="76" spans="1:19" ht="12" x14ac:dyDescent="0.2">
      <c r="A76" s="341">
        <v>71</v>
      </c>
      <c r="B76" s="341" t="s">
        <v>8761</v>
      </c>
      <c r="C76" s="341" t="s">
        <v>8762</v>
      </c>
      <c r="D76" s="341" t="s">
        <v>158</v>
      </c>
      <c r="E76" s="341" t="s">
        <v>8944</v>
      </c>
      <c r="F76" s="422">
        <v>12500</v>
      </c>
      <c r="G76" s="418" t="s">
        <v>8945</v>
      </c>
      <c r="H76" s="114" t="s">
        <v>8946</v>
      </c>
      <c r="I76" s="114" t="s">
        <v>4015</v>
      </c>
      <c r="J76" s="114" t="s">
        <v>8947</v>
      </c>
      <c r="K76" s="341" t="s">
        <v>4015</v>
      </c>
      <c r="L76" s="339">
        <v>1</v>
      </c>
      <c r="M76" s="339">
        <v>12</v>
      </c>
      <c r="N76" s="423">
        <v>153213.6</v>
      </c>
      <c r="O76" s="339" t="s">
        <v>1664</v>
      </c>
      <c r="P76" s="424">
        <v>6</v>
      </c>
      <c r="Q76" s="423">
        <v>76283.399999999994</v>
      </c>
      <c r="R76" s="421" t="s">
        <v>1664</v>
      </c>
      <c r="S76" s="421">
        <v>12</v>
      </c>
    </row>
    <row r="77" spans="1:19" ht="12" x14ac:dyDescent="0.2">
      <c r="A77" s="341">
        <v>72</v>
      </c>
      <c r="B77" s="341" t="s">
        <v>8761</v>
      </c>
      <c r="C77" s="341" t="s">
        <v>8762</v>
      </c>
      <c r="D77" s="341" t="s">
        <v>158</v>
      </c>
      <c r="E77" s="341" t="s">
        <v>8774</v>
      </c>
      <c r="F77" s="422">
        <v>12500</v>
      </c>
      <c r="G77" s="418" t="s">
        <v>8948</v>
      </c>
      <c r="H77" s="114" t="s">
        <v>8949</v>
      </c>
      <c r="I77" s="114" t="s">
        <v>4015</v>
      </c>
      <c r="J77" s="114" t="s">
        <v>4487</v>
      </c>
      <c r="K77" s="341" t="s">
        <v>4015</v>
      </c>
      <c r="L77" s="339">
        <v>1</v>
      </c>
      <c r="M77" s="339">
        <v>4</v>
      </c>
      <c r="N77" s="423">
        <v>65697.63</v>
      </c>
      <c r="O77" s="339" t="s">
        <v>1664</v>
      </c>
      <c r="P77" s="424" t="s">
        <v>1664</v>
      </c>
      <c r="Q77" s="423" t="s">
        <v>1664</v>
      </c>
      <c r="R77" s="421"/>
      <c r="S77" s="421"/>
    </row>
    <row r="78" spans="1:19" ht="12" x14ac:dyDescent="0.2">
      <c r="A78" s="341">
        <v>73</v>
      </c>
      <c r="B78" s="341" t="s">
        <v>8761</v>
      </c>
      <c r="C78" s="341" t="s">
        <v>8762</v>
      </c>
      <c r="D78" s="341" t="s">
        <v>158</v>
      </c>
      <c r="E78" s="341" t="s">
        <v>4108</v>
      </c>
      <c r="F78" s="422">
        <v>13500</v>
      </c>
      <c r="G78" s="418" t="s">
        <v>8950</v>
      </c>
      <c r="H78" s="114" t="s">
        <v>8951</v>
      </c>
      <c r="I78" s="114" t="s">
        <v>4015</v>
      </c>
      <c r="J78" s="114" t="s">
        <v>8952</v>
      </c>
      <c r="K78" s="341" t="s">
        <v>4015</v>
      </c>
      <c r="L78" s="339">
        <v>1</v>
      </c>
      <c r="M78" s="339">
        <v>12</v>
      </c>
      <c r="N78" s="423">
        <v>165213.6</v>
      </c>
      <c r="O78" s="339" t="s">
        <v>1664</v>
      </c>
      <c r="P78" s="424">
        <v>6</v>
      </c>
      <c r="Q78" s="423">
        <v>82283.399999999994</v>
      </c>
      <c r="R78" s="421" t="s">
        <v>1664</v>
      </c>
      <c r="S78" s="421">
        <v>12</v>
      </c>
    </row>
    <row r="79" spans="1:19" ht="12" x14ac:dyDescent="0.2">
      <c r="A79" s="341">
        <v>74</v>
      </c>
      <c r="B79" s="341" t="s">
        <v>8761</v>
      </c>
      <c r="C79" s="341" t="s">
        <v>8762</v>
      </c>
      <c r="D79" s="341" t="s">
        <v>158</v>
      </c>
      <c r="E79" s="341" t="s">
        <v>4012</v>
      </c>
      <c r="F79" s="422">
        <v>6500</v>
      </c>
      <c r="G79" s="418" t="s">
        <v>8953</v>
      </c>
      <c r="H79" s="114" t="s">
        <v>8954</v>
      </c>
      <c r="I79" s="114" t="s">
        <v>4015</v>
      </c>
      <c r="J79" s="114" t="s">
        <v>8777</v>
      </c>
      <c r="K79" s="341" t="s">
        <v>4015</v>
      </c>
      <c r="L79" s="339">
        <v>1</v>
      </c>
      <c r="M79" s="339">
        <v>12</v>
      </c>
      <c r="N79" s="423">
        <v>81213.600000000006</v>
      </c>
      <c r="O79" s="339" t="s">
        <v>1664</v>
      </c>
      <c r="P79" s="424">
        <v>6</v>
      </c>
      <c r="Q79" s="423">
        <v>40283.4</v>
      </c>
      <c r="R79" s="421" t="s">
        <v>1664</v>
      </c>
      <c r="S79" s="421">
        <v>12</v>
      </c>
    </row>
    <row r="80" spans="1:19" ht="12" x14ac:dyDescent="0.2">
      <c r="A80" s="341">
        <v>75</v>
      </c>
      <c r="B80" s="341" t="s">
        <v>8761</v>
      </c>
      <c r="C80" s="341" t="s">
        <v>8786</v>
      </c>
      <c r="D80" s="341" t="s">
        <v>158</v>
      </c>
      <c r="E80" s="341" t="s">
        <v>8801</v>
      </c>
      <c r="F80" s="422">
        <v>4000</v>
      </c>
      <c r="G80" s="418" t="s">
        <v>8955</v>
      </c>
      <c r="H80" s="114" t="s">
        <v>8956</v>
      </c>
      <c r="I80" s="114" t="s">
        <v>4015</v>
      </c>
      <c r="J80" s="114" t="s">
        <v>8777</v>
      </c>
      <c r="K80" s="341" t="s">
        <v>4015</v>
      </c>
      <c r="L80" s="339" t="s">
        <v>1664</v>
      </c>
      <c r="M80" s="339" t="s">
        <v>1664</v>
      </c>
      <c r="N80" s="423" t="s">
        <v>1664</v>
      </c>
      <c r="O80" s="339">
        <v>1</v>
      </c>
      <c r="P80" s="424">
        <v>6</v>
      </c>
      <c r="Q80" s="423">
        <v>25283.4</v>
      </c>
      <c r="R80" s="421">
        <v>4</v>
      </c>
      <c r="S80" s="421">
        <v>12</v>
      </c>
    </row>
    <row r="81" spans="1:19" ht="12" x14ac:dyDescent="0.2">
      <c r="A81" s="341">
        <v>76</v>
      </c>
      <c r="B81" s="341" t="s">
        <v>8761</v>
      </c>
      <c r="C81" s="341" t="s">
        <v>8762</v>
      </c>
      <c r="D81" s="341" t="s">
        <v>158</v>
      </c>
      <c r="E81" s="341" t="s">
        <v>8801</v>
      </c>
      <c r="F81" s="422">
        <v>4000</v>
      </c>
      <c r="G81" s="418" t="s">
        <v>8955</v>
      </c>
      <c r="H81" s="114" t="s">
        <v>8956</v>
      </c>
      <c r="I81" s="114" t="s">
        <v>4015</v>
      </c>
      <c r="J81" s="114" t="s">
        <v>8777</v>
      </c>
      <c r="K81" s="341" t="s">
        <v>4015</v>
      </c>
      <c r="L81" s="339">
        <v>1</v>
      </c>
      <c r="M81" s="339">
        <v>2</v>
      </c>
      <c r="N81" s="423">
        <v>8262.26</v>
      </c>
      <c r="O81" s="339" t="s">
        <v>1664</v>
      </c>
      <c r="P81" s="424" t="s">
        <v>1664</v>
      </c>
      <c r="Q81" s="423" t="s">
        <v>1664</v>
      </c>
      <c r="R81" s="421"/>
      <c r="S81" s="421"/>
    </row>
    <row r="82" spans="1:19" ht="12" x14ac:dyDescent="0.2">
      <c r="A82" s="341">
        <v>77</v>
      </c>
      <c r="B82" s="341" t="s">
        <v>8761</v>
      </c>
      <c r="C82" s="341" t="s">
        <v>8762</v>
      </c>
      <c r="D82" s="341" t="s">
        <v>158</v>
      </c>
      <c r="E82" s="341" t="s">
        <v>4000</v>
      </c>
      <c r="F82" s="422">
        <v>2500</v>
      </c>
      <c r="G82" s="418" t="s">
        <v>8957</v>
      </c>
      <c r="H82" s="114" t="s">
        <v>8958</v>
      </c>
      <c r="I82" s="114" t="s">
        <v>581</v>
      </c>
      <c r="J82" s="114" t="s">
        <v>3995</v>
      </c>
      <c r="K82" s="341" t="s">
        <v>581</v>
      </c>
      <c r="L82" s="339">
        <v>1</v>
      </c>
      <c r="M82" s="339">
        <v>12</v>
      </c>
      <c r="N82" s="423">
        <v>33213.599999999999</v>
      </c>
      <c r="O82" s="339" t="s">
        <v>1664</v>
      </c>
      <c r="P82" s="424">
        <v>6</v>
      </c>
      <c r="Q82" s="423">
        <v>16272.6</v>
      </c>
      <c r="R82" s="421" t="s">
        <v>1664</v>
      </c>
      <c r="S82" s="421">
        <v>12</v>
      </c>
    </row>
    <row r="83" spans="1:19" ht="12" x14ac:dyDescent="0.2">
      <c r="A83" s="341">
        <v>78</v>
      </c>
      <c r="B83" s="341" t="s">
        <v>8761</v>
      </c>
      <c r="C83" s="341" t="s">
        <v>8762</v>
      </c>
      <c r="D83" s="341" t="s">
        <v>158</v>
      </c>
      <c r="E83" s="341" t="s">
        <v>4108</v>
      </c>
      <c r="F83" s="422">
        <v>12000</v>
      </c>
      <c r="G83" s="418" t="s">
        <v>8959</v>
      </c>
      <c r="H83" s="114" t="s">
        <v>8960</v>
      </c>
      <c r="I83" s="114" t="s">
        <v>8918</v>
      </c>
      <c r="J83" s="114" t="s">
        <v>8961</v>
      </c>
      <c r="K83" s="341" t="s">
        <v>8918</v>
      </c>
      <c r="L83" s="339">
        <v>1</v>
      </c>
      <c r="M83" s="339">
        <v>12</v>
      </c>
      <c r="N83" s="423">
        <v>147213.6</v>
      </c>
      <c r="O83" s="339" t="s">
        <v>1664</v>
      </c>
      <c r="P83" s="424">
        <v>6</v>
      </c>
      <c r="Q83" s="423">
        <v>73283.399999999994</v>
      </c>
      <c r="R83" s="421" t="s">
        <v>1664</v>
      </c>
      <c r="S83" s="421">
        <v>12</v>
      </c>
    </row>
    <row r="84" spans="1:19" ht="12" x14ac:dyDescent="0.2">
      <c r="A84" s="341">
        <v>79</v>
      </c>
      <c r="B84" s="341" t="s">
        <v>8761</v>
      </c>
      <c r="C84" s="341" t="s">
        <v>8762</v>
      </c>
      <c r="D84" s="341" t="s">
        <v>158</v>
      </c>
      <c r="E84" s="341" t="s">
        <v>4096</v>
      </c>
      <c r="F84" s="422">
        <v>2500</v>
      </c>
      <c r="G84" s="418" t="s">
        <v>8962</v>
      </c>
      <c r="H84" s="114" t="s">
        <v>8963</v>
      </c>
      <c r="I84" s="114" t="s">
        <v>8964</v>
      </c>
      <c r="J84" s="114" t="s">
        <v>8910</v>
      </c>
      <c r="K84" s="341" t="s">
        <v>8964</v>
      </c>
      <c r="L84" s="339">
        <v>1</v>
      </c>
      <c r="M84" s="339">
        <v>12</v>
      </c>
      <c r="N84" s="423">
        <v>33213.599999999999</v>
      </c>
      <c r="O84" s="339" t="s">
        <v>1664</v>
      </c>
      <c r="P84" s="424">
        <v>6</v>
      </c>
      <c r="Q84" s="423">
        <v>16272.6</v>
      </c>
      <c r="R84" s="421" t="s">
        <v>1664</v>
      </c>
      <c r="S84" s="421">
        <v>12</v>
      </c>
    </row>
    <row r="85" spans="1:19" ht="12" x14ac:dyDescent="0.2">
      <c r="A85" s="341">
        <v>80</v>
      </c>
      <c r="B85" s="341" t="s">
        <v>8761</v>
      </c>
      <c r="C85" s="341" t="s">
        <v>8762</v>
      </c>
      <c r="D85" s="341" t="s">
        <v>158</v>
      </c>
      <c r="E85" s="341" t="s">
        <v>8774</v>
      </c>
      <c r="F85" s="422">
        <v>12500</v>
      </c>
      <c r="G85" s="418" t="s">
        <v>8965</v>
      </c>
      <c r="H85" s="114" t="s">
        <v>8966</v>
      </c>
      <c r="I85" s="114" t="s">
        <v>4015</v>
      </c>
      <c r="J85" s="114" t="s">
        <v>8777</v>
      </c>
      <c r="K85" s="341" t="s">
        <v>4015</v>
      </c>
      <c r="L85" s="339">
        <v>1</v>
      </c>
      <c r="M85" s="339">
        <v>12</v>
      </c>
      <c r="N85" s="423">
        <v>153213.6</v>
      </c>
      <c r="O85" s="339" t="s">
        <v>1664</v>
      </c>
      <c r="P85" s="424">
        <v>6</v>
      </c>
      <c r="Q85" s="423">
        <v>76283.399999999994</v>
      </c>
      <c r="R85" s="421" t="s">
        <v>1664</v>
      </c>
      <c r="S85" s="421">
        <v>12</v>
      </c>
    </row>
    <row r="86" spans="1:19" ht="12" x14ac:dyDescent="0.2">
      <c r="A86" s="341">
        <v>81</v>
      </c>
      <c r="B86" s="341" t="s">
        <v>8761</v>
      </c>
      <c r="C86" s="341" t="s">
        <v>8762</v>
      </c>
      <c r="D86" s="341" t="s">
        <v>158</v>
      </c>
      <c r="E86" s="341" t="s">
        <v>3988</v>
      </c>
      <c r="F86" s="422">
        <v>4500</v>
      </c>
      <c r="G86" s="418" t="s">
        <v>8967</v>
      </c>
      <c r="H86" s="114" t="s">
        <v>8968</v>
      </c>
      <c r="I86" s="114" t="s">
        <v>4802</v>
      </c>
      <c r="J86" s="114" t="s">
        <v>8777</v>
      </c>
      <c r="K86" s="341" t="s">
        <v>4802</v>
      </c>
      <c r="L86" s="339">
        <v>1</v>
      </c>
      <c r="M86" s="339">
        <v>12</v>
      </c>
      <c r="N86" s="423">
        <v>57213.599999999999</v>
      </c>
      <c r="O86" s="339" t="s">
        <v>1664</v>
      </c>
      <c r="P86" s="424">
        <v>6</v>
      </c>
      <c r="Q86" s="423">
        <v>28283.4</v>
      </c>
      <c r="R86" s="421" t="s">
        <v>1664</v>
      </c>
      <c r="S86" s="421">
        <v>12</v>
      </c>
    </row>
    <row r="87" spans="1:19" ht="12" x14ac:dyDescent="0.2">
      <c r="A87" s="341">
        <v>82</v>
      </c>
      <c r="B87" s="341" t="s">
        <v>8761</v>
      </c>
      <c r="C87" s="341" t="s">
        <v>8762</v>
      </c>
      <c r="D87" s="341" t="s">
        <v>158</v>
      </c>
      <c r="E87" s="341" t="s">
        <v>3988</v>
      </c>
      <c r="F87" s="422">
        <v>3500</v>
      </c>
      <c r="G87" s="418" t="s">
        <v>8969</v>
      </c>
      <c r="H87" s="114" t="s">
        <v>8970</v>
      </c>
      <c r="I87" s="114" t="s">
        <v>581</v>
      </c>
      <c r="J87" s="114" t="s">
        <v>3995</v>
      </c>
      <c r="K87" s="341" t="s">
        <v>581</v>
      </c>
      <c r="L87" s="339">
        <v>1</v>
      </c>
      <c r="M87" s="339">
        <v>12</v>
      </c>
      <c r="N87" s="423">
        <v>45213.599999999999</v>
      </c>
      <c r="O87" s="339" t="s">
        <v>1664</v>
      </c>
      <c r="P87" s="424">
        <v>6</v>
      </c>
      <c r="Q87" s="423">
        <v>22283.4</v>
      </c>
      <c r="R87" s="421" t="s">
        <v>1664</v>
      </c>
      <c r="S87" s="421">
        <v>12</v>
      </c>
    </row>
    <row r="88" spans="1:19" ht="12" x14ac:dyDescent="0.2">
      <c r="A88" s="341">
        <v>83</v>
      </c>
      <c r="B88" s="341" t="s">
        <v>8761</v>
      </c>
      <c r="C88" s="341" t="s">
        <v>8762</v>
      </c>
      <c r="D88" s="341" t="s">
        <v>158</v>
      </c>
      <c r="E88" s="341" t="s">
        <v>8971</v>
      </c>
      <c r="F88" s="422">
        <v>14000</v>
      </c>
      <c r="G88" s="418" t="s">
        <v>6291</v>
      </c>
      <c r="H88" s="114" t="s">
        <v>8972</v>
      </c>
      <c r="I88" s="114" t="s">
        <v>4015</v>
      </c>
      <c r="J88" s="114" t="s">
        <v>4295</v>
      </c>
      <c r="K88" s="341" t="s">
        <v>4015</v>
      </c>
      <c r="L88" s="339" t="s">
        <v>1664</v>
      </c>
      <c r="M88" s="339" t="s">
        <v>1664</v>
      </c>
      <c r="N88" s="423" t="s">
        <v>1664</v>
      </c>
      <c r="O88" s="339">
        <v>1</v>
      </c>
      <c r="P88" s="424">
        <v>5</v>
      </c>
      <c r="Q88" s="423">
        <v>70589.03</v>
      </c>
      <c r="R88" s="421"/>
      <c r="S88" s="421">
        <v>12</v>
      </c>
    </row>
    <row r="89" spans="1:19" ht="12" x14ac:dyDescent="0.2">
      <c r="A89" s="341">
        <v>84</v>
      </c>
      <c r="B89" s="341" t="s">
        <v>8761</v>
      </c>
      <c r="C89" s="341" t="s">
        <v>8762</v>
      </c>
      <c r="D89" s="341" t="s">
        <v>158</v>
      </c>
      <c r="E89" s="341" t="s">
        <v>4096</v>
      </c>
      <c r="F89" s="422">
        <v>2500</v>
      </c>
      <c r="G89" s="418" t="s">
        <v>8973</v>
      </c>
      <c r="H89" s="114" t="s">
        <v>8974</v>
      </c>
      <c r="I89" s="114" t="s">
        <v>581</v>
      </c>
      <c r="J89" s="114" t="s">
        <v>3995</v>
      </c>
      <c r="K89" s="341" t="s">
        <v>581</v>
      </c>
      <c r="L89" s="339">
        <v>1</v>
      </c>
      <c r="M89" s="339">
        <v>12</v>
      </c>
      <c r="N89" s="423">
        <v>33213.599999999999</v>
      </c>
      <c r="O89" s="339" t="s">
        <v>1664</v>
      </c>
      <c r="P89" s="424">
        <v>6</v>
      </c>
      <c r="Q89" s="423">
        <v>16272.6</v>
      </c>
      <c r="R89" s="421" t="s">
        <v>1664</v>
      </c>
      <c r="S89" s="421">
        <v>12</v>
      </c>
    </row>
    <row r="90" spans="1:19" ht="12" x14ac:dyDescent="0.2">
      <c r="A90" s="341">
        <v>85</v>
      </c>
      <c r="B90" s="341" t="s">
        <v>8761</v>
      </c>
      <c r="C90" s="341" t="s">
        <v>8762</v>
      </c>
      <c r="D90" s="341" t="s">
        <v>158</v>
      </c>
      <c r="E90" s="341" t="s">
        <v>8975</v>
      </c>
      <c r="F90" s="422">
        <v>3500</v>
      </c>
      <c r="G90" s="418" t="s">
        <v>8976</v>
      </c>
      <c r="H90" s="114" t="s">
        <v>8977</v>
      </c>
      <c r="I90" s="114" t="s">
        <v>581</v>
      </c>
      <c r="J90" s="114" t="s">
        <v>3995</v>
      </c>
      <c r="K90" s="341" t="s">
        <v>581</v>
      </c>
      <c r="L90" s="339">
        <v>1</v>
      </c>
      <c r="M90" s="339">
        <v>12</v>
      </c>
      <c r="N90" s="423">
        <v>45213.599999999999</v>
      </c>
      <c r="O90" s="339" t="s">
        <v>1664</v>
      </c>
      <c r="P90" s="424">
        <v>6</v>
      </c>
      <c r="Q90" s="423">
        <v>22283.4</v>
      </c>
      <c r="R90" s="421" t="s">
        <v>1664</v>
      </c>
      <c r="S90" s="421">
        <v>12</v>
      </c>
    </row>
    <row r="91" spans="1:19" ht="12" x14ac:dyDescent="0.2">
      <c r="A91" s="341">
        <v>86</v>
      </c>
      <c r="B91" s="341" t="s">
        <v>8761</v>
      </c>
      <c r="C91" s="341" t="s">
        <v>8762</v>
      </c>
      <c r="D91" s="341" t="s">
        <v>158</v>
      </c>
      <c r="E91" s="341" t="s">
        <v>3997</v>
      </c>
      <c r="F91" s="422">
        <v>1800</v>
      </c>
      <c r="G91" s="418" t="s">
        <v>8978</v>
      </c>
      <c r="H91" s="114" t="s">
        <v>8979</v>
      </c>
      <c r="I91" s="114" t="s">
        <v>6003</v>
      </c>
      <c r="J91" s="114" t="s">
        <v>8910</v>
      </c>
      <c r="K91" s="341" t="s">
        <v>6003</v>
      </c>
      <c r="L91" s="339">
        <v>1</v>
      </c>
      <c r="M91" s="339">
        <v>12</v>
      </c>
      <c r="N91" s="423">
        <v>24354</v>
      </c>
      <c r="O91" s="339" t="s">
        <v>1664</v>
      </c>
      <c r="P91" s="424">
        <v>6</v>
      </c>
      <c r="Q91" s="423">
        <v>11772</v>
      </c>
      <c r="R91" s="421" t="s">
        <v>1664</v>
      </c>
      <c r="S91" s="421">
        <v>12</v>
      </c>
    </row>
    <row r="92" spans="1:19" ht="12" x14ac:dyDescent="0.2">
      <c r="A92" s="341">
        <v>87</v>
      </c>
      <c r="B92" s="341" t="s">
        <v>8761</v>
      </c>
      <c r="C92" s="341" t="s">
        <v>8762</v>
      </c>
      <c r="D92" s="341" t="s">
        <v>158</v>
      </c>
      <c r="E92" s="341" t="s">
        <v>4000</v>
      </c>
      <c r="F92" s="422">
        <v>2500</v>
      </c>
      <c r="G92" s="418" t="s">
        <v>8980</v>
      </c>
      <c r="H92" s="114" t="s">
        <v>8981</v>
      </c>
      <c r="I92" s="114" t="s">
        <v>581</v>
      </c>
      <c r="J92" s="114" t="s">
        <v>3995</v>
      </c>
      <c r="K92" s="341" t="s">
        <v>581</v>
      </c>
      <c r="L92" s="339">
        <v>1</v>
      </c>
      <c r="M92" s="339">
        <v>12</v>
      </c>
      <c r="N92" s="423">
        <v>33213.599999999999</v>
      </c>
      <c r="O92" s="339" t="s">
        <v>1664</v>
      </c>
      <c r="P92" s="424">
        <v>6</v>
      </c>
      <c r="Q92" s="423">
        <v>16272.6</v>
      </c>
      <c r="R92" s="421" t="s">
        <v>1664</v>
      </c>
      <c r="S92" s="421">
        <v>12</v>
      </c>
    </row>
    <row r="93" spans="1:19" ht="12" x14ac:dyDescent="0.2">
      <c r="A93" s="341">
        <v>88</v>
      </c>
      <c r="B93" s="341" t="s">
        <v>8761</v>
      </c>
      <c r="C93" s="341" t="s">
        <v>8786</v>
      </c>
      <c r="D93" s="341" t="s">
        <v>158</v>
      </c>
      <c r="E93" s="341" t="s">
        <v>4280</v>
      </c>
      <c r="F93" s="422">
        <v>5000</v>
      </c>
      <c r="G93" s="418" t="s">
        <v>8982</v>
      </c>
      <c r="H93" s="114" t="s">
        <v>8983</v>
      </c>
      <c r="I93" s="114" t="s">
        <v>4015</v>
      </c>
      <c r="J93" s="114" t="s">
        <v>8777</v>
      </c>
      <c r="K93" s="341" t="s">
        <v>4015</v>
      </c>
      <c r="L93" s="339" t="s">
        <v>1664</v>
      </c>
      <c r="M93" s="339" t="s">
        <v>1664</v>
      </c>
      <c r="N93" s="423" t="s">
        <v>1664</v>
      </c>
      <c r="O93" s="339">
        <v>1</v>
      </c>
      <c r="P93" s="424">
        <v>3</v>
      </c>
      <c r="Q93" s="423">
        <v>15683.1</v>
      </c>
      <c r="R93" s="421"/>
      <c r="S93" s="421"/>
    </row>
    <row r="94" spans="1:19" ht="12" x14ac:dyDescent="0.2">
      <c r="A94" s="341">
        <v>89</v>
      </c>
      <c r="B94" s="341" t="s">
        <v>8761</v>
      </c>
      <c r="C94" s="341" t="s">
        <v>8762</v>
      </c>
      <c r="D94" s="341" t="s">
        <v>158</v>
      </c>
      <c r="E94" s="341" t="s">
        <v>4280</v>
      </c>
      <c r="F94" s="422">
        <v>5000</v>
      </c>
      <c r="G94" s="418" t="s">
        <v>8982</v>
      </c>
      <c r="H94" s="114" t="s">
        <v>8983</v>
      </c>
      <c r="I94" s="114" t="s">
        <v>4015</v>
      </c>
      <c r="J94" s="114" t="s">
        <v>8777</v>
      </c>
      <c r="K94" s="341" t="s">
        <v>4015</v>
      </c>
      <c r="L94" s="339">
        <v>1</v>
      </c>
      <c r="M94" s="339">
        <v>2</v>
      </c>
      <c r="N94" s="423">
        <v>10195.6</v>
      </c>
      <c r="O94" s="339">
        <v>1</v>
      </c>
      <c r="P94" s="424">
        <v>1</v>
      </c>
      <c r="Q94" s="423">
        <v>2240.5603999999998</v>
      </c>
      <c r="R94" s="421"/>
      <c r="S94" s="421"/>
    </row>
    <row r="95" spans="1:19" ht="12" x14ac:dyDescent="0.2">
      <c r="A95" s="341">
        <v>90</v>
      </c>
      <c r="B95" s="341" t="s">
        <v>8761</v>
      </c>
      <c r="C95" s="341" t="s">
        <v>8762</v>
      </c>
      <c r="D95" s="341" t="s">
        <v>158</v>
      </c>
      <c r="E95" s="341" t="s">
        <v>8984</v>
      </c>
      <c r="F95" s="422">
        <v>2000</v>
      </c>
      <c r="G95" s="418" t="s">
        <v>8985</v>
      </c>
      <c r="H95" s="114" t="s">
        <v>8986</v>
      </c>
      <c r="I95" s="114" t="s">
        <v>8987</v>
      </c>
      <c r="J95" s="114" t="s">
        <v>8777</v>
      </c>
      <c r="K95" s="341" t="s">
        <v>8987</v>
      </c>
      <c r="L95" s="339">
        <v>1</v>
      </c>
      <c r="M95" s="339">
        <v>12</v>
      </c>
      <c r="N95" s="423">
        <v>26970</v>
      </c>
      <c r="O95" s="339" t="s">
        <v>1664</v>
      </c>
      <c r="P95" s="424">
        <v>6</v>
      </c>
      <c r="Q95" s="423">
        <v>13080</v>
      </c>
      <c r="R95" s="421" t="s">
        <v>1664</v>
      </c>
      <c r="S95" s="421">
        <v>12</v>
      </c>
    </row>
    <row r="96" spans="1:19" ht="12" x14ac:dyDescent="0.2">
      <c r="A96" s="341">
        <v>91</v>
      </c>
      <c r="B96" s="341" t="s">
        <v>8761</v>
      </c>
      <c r="C96" s="341" t="s">
        <v>8762</v>
      </c>
      <c r="D96" s="341" t="s">
        <v>158</v>
      </c>
      <c r="E96" s="341" t="s">
        <v>8801</v>
      </c>
      <c r="F96" s="422">
        <v>4000</v>
      </c>
      <c r="G96" s="418" t="s">
        <v>8988</v>
      </c>
      <c r="H96" s="114" t="s">
        <v>8989</v>
      </c>
      <c r="I96" s="114" t="s">
        <v>4015</v>
      </c>
      <c r="J96" s="114" t="s">
        <v>8777</v>
      </c>
      <c r="K96" s="341" t="s">
        <v>4015</v>
      </c>
      <c r="L96" s="339">
        <v>1</v>
      </c>
      <c r="M96" s="339">
        <v>12</v>
      </c>
      <c r="N96" s="423">
        <v>51213.599999999999</v>
      </c>
      <c r="O96" s="339" t="s">
        <v>1664</v>
      </c>
      <c r="P96" s="424">
        <v>6</v>
      </c>
      <c r="Q96" s="423">
        <v>25283.4</v>
      </c>
      <c r="R96" s="421" t="s">
        <v>1664</v>
      </c>
      <c r="S96" s="421">
        <v>12</v>
      </c>
    </row>
    <row r="97" spans="1:19" ht="12" x14ac:dyDescent="0.2">
      <c r="A97" s="341">
        <v>92</v>
      </c>
      <c r="B97" s="341" t="s">
        <v>8761</v>
      </c>
      <c r="C97" s="341" t="s">
        <v>8762</v>
      </c>
      <c r="D97" s="341" t="s">
        <v>158</v>
      </c>
      <c r="E97" s="341" t="s">
        <v>5535</v>
      </c>
      <c r="F97" s="422">
        <v>6000</v>
      </c>
      <c r="G97" s="418" t="s">
        <v>8990</v>
      </c>
      <c r="H97" s="114" t="s">
        <v>8991</v>
      </c>
      <c r="I97" s="114" t="s">
        <v>4404</v>
      </c>
      <c r="J97" s="114" t="s">
        <v>8777</v>
      </c>
      <c r="K97" s="341" t="s">
        <v>4404</v>
      </c>
      <c r="L97" s="339">
        <v>1</v>
      </c>
      <c r="M97" s="339">
        <v>12</v>
      </c>
      <c r="N97" s="423">
        <v>75213.600000000006</v>
      </c>
      <c r="O97" s="339" t="s">
        <v>1664</v>
      </c>
      <c r="P97" s="424">
        <v>6</v>
      </c>
      <c r="Q97" s="423">
        <v>37283.4</v>
      </c>
      <c r="R97" s="421" t="s">
        <v>1664</v>
      </c>
      <c r="S97" s="421">
        <v>12</v>
      </c>
    </row>
    <row r="98" spans="1:19" ht="12" x14ac:dyDescent="0.2">
      <c r="A98" s="341">
        <v>93</v>
      </c>
      <c r="B98" s="341" t="s">
        <v>8761</v>
      </c>
      <c r="C98" s="341" t="s">
        <v>8762</v>
      </c>
      <c r="D98" s="341" t="s">
        <v>158</v>
      </c>
      <c r="E98" s="341" t="s">
        <v>4000</v>
      </c>
      <c r="F98" s="422">
        <v>2500</v>
      </c>
      <c r="G98" s="418" t="s">
        <v>8992</v>
      </c>
      <c r="H98" s="114" t="s">
        <v>8993</v>
      </c>
      <c r="I98" s="114" t="s">
        <v>581</v>
      </c>
      <c r="J98" s="114" t="s">
        <v>3995</v>
      </c>
      <c r="K98" s="341" t="s">
        <v>581</v>
      </c>
      <c r="L98" s="339">
        <v>1</v>
      </c>
      <c r="M98" s="339">
        <v>12</v>
      </c>
      <c r="N98" s="423">
        <v>33213.599999999999</v>
      </c>
      <c r="O98" s="339" t="s">
        <v>1664</v>
      </c>
      <c r="P98" s="424">
        <v>6</v>
      </c>
      <c r="Q98" s="423">
        <v>16272.6</v>
      </c>
      <c r="R98" s="421" t="s">
        <v>1664</v>
      </c>
      <c r="S98" s="421">
        <v>12</v>
      </c>
    </row>
    <row r="99" spans="1:19" ht="12" x14ac:dyDescent="0.2">
      <c r="A99" s="341">
        <v>94</v>
      </c>
      <c r="B99" s="341" t="s">
        <v>8761</v>
      </c>
      <c r="C99" s="341" t="s">
        <v>8762</v>
      </c>
      <c r="D99" s="341" t="s">
        <v>158</v>
      </c>
      <c r="E99" s="341" t="s">
        <v>8994</v>
      </c>
      <c r="F99" s="422">
        <v>10000</v>
      </c>
      <c r="G99" s="418" t="s">
        <v>8995</v>
      </c>
      <c r="H99" s="114" t="s">
        <v>8996</v>
      </c>
      <c r="I99" s="114" t="s">
        <v>4404</v>
      </c>
      <c r="J99" s="114" t="s">
        <v>8997</v>
      </c>
      <c r="K99" s="341" t="s">
        <v>4404</v>
      </c>
      <c r="L99" s="339">
        <v>1</v>
      </c>
      <c r="M99" s="339">
        <v>12</v>
      </c>
      <c r="N99" s="423">
        <v>123213.6</v>
      </c>
      <c r="O99" s="339" t="s">
        <v>1664</v>
      </c>
      <c r="P99" s="424">
        <v>6</v>
      </c>
      <c r="Q99" s="423">
        <v>61283.4</v>
      </c>
      <c r="R99" s="421" t="s">
        <v>1664</v>
      </c>
      <c r="S99" s="421">
        <v>12</v>
      </c>
    </row>
    <row r="100" spans="1:19" ht="12" x14ac:dyDescent="0.2">
      <c r="A100" s="341">
        <v>95</v>
      </c>
      <c r="B100" s="341" t="s">
        <v>8761</v>
      </c>
      <c r="C100" s="341" t="s">
        <v>8786</v>
      </c>
      <c r="D100" s="341" t="s">
        <v>158</v>
      </c>
      <c r="E100" s="341" t="s">
        <v>4280</v>
      </c>
      <c r="F100" s="422">
        <v>5000</v>
      </c>
      <c r="G100" s="418" t="s">
        <v>8998</v>
      </c>
      <c r="H100" s="114" t="s">
        <v>8999</v>
      </c>
      <c r="I100" s="114" t="s">
        <v>4015</v>
      </c>
      <c r="J100" s="114" t="s">
        <v>8777</v>
      </c>
      <c r="K100" s="341" t="s">
        <v>4015</v>
      </c>
      <c r="L100" s="339" t="s">
        <v>1664</v>
      </c>
      <c r="M100" s="339" t="s">
        <v>1664</v>
      </c>
      <c r="N100" s="423" t="s">
        <v>1664</v>
      </c>
      <c r="O100" s="339">
        <v>1</v>
      </c>
      <c r="P100" s="424">
        <v>6</v>
      </c>
      <c r="Q100" s="423">
        <v>31283.4</v>
      </c>
      <c r="R100" s="421">
        <v>4</v>
      </c>
      <c r="S100" s="421">
        <v>12</v>
      </c>
    </row>
    <row r="101" spans="1:19" ht="12" x14ac:dyDescent="0.2">
      <c r="A101" s="341">
        <v>96</v>
      </c>
      <c r="B101" s="341" t="s">
        <v>8761</v>
      </c>
      <c r="C101" s="341" t="s">
        <v>8762</v>
      </c>
      <c r="D101" s="341" t="s">
        <v>158</v>
      </c>
      <c r="E101" s="341" t="s">
        <v>4280</v>
      </c>
      <c r="F101" s="422">
        <v>5000</v>
      </c>
      <c r="G101" s="418" t="s">
        <v>8998</v>
      </c>
      <c r="H101" s="114" t="s">
        <v>8999</v>
      </c>
      <c r="I101" s="114" t="s">
        <v>4015</v>
      </c>
      <c r="J101" s="114" t="s">
        <v>8777</v>
      </c>
      <c r="K101" s="341" t="s">
        <v>4015</v>
      </c>
      <c r="L101" s="339">
        <v>1</v>
      </c>
      <c r="M101" s="339">
        <v>2</v>
      </c>
      <c r="N101" s="423">
        <v>10195.6</v>
      </c>
      <c r="O101" s="339" t="s">
        <v>1664</v>
      </c>
      <c r="P101" s="424" t="s">
        <v>1664</v>
      </c>
      <c r="Q101" s="423" t="s">
        <v>1664</v>
      </c>
      <c r="R101" s="421"/>
      <c r="S101" s="421"/>
    </row>
    <row r="102" spans="1:19" ht="12" x14ac:dyDescent="0.2">
      <c r="A102" s="341">
        <v>97</v>
      </c>
      <c r="B102" s="341" t="s">
        <v>8761</v>
      </c>
      <c r="C102" s="341" t="s">
        <v>8762</v>
      </c>
      <c r="D102" s="341" t="s">
        <v>158</v>
      </c>
      <c r="E102" s="341" t="s">
        <v>4000</v>
      </c>
      <c r="F102" s="422">
        <v>2500</v>
      </c>
      <c r="G102" s="418" t="s">
        <v>9000</v>
      </c>
      <c r="H102" s="114" t="s">
        <v>9001</v>
      </c>
      <c r="I102" s="114" t="s">
        <v>581</v>
      </c>
      <c r="J102" s="114" t="s">
        <v>3995</v>
      </c>
      <c r="K102" s="341" t="s">
        <v>581</v>
      </c>
      <c r="L102" s="339">
        <v>1</v>
      </c>
      <c r="M102" s="339">
        <v>12</v>
      </c>
      <c r="N102" s="423">
        <v>33213.599999999999</v>
      </c>
      <c r="O102" s="339" t="s">
        <v>1664</v>
      </c>
      <c r="P102" s="424">
        <v>6</v>
      </c>
      <c r="Q102" s="423">
        <v>16272.6</v>
      </c>
      <c r="R102" s="421" t="s">
        <v>1664</v>
      </c>
      <c r="S102" s="421">
        <v>12</v>
      </c>
    </row>
    <row r="103" spans="1:19" ht="12" x14ac:dyDescent="0.2">
      <c r="A103" s="341">
        <v>98</v>
      </c>
      <c r="B103" s="341" t="s">
        <v>8761</v>
      </c>
      <c r="C103" s="341" t="s">
        <v>8762</v>
      </c>
      <c r="D103" s="341" t="s">
        <v>158</v>
      </c>
      <c r="E103" s="341" t="s">
        <v>9002</v>
      </c>
      <c r="F103" s="422">
        <v>8000</v>
      </c>
      <c r="G103" s="418" t="s">
        <v>9003</v>
      </c>
      <c r="H103" s="114" t="s">
        <v>9004</v>
      </c>
      <c r="I103" s="114" t="s">
        <v>4802</v>
      </c>
      <c r="J103" s="114" t="s">
        <v>8777</v>
      </c>
      <c r="K103" s="341" t="s">
        <v>4802</v>
      </c>
      <c r="L103" s="339">
        <v>1</v>
      </c>
      <c r="M103" s="339">
        <v>12</v>
      </c>
      <c r="N103" s="423">
        <v>99213.6</v>
      </c>
      <c r="O103" s="339" t="s">
        <v>1664</v>
      </c>
      <c r="P103" s="424">
        <v>6</v>
      </c>
      <c r="Q103" s="423">
        <v>49283.4</v>
      </c>
      <c r="R103" s="421" t="s">
        <v>1664</v>
      </c>
      <c r="S103" s="421">
        <v>12</v>
      </c>
    </row>
    <row r="104" spans="1:19" ht="12" x14ac:dyDescent="0.2">
      <c r="A104" s="341">
        <v>99</v>
      </c>
      <c r="B104" s="341" t="s">
        <v>8761</v>
      </c>
      <c r="C104" s="341" t="s">
        <v>8762</v>
      </c>
      <c r="D104" s="341" t="s">
        <v>158</v>
      </c>
      <c r="E104" s="341" t="s">
        <v>4000</v>
      </c>
      <c r="F104" s="422">
        <v>2500</v>
      </c>
      <c r="G104" s="418" t="s">
        <v>9005</v>
      </c>
      <c r="H104" s="114" t="s">
        <v>9006</v>
      </c>
      <c r="I104" s="114" t="s">
        <v>8918</v>
      </c>
      <c r="J104" s="114" t="s">
        <v>8910</v>
      </c>
      <c r="K104" s="341" t="s">
        <v>8918</v>
      </c>
      <c r="L104" s="339">
        <v>1</v>
      </c>
      <c r="M104" s="339">
        <v>12</v>
      </c>
      <c r="N104" s="423">
        <v>33213.599999999999</v>
      </c>
      <c r="O104" s="339" t="s">
        <v>1664</v>
      </c>
      <c r="P104" s="424">
        <v>6</v>
      </c>
      <c r="Q104" s="423">
        <v>16272.6</v>
      </c>
      <c r="R104" s="421" t="s">
        <v>1664</v>
      </c>
      <c r="S104" s="421">
        <v>12</v>
      </c>
    </row>
    <row r="105" spans="1:19" ht="12" x14ac:dyDescent="0.2">
      <c r="A105" s="341">
        <v>100</v>
      </c>
      <c r="B105" s="341" t="s">
        <v>8761</v>
      </c>
      <c r="C105" s="341" t="s">
        <v>8762</v>
      </c>
      <c r="D105" s="341" t="s">
        <v>158</v>
      </c>
      <c r="E105" s="341" t="s">
        <v>6455</v>
      </c>
      <c r="F105" s="422">
        <v>8000</v>
      </c>
      <c r="G105" s="418" t="s">
        <v>9007</v>
      </c>
      <c r="H105" s="114" t="s">
        <v>9008</v>
      </c>
      <c r="I105" s="114" t="s">
        <v>4015</v>
      </c>
      <c r="J105" s="114" t="s">
        <v>9009</v>
      </c>
      <c r="K105" s="341" t="s">
        <v>4015</v>
      </c>
      <c r="L105" s="339">
        <v>1</v>
      </c>
      <c r="M105" s="339">
        <v>12</v>
      </c>
      <c r="N105" s="423">
        <v>99322.5</v>
      </c>
      <c r="O105" s="339" t="s">
        <v>1664</v>
      </c>
      <c r="P105" s="424">
        <v>6</v>
      </c>
      <c r="Q105" s="423">
        <v>49283.4</v>
      </c>
      <c r="R105" s="421" t="s">
        <v>1664</v>
      </c>
      <c r="S105" s="421">
        <v>12</v>
      </c>
    </row>
    <row r="106" spans="1:19" ht="12" x14ac:dyDescent="0.2">
      <c r="A106" s="341">
        <v>101</v>
      </c>
      <c r="B106" s="341" t="s">
        <v>8761</v>
      </c>
      <c r="C106" s="341" t="s">
        <v>8762</v>
      </c>
      <c r="D106" s="341" t="s">
        <v>158</v>
      </c>
      <c r="E106" s="341" t="s">
        <v>9010</v>
      </c>
      <c r="F106" s="422">
        <v>4500</v>
      </c>
      <c r="G106" s="418" t="s">
        <v>9011</v>
      </c>
      <c r="H106" s="114" t="s">
        <v>9012</v>
      </c>
      <c r="I106" s="114" t="s">
        <v>8909</v>
      </c>
      <c r="J106" s="114" t="s">
        <v>6639</v>
      </c>
      <c r="K106" s="341" t="s">
        <v>8909</v>
      </c>
      <c r="L106" s="339">
        <v>1</v>
      </c>
      <c r="M106" s="339">
        <v>12</v>
      </c>
      <c r="N106" s="423">
        <v>57213.599999999999</v>
      </c>
      <c r="O106" s="339" t="s">
        <v>1664</v>
      </c>
      <c r="P106" s="424">
        <v>6</v>
      </c>
      <c r="Q106" s="423">
        <v>28283.4</v>
      </c>
      <c r="R106" s="421" t="s">
        <v>1664</v>
      </c>
      <c r="S106" s="421">
        <v>12</v>
      </c>
    </row>
    <row r="107" spans="1:19" ht="12" x14ac:dyDescent="0.2">
      <c r="A107" s="341">
        <v>102</v>
      </c>
      <c r="B107" s="341" t="s">
        <v>8761</v>
      </c>
      <c r="C107" s="341" t="s">
        <v>8762</v>
      </c>
      <c r="D107" s="341" t="s">
        <v>158</v>
      </c>
      <c r="E107" s="341" t="s">
        <v>4000</v>
      </c>
      <c r="F107" s="422">
        <v>2500</v>
      </c>
      <c r="G107" s="418" t="s">
        <v>9013</v>
      </c>
      <c r="H107" s="114" t="s">
        <v>9014</v>
      </c>
      <c r="I107" s="114" t="s">
        <v>581</v>
      </c>
      <c r="J107" s="114" t="s">
        <v>3995</v>
      </c>
      <c r="K107" s="341" t="s">
        <v>581</v>
      </c>
      <c r="L107" s="339">
        <v>1</v>
      </c>
      <c r="M107" s="339">
        <v>7</v>
      </c>
      <c r="N107" s="423">
        <v>21267.62</v>
      </c>
      <c r="O107" s="339" t="s">
        <v>1664</v>
      </c>
      <c r="P107" s="424" t="s">
        <v>1664</v>
      </c>
      <c r="Q107" s="423" t="s">
        <v>1664</v>
      </c>
      <c r="R107" s="421"/>
      <c r="S107" s="421"/>
    </row>
    <row r="108" spans="1:19" ht="12" x14ac:dyDescent="0.2">
      <c r="A108" s="341">
        <v>103</v>
      </c>
      <c r="B108" s="341" t="s">
        <v>8761</v>
      </c>
      <c r="C108" s="341" t="s">
        <v>8786</v>
      </c>
      <c r="D108" s="341" t="s">
        <v>158</v>
      </c>
      <c r="E108" s="341" t="s">
        <v>8889</v>
      </c>
      <c r="F108" s="422">
        <v>10000</v>
      </c>
      <c r="G108" s="418" t="s">
        <v>9015</v>
      </c>
      <c r="H108" s="114" t="s">
        <v>9016</v>
      </c>
      <c r="I108" s="114" t="s">
        <v>9017</v>
      </c>
      <c r="J108" s="114" t="s">
        <v>8777</v>
      </c>
      <c r="K108" s="341" t="s">
        <v>9017</v>
      </c>
      <c r="L108" s="339">
        <v>1</v>
      </c>
      <c r="M108" s="339">
        <v>10</v>
      </c>
      <c r="N108" s="423">
        <v>102478</v>
      </c>
      <c r="O108" s="339" t="s">
        <v>1664</v>
      </c>
      <c r="P108" s="424" t="s">
        <v>1664</v>
      </c>
      <c r="Q108" s="423" t="s">
        <v>1664</v>
      </c>
      <c r="R108" s="421"/>
      <c r="S108" s="421"/>
    </row>
    <row r="109" spans="1:19" ht="12" x14ac:dyDescent="0.2">
      <c r="A109" s="341">
        <v>104</v>
      </c>
      <c r="B109" s="341" t="s">
        <v>8761</v>
      </c>
      <c r="C109" s="341" t="s">
        <v>8762</v>
      </c>
      <c r="D109" s="341" t="s">
        <v>158</v>
      </c>
      <c r="E109" s="341" t="s">
        <v>8889</v>
      </c>
      <c r="F109" s="422">
        <v>10000</v>
      </c>
      <c r="G109" s="418" t="s">
        <v>9015</v>
      </c>
      <c r="H109" s="114" t="s">
        <v>9016</v>
      </c>
      <c r="I109" s="114" t="s">
        <v>9017</v>
      </c>
      <c r="J109" s="114" t="s">
        <v>8777</v>
      </c>
      <c r="K109" s="341" t="s">
        <v>9017</v>
      </c>
      <c r="L109" s="339">
        <v>1</v>
      </c>
      <c r="M109" s="339">
        <v>2</v>
      </c>
      <c r="N109" s="423">
        <v>20735.599999999999</v>
      </c>
      <c r="O109" s="339" t="s">
        <v>1664</v>
      </c>
      <c r="P109" s="424">
        <v>6</v>
      </c>
      <c r="Q109" s="423">
        <v>61283.4</v>
      </c>
      <c r="R109" s="421" t="s">
        <v>1664</v>
      </c>
      <c r="S109" s="421">
        <v>12</v>
      </c>
    </row>
    <row r="110" spans="1:19" ht="12" x14ac:dyDescent="0.2">
      <c r="A110" s="341">
        <v>105</v>
      </c>
      <c r="B110" s="341" t="s">
        <v>8761</v>
      </c>
      <c r="C110" s="341" t="s">
        <v>8762</v>
      </c>
      <c r="D110" s="341" t="s">
        <v>158</v>
      </c>
      <c r="E110" s="341" t="s">
        <v>9018</v>
      </c>
      <c r="F110" s="422">
        <v>7500</v>
      </c>
      <c r="G110" s="418" t="s">
        <v>9019</v>
      </c>
      <c r="H110" s="114" t="s">
        <v>9020</v>
      </c>
      <c r="I110" s="114" t="s">
        <v>4015</v>
      </c>
      <c r="J110" s="114" t="s">
        <v>9021</v>
      </c>
      <c r="K110" s="341" t="s">
        <v>4015</v>
      </c>
      <c r="L110" s="339">
        <v>1</v>
      </c>
      <c r="M110" s="339">
        <v>12</v>
      </c>
      <c r="N110" s="423">
        <v>93213.6</v>
      </c>
      <c r="O110" s="339" t="s">
        <v>1664</v>
      </c>
      <c r="P110" s="424">
        <v>6</v>
      </c>
      <c r="Q110" s="423">
        <v>46283.4</v>
      </c>
      <c r="R110" s="421" t="s">
        <v>1664</v>
      </c>
      <c r="S110" s="421">
        <v>12</v>
      </c>
    </row>
    <row r="111" spans="1:19" ht="12" x14ac:dyDescent="0.2">
      <c r="A111" s="341">
        <v>106</v>
      </c>
      <c r="B111" s="341" t="s">
        <v>8761</v>
      </c>
      <c r="C111" s="341" t="s">
        <v>8762</v>
      </c>
      <c r="D111" s="341" t="s">
        <v>158</v>
      </c>
      <c r="E111" s="341" t="s">
        <v>4000</v>
      </c>
      <c r="F111" s="422">
        <v>2500</v>
      </c>
      <c r="G111" s="418" t="s">
        <v>9022</v>
      </c>
      <c r="H111" s="114" t="s">
        <v>9023</v>
      </c>
      <c r="I111" s="114" t="s">
        <v>581</v>
      </c>
      <c r="J111" s="114" t="s">
        <v>3995</v>
      </c>
      <c r="K111" s="341" t="s">
        <v>581</v>
      </c>
      <c r="L111" s="339">
        <v>1</v>
      </c>
      <c r="M111" s="339">
        <v>12</v>
      </c>
      <c r="N111" s="423">
        <v>33213.599999999999</v>
      </c>
      <c r="O111" s="339" t="s">
        <v>1664</v>
      </c>
      <c r="P111" s="424">
        <v>6</v>
      </c>
      <c r="Q111" s="423">
        <v>16272.6</v>
      </c>
      <c r="R111" s="421" t="s">
        <v>1664</v>
      </c>
      <c r="S111" s="421">
        <v>12</v>
      </c>
    </row>
    <row r="112" spans="1:19" ht="12" x14ac:dyDescent="0.2">
      <c r="A112" s="341">
        <v>107</v>
      </c>
      <c r="B112" s="341" t="s">
        <v>8761</v>
      </c>
      <c r="C112" s="341" t="s">
        <v>8762</v>
      </c>
      <c r="D112" s="341" t="s">
        <v>158</v>
      </c>
      <c r="E112" s="341" t="s">
        <v>4000</v>
      </c>
      <c r="F112" s="422">
        <v>2500</v>
      </c>
      <c r="G112" s="418" t="s">
        <v>9024</v>
      </c>
      <c r="H112" s="114" t="s">
        <v>9025</v>
      </c>
      <c r="I112" s="114" t="s">
        <v>581</v>
      </c>
      <c r="J112" s="114" t="s">
        <v>3995</v>
      </c>
      <c r="K112" s="341" t="s">
        <v>581</v>
      </c>
      <c r="L112" s="339">
        <v>1</v>
      </c>
      <c r="M112" s="339">
        <v>12</v>
      </c>
      <c r="N112" s="423">
        <v>33213.599999999999</v>
      </c>
      <c r="O112" s="339" t="s">
        <v>1664</v>
      </c>
      <c r="P112" s="424">
        <v>6</v>
      </c>
      <c r="Q112" s="423">
        <v>16272.6</v>
      </c>
      <c r="R112" s="421" t="s">
        <v>1664</v>
      </c>
      <c r="S112" s="421">
        <v>12</v>
      </c>
    </row>
    <row r="113" spans="1:19" ht="12" x14ac:dyDescent="0.2">
      <c r="A113" s="341">
        <v>108</v>
      </c>
      <c r="B113" s="341" t="s">
        <v>8761</v>
      </c>
      <c r="C113" s="341" t="s">
        <v>8762</v>
      </c>
      <c r="D113" s="341" t="s">
        <v>158</v>
      </c>
      <c r="E113" s="341" t="s">
        <v>4000</v>
      </c>
      <c r="F113" s="422">
        <v>2500</v>
      </c>
      <c r="G113" s="418" t="s">
        <v>9026</v>
      </c>
      <c r="H113" s="114" t="s">
        <v>9027</v>
      </c>
      <c r="I113" s="114" t="s">
        <v>581</v>
      </c>
      <c r="J113" s="114" t="s">
        <v>3995</v>
      </c>
      <c r="K113" s="341" t="s">
        <v>581</v>
      </c>
      <c r="L113" s="339">
        <v>1</v>
      </c>
      <c r="M113" s="339">
        <v>12</v>
      </c>
      <c r="N113" s="423">
        <v>33213.599999999999</v>
      </c>
      <c r="O113" s="339" t="s">
        <v>1664</v>
      </c>
      <c r="P113" s="424">
        <v>6</v>
      </c>
      <c r="Q113" s="423">
        <v>16272.6</v>
      </c>
      <c r="R113" s="421" t="s">
        <v>1664</v>
      </c>
      <c r="S113" s="421">
        <v>12</v>
      </c>
    </row>
    <row r="114" spans="1:19" ht="12" x14ac:dyDescent="0.2">
      <c r="A114" s="341">
        <v>109</v>
      </c>
      <c r="B114" s="341" t="s">
        <v>8761</v>
      </c>
      <c r="C114" s="341" t="s">
        <v>8762</v>
      </c>
      <c r="D114" s="341" t="s">
        <v>158</v>
      </c>
      <c r="E114" s="341" t="s">
        <v>8971</v>
      </c>
      <c r="F114" s="422">
        <v>14000</v>
      </c>
      <c r="G114" s="418" t="s">
        <v>9028</v>
      </c>
      <c r="H114" s="114" t="s">
        <v>9029</v>
      </c>
      <c r="I114" s="114" t="s">
        <v>4015</v>
      </c>
      <c r="J114" s="114" t="s">
        <v>8766</v>
      </c>
      <c r="K114" s="341" t="s">
        <v>4015</v>
      </c>
      <c r="L114" s="339">
        <v>1</v>
      </c>
      <c r="M114" s="339">
        <v>12</v>
      </c>
      <c r="N114" s="423">
        <v>171213.6</v>
      </c>
      <c r="O114" s="339">
        <v>1</v>
      </c>
      <c r="P114" s="424">
        <v>2</v>
      </c>
      <c r="Q114" s="423">
        <v>46311.03</v>
      </c>
      <c r="R114" s="421"/>
      <c r="S114" s="421"/>
    </row>
    <row r="115" spans="1:19" ht="12" x14ac:dyDescent="0.2">
      <c r="A115" s="341">
        <v>110</v>
      </c>
      <c r="B115" s="341" t="s">
        <v>8761</v>
      </c>
      <c r="C115" s="341" t="s">
        <v>8762</v>
      </c>
      <c r="D115" s="341" t="s">
        <v>158</v>
      </c>
      <c r="E115" s="341" t="s">
        <v>9030</v>
      </c>
      <c r="F115" s="422">
        <v>2000</v>
      </c>
      <c r="G115" s="418" t="s">
        <v>9031</v>
      </c>
      <c r="H115" s="114" t="s">
        <v>9032</v>
      </c>
      <c r="I115" s="114" t="s">
        <v>4510</v>
      </c>
      <c r="J115" s="114" t="s">
        <v>9033</v>
      </c>
      <c r="K115" s="341" t="s">
        <v>4510</v>
      </c>
      <c r="L115" s="339">
        <v>1</v>
      </c>
      <c r="M115" s="339">
        <v>12</v>
      </c>
      <c r="N115" s="423">
        <v>26970</v>
      </c>
      <c r="O115" s="339" t="s">
        <v>1664</v>
      </c>
      <c r="P115" s="424">
        <v>6</v>
      </c>
      <c r="Q115" s="423">
        <v>13080</v>
      </c>
      <c r="R115" s="421" t="s">
        <v>1664</v>
      </c>
      <c r="S115" s="421">
        <v>12</v>
      </c>
    </row>
    <row r="116" spans="1:19" ht="12" x14ac:dyDescent="0.2">
      <c r="A116" s="341">
        <v>111</v>
      </c>
      <c r="B116" s="341" t="s">
        <v>8761</v>
      </c>
      <c r="C116" s="341" t="s">
        <v>8762</v>
      </c>
      <c r="D116" s="341" t="s">
        <v>158</v>
      </c>
      <c r="E116" s="341" t="s">
        <v>8781</v>
      </c>
      <c r="F116" s="422">
        <v>9500</v>
      </c>
      <c r="G116" s="418" t="s">
        <v>9034</v>
      </c>
      <c r="H116" s="114" t="s">
        <v>9035</v>
      </c>
      <c r="I116" s="114" t="s">
        <v>9036</v>
      </c>
      <c r="J116" s="114" t="s">
        <v>8777</v>
      </c>
      <c r="K116" s="341" t="s">
        <v>9036</v>
      </c>
      <c r="L116" s="339">
        <v>1</v>
      </c>
      <c r="M116" s="339">
        <v>12</v>
      </c>
      <c r="N116" s="423">
        <v>116429.96</v>
      </c>
      <c r="O116" s="339" t="s">
        <v>1664</v>
      </c>
      <c r="P116" s="424">
        <v>6</v>
      </c>
      <c r="Q116" s="423">
        <v>58283.4</v>
      </c>
      <c r="R116" s="421" t="s">
        <v>1664</v>
      </c>
      <c r="S116" s="421">
        <v>12</v>
      </c>
    </row>
    <row r="117" spans="1:19" ht="12" x14ac:dyDescent="0.2">
      <c r="A117" s="341">
        <v>112</v>
      </c>
      <c r="B117" s="341" t="s">
        <v>8761</v>
      </c>
      <c r="C117" s="341" t="s">
        <v>8762</v>
      </c>
      <c r="D117" s="341" t="s">
        <v>158</v>
      </c>
      <c r="E117" s="341" t="s">
        <v>9037</v>
      </c>
      <c r="F117" s="422">
        <v>10000</v>
      </c>
      <c r="G117" s="418" t="s">
        <v>9038</v>
      </c>
      <c r="H117" s="114" t="s">
        <v>9039</v>
      </c>
      <c r="I117" s="114" t="s">
        <v>9040</v>
      </c>
      <c r="J117" s="114" t="s">
        <v>8766</v>
      </c>
      <c r="K117" s="341" t="s">
        <v>9040</v>
      </c>
      <c r="L117" s="339">
        <v>1</v>
      </c>
      <c r="M117" s="339">
        <v>12</v>
      </c>
      <c r="N117" s="423">
        <v>123213.6</v>
      </c>
      <c r="O117" s="339" t="s">
        <v>1664</v>
      </c>
      <c r="P117" s="424">
        <v>6</v>
      </c>
      <c r="Q117" s="423">
        <v>61283.4</v>
      </c>
      <c r="R117" s="421" t="s">
        <v>1664</v>
      </c>
      <c r="S117" s="421">
        <v>12</v>
      </c>
    </row>
    <row r="118" spans="1:19" ht="12" x14ac:dyDescent="0.2">
      <c r="A118" s="341">
        <v>113</v>
      </c>
      <c r="B118" s="341" t="s">
        <v>8761</v>
      </c>
      <c r="C118" s="341" t="s">
        <v>8762</v>
      </c>
      <c r="D118" s="341" t="s">
        <v>158</v>
      </c>
      <c r="E118" s="341" t="s">
        <v>9041</v>
      </c>
      <c r="F118" s="422">
        <v>6000</v>
      </c>
      <c r="G118" s="418" t="s">
        <v>9042</v>
      </c>
      <c r="H118" s="114" t="s">
        <v>9043</v>
      </c>
      <c r="I118" s="114" t="s">
        <v>9040</v>
      </c>
      <c r="J118" s="114" t="s">
        <v>8777</v>
      </c>
      <c r="K118" s="341" t="s">
        <v>9040</v>
      </c>
      <c r="L118" s="339">
        <v>1</v>
      </c>
      <c r="M118" s="339">
        <v>12</v>
      </c>
      <c r="N118" s="423">
        <v>75213.600000000006</v>
      </c>
      <c r="O118" s="339" t="s">
        <v>1664</v>
      </c>
      <c r="P118" s="424">
        <v>6</v>
      </c>
      <c r="Q118" s="423">
        <v>37283.4</v>
      </c>
      <c r="R118" s="421" t="s">
        <v>1664</v>
      </c>
      <c r="S118" s="421">
        <v>12</v>
      </c>
    </row>
    <row r="119" spans="1:19" ht="12" x14ac:dyDescent="0.2">
      <c r="A119" s="341">
        <v>114</v>
      </c>
      <c r="B119" s="341" t="s">
        <v>8761</v>
      </c>
      <c r="C119" s="341" t="s">
        <v>8762</v>
      </c>
      <c r="D119" s="341" t="s">
        <v>158</v>
      </c>
      <c r="E119" s="341" t="s">
        <v>4000</v>
      </c>
      <c r="F119" s="422">
        <v>2500</v>
      </c>
      <c r="G119" s="418" t="s">
        <v>9044</v>
      </c>
      <c r="H119" s="114" t="s">
        <v>9045</v>
      </c>
      <c r="I119" s="114" t="s">
        <v>581</v>
      </c>
      <c r="J119" s="114" t="s">
        <v>3995</v>
      </c>
      <c r="K119" s="341" t="s">
        <v>581</v>
      </c>
      <c r="L119" s="339">
        <v>1</v>
      </c>
      <c r="M119" s="339">
        <v>12</v>
      </c>
      <c r="N119" s="423">
        <v>33213.599999999999</v>
      </c>
      <c r="O119" s="339" t="s">
        <v>1664</v>
      </c>
      <c r="P119" s="424">
        <v>6</v>
      </c>
      <c r="Q119" s="423">
        <v>16272.6</v>
      </c>
      <c r="R119" s="421" t="s">
        <v>1664</v>
      </c>
      <c r="S119" s="421">
        <v>12</v>
      </c>
    </row>
    <row r="120" spans="1:19" ht="12" x14ac:dyDescent="0.2">
      <c r="A120" s="341">
        <v>115</v>
      </c>
      <c r="B120" s="341" t="s">
        <v>8761</v>
      </c>
      <c r="C120" s="341" t="s">
        <v>8762</v>
      </c>
      <c r="D120" s="341" t="s">
        <v>158</v>
      </c>
      <c r="E120" s="341" t="s">
        <v>3988</v>
      </c>
      <c r="F120" s="422">
        <v>3500</v>
      </c>
      <c r="G120" s="418" t="s">
        <v>9046</v>
      </c>
      <c r="H120" s="114" t="s">
        <v>9047</v>
      </c>
      <c r="I120" s="114" t="s">
        <v>6003</v>
      </c>
      <c r="J120" s="114" t="s">
        <v>8777</v>
      </c>
      <c r="K120" s="341" t="s">
        <v>6003</v>
      </c>
      <c r="L120" s="339">
        <v>1</v>
      </c>
      <c r="M120" s="339">
        <v>12</v>
      </c>
      <c r="N120" s="423">
        <v>45213.599999999999</v>
      </c>
      <c r="O120" s="339" t="s">
        <v>1664</v>
      </c>
      <c r="P120" s="424">
        <v>6</v>
      </c>
      <c r="Q120" s="423">
        <v>22283.4</v>
      </c>
      <c r="R120" s="421" t="s">
        <v>1664</v>
      </c>
      <c r="S120" s="421">
        <v>12</v>
      </c>
    </row>
    <row r="121" spans="1:19" ht="12" x14ac:dyDescent="0.2">
      <c r="A121" s="341">
        <v>116</v>
      </c>
      <c r="B121" s="341" t="s">
        <v>8761</v>
      </c>
      <c r="C121" s="341" t="s">
        <v>8762</v>
      </c>
      <c r="D121" s="341" t="s">
        <v>158</v>
      </c>
      <c r="E121" s="341" t="s">
        <v>4280</v>
      </c>
      <c r="F121" s="422">
        <v>4000</v>
      </c>
      <c r="G121" s="418" t="s">
        <v>9048</v>
      </c>
      <c r="H121" s="114" t="s">
        <v>9049</v>
      </c>
      <c r="I121" s="114" t="s">
        <v>4015</v>
      </c>
      <c r="J121" s="114" t="s">
        <v>8777</v>
      </c>
      <c r="K121" s="341" t="s">
        <v>4015</v>
      </c>
      <c r="L121" s="339">
        <v>1</v>
      </c>
      <c r="M121" s="339">
        <v>12</v>
      </c>
      <c r="N121" s="423">
        <v>51213.599999999999</v>
      </c>
      <c r="O121" s="339" t="s">
        <v>1664</v>
      </c>
      <c r="P121" s="424">
        <v>6</v>
      </c>
      <c r="Q121" s="423">
        <v>25283.4</v>
      </c>
      <c r="R121" s="421" t="s">
        <v>1664</v>
      </c>
      <c r="S121" s="421">
        <v>12</v>
      </c>
    </row>
    <row r="122" spans="1:19" ht="12" x14ac:dyDescent="0.2">
      <c r="A122" s="341">
        <v>117</v>
      </c>
      <c r="B122" s="341" t="s">
        <v>8761</v>
      </c>
      <c r="C122" s="341" t="s">
        <v>8762</v>
      </c>
      <c r="D122" s="341" t="s">
        <v>158</v>
      </c>
      <c r="E122" s="341" t="s">
        <v>3997</v>
      </c>
      <c r="F122" s="422">
        <v>1800</v>
      </c>
      <c r="G122" s="418" t="s">
        <v>9050</v>
      </c>
      <c r="H122" s="114" t="s">
        <v>9051</v>
      </c>
      <c r="I122" s="114" t="s">
        <v>4510</v>
      </c>
      <c r="J122" s="114" t="s">
        <v>9033</v>
      </c>
      <c r="K122" s="341" t="s">
        <v>4510</v>
      </c>
      <c r="L122" s="339">
        <v>1</v>
      </c>
      <c r="M122" s="339">
        <v>12</v>
      </c>
      <c r="N122" s="423">
        <v>24354</v>
      </c>
      <c r="O122" s="339" t="s">
        <v>1664</v>
      </c>
      <c r="P122" s="424">
        <v>6</v>
      </c>
      <c r="Q122" s="423">
        <v>11772</v>
      </c>
      <c r="R122" s="421" t="s">
        <v>1664</v>
      </c>
      <c r="S122" s="421">
        <v>12</v>
      </c>
    </row>
    <row r="123" spans="1:19" ht="12" x14ac:dyDescent="0.2">
      <c r="A123" s="341">
        <v>118</v>
      </c>
      <c r="B123" s="341" t="s">
        <v>8761</v>
      </c>
      <c r="C123" s="341" t="s">
        <v>8762</v>
      </c>
      <c r="D123" s="341" t="s">
        <v>158</v>
      </c>
      <c r="E123" s="341" t="s">
        <v>5535</v>
      </c>
      <c r="F123" s="422">
        <v>7000</v>
      </c>
      <c r="G123" s="418" t="s">
        <v>9052</v>
      </c>
      <c r="H123" s="114" t="s">
        <v>9053</v>
      </c>
      <c r="I123" s="114" t="s">
        <v>8819</v>
      </c>
      <c r="J123" s="114" t="s">
        <v>8777</v>
      </c>
      <c r="K123" s="341" t="s">
        <v>8819</v>
      </c>
      <c r="L123" s="339">
        <v>1</v>
      </c>
      <c r="M123" s="339">
        <v>12</v>
      </c>
      <c r="N123" s="423">
        <v>87213.6</v>
      </c>
      <c r="O123" s="339" t="s">
        <v>1664</v>
      </c>
      <c r="P123" s="424">
        <v>6</v>
      </c>
      <c r="Q123" s="423">
        <v>43283.4</v>
      </c>
      <c r="R123" s="421" t="s">
        <v>1664</v>
      </c>
      <c r="S123" s="421">
        <v>12</v>
      </c>
    </row>
    <row r="124" spans="1:19" ht="12" x14ac:dyDescent="0.2">
      <c r="A124" s="341">
        <v>119</v>
      </c>
      <c r="B124" s="341" t="s">
        <v>8761</v>
      </c>
      <c r="C124" s="341" t="s">
        <v>8762</v>
      </c>
      <c r="D124" s="341" t="s">
        <v>158</v>
      </c>
      <c r="E124" s="341" t="s">
        <v>8801</v>
      </c>
      <c r="F124" s="422">
        <v>5000</v>
      </c>
      <c r="G124" s="418" t="s">
        <v>9054</v>
      </c>
      <c r="H124" s="114" t="s">
        <v>9055</v>
      </c>
      <c r="I124" s="114" t="s">
        <v>4015</v>
      </c>
      <c r="J124" s="114" t="s">
        <v>9056</v>
      </c>
      <c r="K124" s="341" t="s">
        <v>4015</v>
      </c>
      <c r="L124" s="339">
        <v>1</v>
      </c>
      <c r="M124" s="339">
        <v>12</v>
      </c>
      <c r="N124" s="423">
        <v>63213.599999999999</v>
      </c>
      <c r="O124" s="339" t="s">
        <v>1664</v>
      </c>
      <c r="P124" s="424">
        <v>6</v>
      </c>
      <c r="Q124" s="423">
        <v>31283.4</v>
      </c>
      <c r="R124" s="421" t="s">
        <v>1664</v>
      </c>
      <c r="S124" s="421">
        <v>12</v>
      </c>
    </row>
    <row r="125" spans="1:19" ht="12" x14ac:dyDescent="0.2">
      <c r="A125" s="341">
        <v>120</v>
      </c>
      <c r="B125" s="341" t="s">
        <v>8761</v>
      </c>
      <c r="C125" s="341" t="s">
        <v>8762</v>
      </c>
      <c r="D125" s="341" t="s">
        <v>158</v>
      </c>
      <c r="E125" s="341" t="s">
        <v>8801</v>
      </c>
      <c r="F125" s="422">
        <v>5000</v>
      </c>
      <c r="G125" s="418" t="s">
        <v>9057</v>
      </c>
      <c r="H125" s="114" t="s">
        <v>9058</v>
      </c>
      <c r="I125" s="114" t="s">
        <v>4015</v>
      </c>
      <c r="J125" s="114" t="s">
        <v>8777</v>
      </c>
      <c r="K125" s="341" t="s">
        <v>4015</v>
      </c>
      <c r="L125" s="339">
        <v>1</v>
      </c>
      <c r="M125" s="339">
        <v>12</v>
      </c>
      <c r="N125" s="423">
        <v>60713.599999999999</v>
      </c>
      <c r="O125" s="339" t="s">
        <v>1664</v>
      </c>
      <c r="P125" s="424">
        <v>6</v>
      </c>
      <c r="Q125" s="423">
        <v>31283.4</v>
      </c>
      <c r="R125" s="421" t="s">
        <v>1664</v>
      </c>
      <c r="S125" s="421">
        <v>12</v>
      </c>
    </row>
    <row r="126" spans="1:19" ht="12" x14ac:dyDescent="0.2">
      <c r="A126" s="341">
        <v>121</v>
      </c>
      <c r="B126" s="341" t="s">
        <v>8761</v>
      </c>
      <c r="C126" s="341" t="s">
        <v>8762</v>
      </c>
      <c r="D126" s="341" t="s">
        <v>158</v>
      </c>
      <c r="E126" s="341" t="s">
        <v>9059</v>
      </c>
      <c r="F126" s="422">
        <v>6000</v>
      </c>
      <c r="G126" s="418" t="s">
        <v>9060</v>
      </c>
      <c r="H126" s="114" t="s">
        <v>9061</v>
      </c>
      <c r="I126" s="114" t="s">
        <v>9062</v>
      </c>
      <c r="J126" s="114" t="s">
        <v>9063</v>
      </c>
      <c r="K126" s="341" t="s">
        <v>9062</v>
      </c>
      <c r="L126" s="339">
        <v>1</v>
      </c>
      <c r="M126" s="339">
        <v>9</v>
      </c>
      <c r="N126" s="423">
        <v>52922.400000000001</v>
      </c>
      <c r="O126" s="339" t="s">
        <v>1664</v>
      </c>
      <c r="P126" s="424" t="s">
        <v>1664</v>
      </c>
      <c r="Q126" s="423" t="s">
        <v>1664</v>
      </c>
      <c r="R126" s="421"/>
      <c r="S126" s="421"/>
    </row>
    <row r="127" spans="1:19" ht="12" x14ac:dyDescent="0.2">
      <c r="A127" s="341">
        <v>122</v>
      </c>
      <c r="B127" s="341" t="s">
        <v>8761</v>
      </c>
      <c r="C127" s="341" t="s">
        <v>8762</v>
      </c>
      <c r="D127" s="341" t="s">
        <v>158</v>
      </c>
      <c r="E127" s="341" t="s">
        <v>9064</v>
      </c>
      <c r="F127" s="422">
        <v>5500</v>
      </c>
      <c r="G127" s="418" t="s">
        <v>9065</v>
      </c>
      <c r="H127" s="114" t="s">
        <v>9066</v>
      </c>
      <c r="I127" s="114" t="s">
        <v>4802</v>
      </c>
      <c r="J127" s="114" t="s">
        <v>8777</v>
      </c>
      <c r="K127" s="341" t="s">
        <v>4802</v>
      </c>
      <c r="L127" s="339">
        <v>1</v>
      </c>
      <c r="M127" s="339">
        <v>12</v>
      </c>
      <c r="N127" s="423">
        <v>69213.600000000006</v>
      </c>
      <c r="O127" s="339" t="s">
        <v>1664</v>
      </c>
      <c r="P127" s="424">
        <v>6</v>
      </c>
      <c r="Q127" s="423">
        <v>34283.4</v>
      </c>
      <c r="R127" s="421" t="s">
        <v>1664</v>
      </c>
      <c r="S127" s="421">
        <v>12</v>
      </c>
    </row>
    <row r="128" spans="1:19" ht="12" x14ac:dyDescent="0.2">
      <c r="A128" s="341">
        <v>123</v>
      </c>
      <c r="B128" s="341" t="s">
        <v>8761</v>
      </c>
      <c r="C128" s="341" t="s">
        <v>8762</v>
      </c>
      <c r="D128" s="341" t="s">
        <v>158</v>
      </c>
      <c r="E128" s="341" t="s">
        <v>9067</v>
      </c>
      <c r="F128" s="422">
        <v>6000</v>
      </c>
      <c r="G128" s="418" t="s">
        <v>9068</v>
      </c>
      <c r="H128" s="114" t="s">
        <v>9069</v>
      </c>
      <c r="I128" s="114" t="s">
        <v>9070</v>
      </c>
      <c r="J128" s="114" t="s">
        <v>9071</v>
      </c>
      <c r="K128" s="341" t="s">
        <v>9070</v>
      </c>
      <c r="L128" s="339">
        <v>1</v>
      </c>
      <c r="M128" s="339">
        <v>12</v>
      </c>
      <c r="N128" s="423">
        <v>75213.600000000006</v>
      </c>
      <c r="O128" s="339" t="s">
        <v>1664</v>
      </c>
      <c r="P128" s="424">
        <v>6</v>
      </c>
      <c r="Q128" s="423">
        <v>37283.4</v>
      </c>
      <c r="R128" s="421" t="s">
        <v>1664</v>
      </c>
      <c r="S128" s="421">
        <v>12</v>
      </c>
    </row>
    <row r="129" spans="1:19" ht="12" x14ac:dyDescent="0.2">
      <c r="A129" s="341">
        <v>124</v>
      </c>
      <c r="B129" s="341" t="s">
        <v>8761</v>
      </c>
      <c r="C129" s="341" t="s">
        <v>8762</v>
      </c>
      <c r="D129" s="341" t="s">
        <v>158</v>
      </c>
      <c r="E129" s="341" t="s">
        <v>3997</v>
      </c>
      <c r="F129" s="422">
        <v>1800</v>
      </c>
      <c r="G129" s="418" t="s">
        <v>9072</v>
      </c>
      <c r="H129" s="114" t="s">
        <v>9073</v>
      </c>
      <c r="I129" s="114" t="s">
        <v>8819</v>
      </c>
      <c r="J129" s="114" t="s">
        <v>8910</v>
      </c>
      <c r="K129" s="341" t="s">
        <v>8819</v>
      </c>
      <c r="L129" s="339">
        <v>1</v>
      </c>
      <c r="M129" s="339">
        <v>12</v>
      </c>
      <c r="N129" s="423">
        <v>24354</v>
      </c>
      <c r="O129" s="339" t="s">
        <v>1664</v>
      </c>
      <c r="P129" s="424">
        <v>6</v>
      </c>
      <c r="Q129" s="423">
        <v>11772</v>
      </c>
      <c r="R129" s="421" t="s">
        <v>1664</v>
      </c>
      <c r="S129" s="421">
        <v>12</v>
      </c>
    </row>
    <row r="130" spans="1:19" ht="12" x14ac:dyDescent="0.2">
      <c r="A130" s="341">
        <v>125</v>
      </c>
      <c r="B130" s="341" t="s">
        <v>8761</v>
      </c>
      <c r="C130" s="341" t="s">
        <v>8786</v>
      </c>
      <c r="D130" s="341" t="s">
        <v>158</v>
      </c>
      <c r="E130" s="341" t="s">
        <v>4280</v>
      </c>
      <c r="F130" s="422">
        <v>5000</v>
      </c>
      <c r="G130" s="418" t="s">
        <v>9074</v>
      </c>
      <c r="H130" s="114" t="s">
        <v>9075</v>
      </c>
      <c r="I130" s="114" t="s">
        <v>4015</v>
      </c>
      <c r="J130" s="114" t="s">
        <v>8777</v>
      </c>
      <c r="K130" s="341" t="s">
        <v>4015</v>
      </c>
      <c r="L130" s="339" t="s">
        <v>1664</v>
      </c>
      <c r="M130" s="339" t="s">
        <v>1664</v>
      </c>
      <c r="N130" s="423" t="s">
        <v>1664</v>
      </c>
      <c r="O130" s="339">
        <v>1</v>
      </c>
      <c r="P130" s="424">
        <v>6</v>
      </c>
      <c r="Q130" s="423">
        <v>31283.4</v>
      </c>
      <c r="R130" s="421">
        <v>4</v>
      </c>
      <c r="S130" s="421">
        <v>12</v>
      </c>
    </row>
    <row r="131" spans="1:19" ht="12" x14ac:dyDescent="0.2">
      <c r="A131" s="341">
        <v>126</v>
      </c>
      <c r="B131" s="341" t="s">
        <v>8761</v>
      </c>
      <c r="C131" s="341" t="s">
        <v>8762</v>
      </c>
      <c r="D131" s="341" t="s">
        <v>158</v>
      </c>
      <c r="E131" s="341" t="s">
        <v>4280</v>
      </c>
      <c r="F131" s="422">
        <v>5000</v>
      </c>
      <c r="G131" s="418" t="s">
        <v>9074</v>
      </c>
      <c r="H131" s="114" t="s">
        <v>9075</v>
      </c>
      <c r="I131" s="114" t="s">
        <v>4015</v>
      </c>
      <c r="J131" s="114" t="s">
        <v>8777</v>
      </c>
      <c r="K131" s="341" t="s">
        <v>4015</v>
      </c>
      <c r="L131" s="339">
        <v>1</v>
      </c>
      <c r="M131" s="339">
        <v>2</v>
      </c>
      <c r="N131" s="423">
        <v>10195.6</v>
      </c>
      <c r="O131" s="339" t="s">
        <v>1664</v>
      </c>
      <c r="P131" s="424" t="s">
        <v>1664</v>
      </c>
      <c r="Q131" s="423" t="s">
        <v>1664</v>
      </c>
      <c r="R131" s="421"/>
      <c r="S131" s="421"/>
    </row>
    <row r="132" spans="1:19" ht="12" x14ac:dyDescent="0.2">
      <c r="A132" s="341">
        <v>127</v>
      </c>
      <c r="B132" s="341" t="s">
        <v>8761</v>
      </c>
      <c r="C132" s="341" t="s">
        <v>8762</v>
      </c>
      <c r="D132" s="341" t="s">
        <v>158</v>
      </c>
      <c r="E132" s="341" t="s">
        <v>9076</v>
      </c>
      <c r="F132" s="422">
        <v>7500</v>
      </c>
      <c r="G132" s="418" t="s">
        <v>9077</v>
      </c>
      <c r="H132" s="114" t="s">
        <v>9078</v>
      </c>
      <c r="I132" s="114" t="s">
        <v>4015</v>
      </c>
      <c r="J132" s="114" t="s">
        <v>9079</v>
      </c>
      <c r="K132" s="341" t="s">
        <v>4015</v>
      </c>
      <c r="L132" s="339">
        <v>1</v>
      </c>
      <c r="M132" s="339">
        <v>12</v>
      </c>
      <c r="N132" s="423">
        <v>85463.6</v>
      </c>
      <c r="O132" s="339" t="s">
        <v>1664</v>
      </c>
      <c r="P132" s="424">
        <v>6</v>
      </c>
      <c r="Q132" s="423">
        <v>46283.4</v>
      </c>
      <c r="R132" s="421" t="s">
        <v>1664</v>
      </c>
      <c r="S132" s="421">
        <v>12</v>
      </c>
    </row>
    <row r="133" spans="1:19" ht="12" x14ac:dyDescent="0.2">
      <c r="A133" s="341">
        <v>128</v>
      </c>
      <c r="B133" s="341" t="s">
        <v>8761</v>
      </c>
      <c r="C133" s="341" t="s">
        <v>8762</v>
      </c>
      <c r="D133" s="341" t="s">
        <v>158</v>
      </c>
      <c r="E133" s="341" t="s">
        <v>9080</v>
      </c>
      <c r="F133" s="422">
        <v>7000</v>
      </c>
      <c r="G133" s="418" t="s">
        <v>9081</v>
      </c>
      <c r="H133" s="114" t="s">
        <v>9082</v>
      </c>
      <c r="I133" s="114" t="s">
        <v>6003</v>
      </c>
      <c r="J133" s="114" t="s">
        <v>8766</v>
      </c>
      <c r="K133" s="341" t="s">
        <v>6003</v>
      </c>
      <c r="L133" s="339">
        <v>1</v>
      </c>
      <c r="M133" s="339">
        <v>12</v>
      </c>
      <c r="N133" s="423">
        <v>87213.6</v>
      </c>
      <c r="O133" s="339" t="s">
        <v>1664</v>
      </c>
      <c r="P133" s="424">
        <v>6</v>
      </c>
      <c r="Q133" s="423">
        <v>43283.4</v>
      </c>
      <c r="R133" s="421" t="s">
        <v>1664</v>
      </c>
      <c r="S133" s="421">
        <v>12</v>
      </c>
    </row>
    <row r="134" spans="1:19" ht="12" x14ac:dyDescent="0.2">
      <c r="A134" s="341">
        <v>129</v>
      </c>
      <c r="B134" s="341" t="s">
        <v>8761</v>
      </c>
      <c r="C134" s="341" t="s">
        <v>8762</v>
      </c>
      <c r="D134" s="341" t="s">
        <v>158</v>
      </c>
      <c r="E134" s="341" t="s">
        <v>4363</v>
      </c>
      <c r="F134" s="422">
        <v>3200</v>
      </c>
      <c r="G134" s="418" t="s">
        <v>9083</v>
      </c>
      <c r="H134" s="114" t="s">
        <v>9084</v>
      </c>
      <c r="I134" s="114" t="s">
        <v>581</v>
      </c>
      <c r="J134" s="114" t="s">
        <v>3995</v>
      </c>
      <c r="K134" s="341" t="s">
        <v>581</v>
      </c>
      <c r="L134" s="339">
        <v>1</v>
      </c>
      <c r="M134" s="339">
        <v>12</v>
      </c>
      <c r="N134" s="423">
        <v>41613.599999999999</v>
      </c>
      <c r="O134" s="339" t="s">
        <v>1664</v>
      </c>
      <c r="P134" s="424">
        <v>6</v>
      </c>
      <c r="Q134" s="423">
        <v>20483.400000000001</v>
      </c>
      <c r="R134" s="421" t="s">
        <v>1664</v>
      </c>
      <c r="S134" s="421">
        <v>12</v>
      </c>
    </row>
    <row r="135" spans="1:19" ht="12" x14ac:dyDescent="0.2">
      <c r="A135" s="341">
        <v>130</v>
      </c>
      <c r="B135" s="341" t="s">
        <v>8761</v>
      </c>
      <c r="C135" s="341" t="s">
        <v>8762</v>
      </c>
      <c r="D135" s="341" t="s">
        <v>158</v>
      </c>
      <c r="E135" s="341" t="s">
        <v>9085</v>
      </c>
      <c r="F135" s="422">
        <v>6500</v>
      </c>
      <c r="G135" s="418" t="s">
        <v>9086</v>
      </c>
      <c r="H135" s="114" t="s">
        <v>9087</v>
      </c>
      <c r="I135" s="114" t="s">
        <v>9088</v>
      </c>
      <c r="J135" s="114" t="s">
        <v>8777</v>
      </c>
      <c r="K135" s="341" t="s">
        <v>9088</v>
      </c>
      <c r="L135" s="339">
        <v>1</v>
      </c>
      <c r="M135" s="339">
        <v>12</v>
      </c>
      <c r="N135" s="423">
        <v>81213.600000000006</v>
      </c>
      <c r="O135" s="339" t="s">
        <v>1664</v>
      </c>
      <c r="P135" s="424">
        <v>6</v>
      </c>
      <c r="Q135" s="423">
        <v>40283.4</v>
      </c>
      <c r="R135" s="421" t="s">
        <v>1664</v>
      </c>
      <c r="S135" s="421">
        <v>12</v>
      </c>
    </row>
    <row r="136" spans="1:19" ht="12" x14ac:dyDescent="0.2">
      <c r="A136" s="341">
        <v>131</v>
      </c>
      <c r="B136" s="341" t="s">
        <v>8761</v>
      </c>
      <c r="C136" s="341" t="s">
        <v>8762</v>
      </c>
      <c r="D136" s="341" t="s">
        <v>158</v>
      </c>
      <c r="E136" s="341" t="s">
        <v>4000</v>
      </c>
      <c r="F136" s="422">
        <v>2500</v>
      </c>
      <c r="G136" s="418" t="s">
        <v>9089</v>
      </c>
      <c r="H136" s="114" t="s">
        <v>9090</v>
      </c>
      <c r="I136" s="114" t="s">
        <v>581</v>
      </c>
      <c r="J136" s="114" t="s">
        <v>3995</v>
      </c>
      <c r="K136" s="341" t="s">
        <v>581</v>
      </c>
      <c r="L136" s="339">
        <v>1</v>
      </c>
      <c r="M136" s="339">
        <v>3</v>
      </c>
      <c r="N136" s="423">
        <v>7795.6</v>
      </c>
      <c r="O136" s="339" t="s">
        <v>1664</v>
      </c>
      <c r="P136" s="424">
        <v>6</v>
      </c>
      <c r="Q136" s="423">
        <v>16272.6</v>
      </c>
      <c r="R136" s="421">
        <v>4</v>
      </c>
      <c r="S136" s="421">
        <v>12</v>
      </c>
    </row>
    <row r="137" spans="1:19" ht="12" x14ac:dyDescent="0.2">
      <c r="A137" s="341">
        <v>132</v>
      </c>
      <c r="B137" s="341" t="s">
        <v>8761</v>
      </c>
      <c r="C137" s="341" t="s">
        <v>8762</v>
      </c>
      <c r="D137" s="341" t="s">
        <v>158</v>
      </c>
      <c r="E137" s="341" t="s">
        <v>4012</v>
      </c>
      <c r="F137" s="422">
        <v>6500</v>
      </c>
      <c r="G137" s="418" t="s">
        <v>9091</v>
      </c>
      <c r="H137" s="114" t="s">
        <v>9092</v>
      </c>
      <c r="I137" s="114" t="s">
        <v>4015</v>
      </c>
      <c r="J137" s="114" t="s">
        <v>8777</v>
      </c>
      <c r="K137" s="341" t="s">
        <v>4015</v>
      </c>
      <c r="L137" s="339">
        <v>1</v>
      </c>
      <c r="M137" s="339">
        <v>12</v>
      </c>
      <c r="N137" s="423">
        <v>81213.600000000006</v>
      </c>
      <c r="O137" s="339" t="s">
        <v>1664</v>
      </c>
      <c r="P137" s="424">
        <v>6</v>
      </c>
      <c r="Q137" s="423">
        <v>40283.4</v>
      </c>
      <c r="R137" s="421" t="s">
        <v>1664</v>
      </c>
      <c r="S137" s="421">
        <v>12</v>
      </c>
    </row>
    <row r="138" spans="1:19" ht="12" x14ac:dyDescent="0.2">
      <c r="A138" s="341">
        <v>133</v>
      </c>
      <c r="B138" s="341" t="s">
        <v>8761</v>
      </c>
      <c r="C138" s="341" t="s">
        <v>8762</v>
      </c>
      <c r="D138" s="341" t="s">
        <v>158</v>
      </c>
      <c r="E138" s="341" t="s">
        <v>9093</v>
      </c>
      <c r="F138" s="422">
        <v>8000</v>
      </c>
      <c r="G138" s="418" t="s">
        <v>9094</v>
      </c>
      <c r="H138" s="114" t="s">
        <v>9095</v>
      </c>
      <c r="I138" s="114" t="s">
        <v>4015</v>
      </c>
      <c r="J138" s="114" t="s">
        <v>8777</v>
      </c>
      <c r="K138" s="341" t="s">
        <v>4015</v>
      </c>
      <c r="L138" s="339">
        <v>1</v>
      </c>
      <c r="M138" s="339">
        <v>12</v>
      </c>
      <c r="N138" s="423">
        <v>99213.6</v>
      </c>
      <c r="O138" s="339" t="s">
        <v>1664</v>
      </c>
      <c r="P138" s="424">
        <v>6</v>
      </c>
      <c r="Q138" s="423">
        <v>49283.4</v>
      </c>
      <c r="R138" s="421" t="s">
        <v>1664</v>
      </c>
      <c r="S138" s="421">
        <v>12</v>
      </c>
    </row>
    <row r="139" spans="1:19" ht="12" x14ac:dyDescent="0.2">
      <c r="A139" s="341">
        <v>134</v>
      </c>
      <c r="B139" s="341" t="s">
        <v>8761</v>
      </c>
      <c r="C139" s="341" t="s">
        <v>8762</v>
      </c>
      <c r="D139" s="341" t="s">
        <v>158</v>
      </c>
      <c r="E139" s="341" t="s">
        <v>4280</v>
      </c>
      <c r="F139" s="422">
        <v>4000</v>
      </c>
      <c r="G139" s="418" t="s">
        <v>9096</v>
      </c>
      <c r="H139" s="114" t="s">
        <v>9097</v>
      </c>
      <c r="I139" s="114" t="s">
        <v>4015</v>
      </c>
      <c r="J139" s="114" t="s">
        <v>9098</v>
      </c>
      <c r="K139" s="341" t="s">
        <v>4015</v>
      </c>
      <c r="L139" s="339">
        <v>1</v>
      </c>
      <c r="M139" s="339">
        <v>12</v>
      </c>
      <c r="N139" s="423">
        <v>51213.599999999999</v>
      </c>
      <c r="O139" s="339" t="s">
        <v>1664</v>
      </c>
      <c r="P139" s="424">
        <v>6</v>
      </c>
      <c r="Q139" s="423">
        <v>25283.4</v>
      </c>
      <c r="R139" s="421" t="s">
        <v>1664</v>
      </c>
      <c r="S139" s="421">
        <v>12</v>
      </c>
    </row>
    <row r="140" spans="1:19" ht="12" x14ac:dyDescent="0.2">
      <c r="A140" s="341">
        <v>135</v>
      </c>
      <c r="B140" s="341" t="s">
        <v>8761</v>
      </c>
      <c r="C140" s="341" t="s">
        <v>8762</v>
      </c>
      <c r="D140" s="341" t="s">
        <v>158</v>
      </c>
      <c r="E140" s="341" t="s">
        <v>8801</v>
      </c>
      <c r="F140" s="422">
        <v>6500</v>
      </c>
      <c r="G140" s="418" t="s">
        <v>9099</v>
      </c>
      <c r="H140" s="114" t="s">
        <v>9100</v>
      </c>
      <c r="I140" s="114" t="s">
        <v>4015</v>
      </c>
      <c r="J140" s="114" t="s">
        <v>8777</v>
      </c>
      <c r="K140" s="341" t="s">
        <v>4015</v>
      </c>
      <c r="L140" s="339">
        <v>1</v>
      </c>
      <c r="M140" s="339">
        <v>12</v>
      </c>
      <c r="N140" s="423">
        <v>81213.600000000006</v>
      </c>
      <c r="O140" s="339" t="s">
        <v>1664</v>
      </c>
      <c r="P140" s="424">
        <v>6</v>
      </c>
      <c r="Q140" s="423">
        <v>40283.4</v>
      </c>
      <c r="R140" s="421" t="s">
        <v>1664</v>
      </c>
      <c r="S140" s="421">
        <v>12</v>
      </c>
    </row>
    <row r="141" spans="1:19" ht="12" x14ac:dyDescent="0.2">
      <c r="A141" s="341">
        <v>136</v>
      </c>
      <c r="B141" s="341" t="s">
        <v>8761</v>
      </c>
      <c r="C141" s="341" t="s">
        <v>8786</v>
      </c>
      <c r="D141" s="341" t="s">
        <v>158</v>
      </c>
      <c r="E141" s="341" t="s">
        <v>4280</v>
      </c>
      <c r="F141" s="422">
        <v>5000</v>
      </c>
      <c r="G141" s="418" t="s">
        <v>9101</v>
      </c>
      <c r="H141" s="114" t="s">
        <v>9102</v>
      </c>
      <c r="I141" s="114" t="s">
        <v>4015</v>
      </c>
      <c r="J141" s="114" t="s">
        <v>8777</v>
      </c>
      <c r="K141" s="341" t="s">
        <v>4015</v>
      </c>
      <c r="L141" s="339" t="s">
        <v>1664</v>
      </c>
      <c r="M141" s="339" t="s">
        <v>1664</v>
      </c>
      <c r="N141" s="423" t="s">
        <v>1664</v>
      </c>
      <c r="O141" s="339">
        <v>1</v>
      </c>
      <c r="P141" s="424">
        <v>6</v>
      </c>
      <c r="Q141" s="423">
        <v>27277.897000000001</v>
      </c>
      <c r="R141" s="421"/>
      <c r="S141" s="421"/>
    </row>
    <row r="142" spans="1:19" ht="12" x14ac:dyDescent="0.2">
      <c r="A142" s="341">
        <v>137</v>
      </c>
      <c r="B142" s="341" t="s">
        <v>8761</v>
      </c>
      <c r="C142" s="341" t="s">
        <v>8762</v>
      </c>
      <c r="D142" s="341" t="s">
        <v>158</v>
      </c>
      <c r="E142" s="341" t="s">
        <v>4280</v>
      </c>
      <c r="F142" s="422">
        <v>5000</v>
      </c>
      <c r="G142" s="418" t="s">
        <v>9101</v>
      </c>
      <c r="H142" s="114" t="s">
        <v>9102</v>
      </c>
      <c r="I142" s="114" t="s">
        <v>4015</v>
      </c>
      <c r="J142" s="114" t="s">
        <v>8777</v>
      </c>
      <c r="K142" s="341" t="s">
        <v>4015</v>
      </c>
      <c r="L142" s="339">
        <v>1</v>
      </c>
      <c r="M142" s="339">
        <v>2</v>
      </c>
      <c r="N142" s="423">
        <v>10195.6</v>
      </c>
      <c r="O142" s="339" t="s">
        <v>1664</v>
      </c>
      <c r="P142" s="424" t="s">
        <v>1664</v>
      </c>
      <c r="Q142" s="423" t="s">
        <v>1664</v>
      </c>
      <c r="R142" s="421"/>
      <c r="S142" s="421"/>
    </row>
    <row r="143" spans="1:19" ht="12" x14ac:dyDescent="0.2">
      <c r="A143" s="341">
        <v>138</v>
      </c>
      <c r="B143" s="341" t="s">
        <v>8761</v>
      </c>
      <c r="C143" s="341" t="s">
        <v>8762</v>
      </c>
      <c r="D143" s="341" t="s">
        <v>158</v>
      </c>
      <c r="E143" s="341" t="s">
        <v>4096</v>
      </c>
      <c r="F143" s="422">
        <v>2500</v>
      </c>
      <c r="G143" s="418" t="s">
        <v>9103</v>
      </c>
      <c r="H143" s="114" t="s">
        <v>9104</v>
      </c>
      <c r="I143" s="114" t="s">
        <v>581</v>
      </c>
      <c r="J143" s="114" t="s">
        <v>3995</v>
      </c>
      <c r="K143" s="341" t="s">
        <v>581</v>
      </c>
      <c r="L143" s="339">
        <v>1</v>
      </c>
      <c r="M143" s="339">
        <v>12</v>
      </c>
      <c r="N143" s="423">
        <v>33213.599999999999</v>
      </c>
      <c r="O143" s="339" t="s">
        <v>1664</v>
      </c>
      <c r="P143" s="424">
        <v>6</v>
      </c>
      <c r="Q143" s="423">
        <v>16272.6</v>
      </c>
      <c r="R143" s="421" t="s">
        <v>1664</v>
      </c>
      <c r="S143" s="421">
        <v>12</v>
      </c>
    </row>
    <row r="144" spans="1:19" ht="12" x14ac:dyDescent="0.2">
      <c r="A144" s="341">
        <v>139</v>
      </c>
      <c r="B144" s="341" t="s">
        <v>8761</v>
      </c>
      <c r="C144" s="341" t="s">
        <v>8762</v>
      </c>
      <c r="D144" s="341" t="s">
        <v>158</v>
      </c>
      <c r="E144" s="341" t="s">
        <v>9105</v>
      </c>
      <c r="F144" s="422">
        <v>8000</v>
      </c>
      <c r="G144" s="418" t="s">
        <v>9106</v>
      </c>
      <c r="H144" s="114" t="s">
        <v>9107</v>
      </c>
      <c r="I144" s="114" t="s">
        <v>4015</v>
      </c>
      <c r="J144" s="114" t="s">
        <v>9108</v>
      </c>
      <c r="K144" s="341" t="s">
        <v>4015</v>
      </c>
      <c r="L144" s="339">
        <v>1</v>
      </c>
      <c r="M144" s="339">
        <v>12</v>
      </c>
      <c r="N144" s="423">
        <v>99213.6</v>
      </c>
      <c r="O144" s="339" t="s">
        <v>1664</v>
      </c>
      <c r="P144" s="424">
        <v>6</v>
      </c>
      <c r="Q144" s="423">
        <v>49283.4</v>
      </c>
      <c r="R144" s="421" t="s">
        <v>1664</v>
      </c>
      <c r="S144" s="421">
        <v>12</v>
      </c>
    </row>
    <row r="145" spans="1:19" ht="12" x14ac:dyDescent="0.2">
      <c r="A145" s="341">
        <v>140</v>
      </c>
      <c r="B145" s="341" t="s">
        <v>8761</v>
      </c>
      <c r="C145" s="341" t="s">
        <v>8762</v>
      </c>
      <c r="D145" s="341" t="s">
        <v>158</v>
      </c>
      <c r="E145" s="341" t="s">
        <v>9109</v>
      </c>
      <c r="F145" s="422">
        <v>8000</v>
      </c>
      <c r="G145" s="418" t="s">
        <v>9110</v>
      </c>
      <c r="H145" s="114" t="s">
        <v>9111</v>
      </c>
      <c r="I145" s="114" t="s">
        <v>9112</v>
      </c>
      <c r="J145" s="114" t="s">
        <v>8777</v>
      </c>
      <c r="K145" s="341" t="s">
        <v>9112</v>
      </c>
      <c r="L145" s="339">
        <v>1</v>
      </c>
      <c r="M145" s="339">
        <v>12</v>
      </c>
      <c r="N145" s="423">
        <v>99213.6</v>
      </c>
      <c r="O145" s="339" t="s">
        <v>1664</v>
      </c>
      <c r="P145" s="424">
        <v>6</v>
      </c>
      <c r="Q145" s="423">
        <v>49283.4</v>
      </c>
      <c r="R145" s="421" t="s">
        <v>1664</v>
      </c>
      <c r="S145" s="421">
        <v>12</v>
      </c>
    </row>
    <row r="146" spans="1:19" ht="12" x14ac:dyDescent="0.2">
      <c r="A146" s="341">
        <v>141</v>
      </c>
      <c r="B146" s="341" t="s">
        <v>8761</v>
      </c>
      <c r="C146" s="341" t="s">
        <v>8762</v>
      </c>
      <c r="D146" s="341" t="s">
        <v>158</v>
      </c>
      <c r="E146" s="341" t="s">
        <v>4363</v>
      </c>
      <c r="F146" s="422">
        <v>2500</v>
      </c>
      <c r="G146" s="418" t="s">
        <v>9113</v>
      </c>
      <c r="H146" s="114" t="s">
        <v>9114</v>
      </c>
      <c r="I146" s="114" t="s">
        <v>4595</v>
      </c>
      <c r="J146" s="114" t="s">
        <v>8773</v>
      </c>
      <c r="K146" s="341" t="s">
        <v>4595</v>
      </c>
      <c r="L146" s="339">
        <v>1</v>
      </c>
      <c r="M146" s="339">
        <v>12</v>
      </c>
      <c r="N146" s="423">
        <v>33213.599999999999</v>
      </c>
      <c r="O146" s="339" t="s">
        <v>1664</v>
      </c>
      <c r="P146" s="424">
        <v>6</v>
      </c>
      <c r="Q146" s="423">
        <v>16272.6</v>
      </c>
      <c r="R146" s="421" t="s">
        <v>1664</v>
      </c>
      <c r="S146" s="421">
        <v>12</v>
      </c>
    </row>
    <row r="147" spans="1:19" ht="12" x14ac:dyDescent="0.2">
      <c r="A147" s="341">
        <v>142</v>
      </c>
      <c r="B147" s="341" t="s">
        <v>8761</v>
      </c>
      <c r="C147" s="341" t="s">
        <v>8762</v>
      </c>
      <c r="D147" s="341" t="s">
        <v>158</v>
      </c>
      <c r="E147" s="341" t="s">
        <v>9115</v>
      </c>
      <c r="F147" s="422">
        <v>7000</v>
      </c>
      <c r="G147" s="418" t="s">
        <v>9116</v>
      </c>
      <c r="H147" s="114" t="s">
        <v>9117</v>
      </c>
      <c r="I147" s="114" t="s">
        <v>9118</v>
      </c>
      <c r="J147" s="114" t="s">
        <v>8777</v>
      </c>
      <c r="K147" s="341" t="s">
        <v>9118</v>
      </c>
      <c r="L147" s="339">
        <v>1</v>
      </c>
      <c r="M147" s="339">
        <v>12</v>
      </c>
      <c r="N147" s="423">
        <v>87213.6</v>
      </c>
      <c r="O147" s="339" t="s">
        <v>1664</v>
      </c>
      <c r="P147" s="424">
        <v>6</v>
      </c>
      <c r="Q147" s="423">
        <v>43283.4</v>
      </c>
      <c r="R147" s="421" t="s">
        <v>1664</v>
      </c>
      <c r="S147" s="421">
        <v>12</v>
      </c>
    </row>
    <row r="148" spans="1:19" ht="12" x14ac:dyDescent="0.2">
      <c r="A148" s="341">
        <v>143</v>
      </c>
      <c r="B148" s="341" t="s">
        <v>8761</v>
      </c>
      <c r="C148" s="341" t="s">
        <v>8762</v>
      </c>
      <c r="D148" s="341" t="s">
        <v>158</v>
      </c>
      <c r="E148" s="341" t="s">
        <v>9119</v>
      </c>
      <c r="F148" s="422">
        <v>10000</v>
      </c>
      <c r="G148" s="418" t="s">
        <v>9120</v>
      </c>
      <c r="H148" s="114" t="s">
        <v>9121</v>
      </c>
      <c r="I148" s="114" t="s">
        <v>4015</v>
      </c>
      <c r="J148" s="114" t="s">
        <v>8900</v>
      </c>
      <c r="K148" s="341" t="s">
        <v>4015</v>
      </c>
      <c r="L148" s="339">
        <v>1</v>
      </c>
      <c r="M148" s="339">
        <v>12</v>
      </c>
      <c r="N148" s="423">
        <v>123213.6</v>
      </c>
      <c r="O148" s="339" t="s">
        <v>1664</v>
      </c>
      <c r="P148" s="424">
        <v>6</v>
      </c>
      <c r="Q148" s="423">
        <v>61283.4</v>
      </c>
      <c r="R148" s="421" t="s">
        <v>1664</v>
      </c>
      <c r="S148" s="421">
        <v>12</v>
      </c>
    </row>
    <row r="149" spans="1:19" ht="12" x14ac:dyDescent="0.2">
      <c r="A149" s="341">
        <v>144</v>
      </c>
      <c r="B149" s="341" t="s">
        <v>8761</v>
      </c>
      <c r="C149" s="341" t="s">
        <v>8762</v>
      </c>
      <c r="D149" s="341" t="s">
        <v>158</v>
      </c>
      <c r="E149" s="341" t="s">
        <v>8713</v>
      </c>
      <c r="F149" s="422">
        <v>7000</v>
      </c>
      <c r="G149" s="418" t="s">
        <v>9122</v>
      </c>
      <c r="H149" s="114" t="s">
        <v>9123</v>
      </c>
      <c r="I149" s="114" t="s">
        <v>8940</v>
      </c>
      <c r="J149" s="114" t="s">
        <v>8777</v>
      </c>
      <c r="K149" s="341" t="s">
        <v>8940</v>
      </c>
      <c r="L149" s="339">
        <v>1</v>
      </c>
      <c r="M149" s="339">
        <v>12</v>
      </c>
      <c r="N149" s="423">
        <v>87213.6</v>
      </c>
      <c r="O149" s="339" t="s">
        <v>1664</v>
      </c>
      <c r="P149" s="424">
        <v>6</v>
      </c>
      <c r="Q149" s="423">
        <v>43283.4</v>
      </c>
      <c r="R149" s="421" t="s">
        <v>1664</v>
      </c>
      <c r="S149" s="421">
        <v>12</v>
      </c>
    </row>
    <row r="150" spans="1:19" ht="12" x14ac:dyDescent="0.2">
      <c r="A150" s="341">
        <v>145</v>
      </c>
      <c r="B150" s="341" t="s">
        <v>8761</v>
      </c>
      <c r="C150" s="341" t="s">
        <v>8762</v>
      </c>
      <c r="D150" s="341" t="s">
        <v>158</v>
      </c>
      <c r="E150" s="341" t="s">
        <v>9124</v>
      </c>
      <c r="F150" s="422">
        <v>8500</v>
      </c>
      <c r="G150" s="418" t="s">
        <v>9125</v>
      </c>
      <c r="H150" s="114" t="s">
        <v>9126</v>
      </c>
      <c r="I150" s="114" t="s">
        <v>9127</v>
      </c>
      <c r="J150" s="114" t="s">
        <v>9128</v>
      </c>
      <c r="K150" s="341" t="s">
        <v>9127</v>
      </c>
      <c r="L150" s="339">
        <v>1</v>
      </c>
      <c r="M150" s="339">
        <v>12</v>
      </c>
      <c r="N150" s="423">
        <v>105213.6</v>
      </c>
      <c r="O150" s="339" t="s">
        <v>1664</v>
      </c>
      <c r="P150" s="424">
        <v>6</v>
      </c>
      <c r="Q150" s="423">
        <v>52283.4</v>
      </c>
      <c r="R150" s="421" t="s">
        <v>1664</v>
      </c>
      <c r="S150" s="421">
        <v>12</v>
      </c>
    </row>
    <row r="151" spans="1:19" ht="12" x14ac:dyDescent="0.2">
      <c r="A151" s="341">
        <v>146</v>
      </c>
      <c r="B151" s="341" t="s">
        <v>8761</v>
      </c>
      <c r="C151" s="341" t="s">
        <v>8762</v>
      </c>
      <c r="D151" s="341" t="s">
        <v>158</v>
      </c>
      <c r="E151" s="341" t="s">
        <v>3997</v>
      </c>
      <c r="F151" s="422">
        <v>1800</v>
      </c>
      <c r="G151" s="418" t="s">
        <v>9129</v>
      </c>
      <c r="H151" s="341" t="s">
        <v>9130</v>
      </c>
      <c r="I151" s="341" t="s">
        <v>4510</v>
      </c>
      <c r="J151" s="341" t="s">
        <v>8910</v>
      </c>
      <c r="K151" s="341" t="s">
        <v>4510</v>
      </c>
      <c r="L151" s="339">
        <v>1</v>
      </c>
      <c r="M151" s="339">
        <v>12</v>
      </c>
      <c r="N151" s="423">
        <v>24354</v>
      </c>
      <c r="O151" s="339" t="s">
        <v>1664</v>
      </c>
      <c r="P151" s="424">
        <v>6</v>
      </c>
      <c r="Q151" s="423">
        <v>11772</v>
      </c>
      <c r="R151" s="421" t="s">
        <v>1664</v>
      </c>
      <c r="S151" s="421">
        <v>12</v>
      </c>
    </row>
    <row r="152" spans="1:19" ht="12" x14ac:dyDescent="0.2">
      <c r="A152" s="341">
        <v>147</v>
      </c>
      <c r="B152" s="341" t="s">
        <v>8761</v>
      </c>
      <c r="C152" s="341" t="s">
        <v>8762</v>
      </c>
      <c r="D152" s="341" t="s">
        <v>158</v>
      </c>
      <c r="E152" s="341" t="s">
        <v>4435</v>
      </c>
      <c r="F152" s="422">
        <v>13500</v>
      </c>
      <c r="G152" s="418" t="s">
        <v>9131</v>
      </c>
      <c r="H152" s="341" t="s">
        <v>9132</v>
      </c>
      <c r="I152" s="341" t="s">
        <v>5366</v>
      </c>
      <c r="J152" s="341" t="s">
        <v>8766</v>
      </c>
      <c r="K152" s="341" t="s">
        <v>5366</v>
      </c>
      <c r="L152" s="339" t="s">
        <v>1664</v>
      </c>
      <c r="M152" s="339" t="s">
        <v>1664</v>
      </c>
      <c r="N152" s="423" t="s">
        <v>1664</v>
      </c>
      <c r="O152" s="339">
        <v>1</v>
      </c>
      <c r="P152" s="424">
        <v>4</v>
      </c>
      <c r="Q152" s="423">
        <v>33533.1</v>
      </c>
      <c r="R152" s="421"/>
      <c r="S152" s="421"/>
    </row>
    <row r="153" spans="1:19" ht="12" x14ac:dyDescent="0.2">
      <c r="A153" s="341">
        <v>148</v>
      </c>
      <c r="B153" s="341" t="s">
        <v>8761</v>
      </c>
      <c r="C153" s="341" t="s">
        <v>8762</v>
      </c>
      <c r="D153" s="341" t="s">
        <v>158</v>
      </c>
      <c r="E153" s="341" t="s">
        <v>9133</v>
      </c>
      <c r="F153" s="422">
        <v>9500</v>
      </c>
      <c r="G153" s="418" t="s">
        <v>9134</v>
      </c>
      <c r="H153" s="341" t="s">
        <v>9135</v>
      </c>
      <c r="I153" s="341" t="s">
        <v>8772</v>
      </c>
      <c r="J153" s="341" t="s">
        <v>8777</v>
      </c>
      <c r="K153" s="341" t="s">
        <v>8772</v>
      </c>
      <c r="L153" s="339">
        <v>1</v>
      </c>
      <c r="M153" s="339">
        <v>12</v>
      </c>
      <c r="N153" s="423">
        <v>117213.6</v>
      </c>
      <c r="O153" s="339" t="s">
        <v>1664</v>
      </c>
      <c r="P153" s="424">
        <v>6</v>
      </c>
      <c r="Q153" s="423">
        <v>58283.4</v>
      </c>
      <c r="R153" s="421" t="s">
        <v>1664</v>
      </c>
      <c r="S153" s="421">
        <v>12</v>
      </c>
    </row>
    <row r="154" spans="1:19" ht="12" x14ac:dyDescent="0.2">
      <c r="A154" s="341">
        <v>149</v>
      </c>
      <c r="B154" s="341" t="s">
        <v>8761</v>
      </c>
      <c r="C154" s="341" t="s">
        <v>8762</v>
      </c>
      <c r="D154" s="341" t="s">
        <v>158</v>
      </c>
      <c r="E154" s="341" t="s">
        <v>3988</v>
      </c>
      <c r="F154" s="422">
        <v>3000</v>
      </c>
      <c r="G154" s="418" t="s">
        <v>9136</v>
      </c>
      <c r="H154" s="341" t="s">
        <v>9137</v>
      </c>
      <c r="I154" s="341" t="s">
        <v>9138</v>
      </c>
      <c r="J154" s="341" t="s">
        <v>8773</v>
      </c>
      <c r="K154" s="341" t="s">
        <v>9138</v>
      </c>
      <c r="L154" s="339">
        <v>1</v>
      </c>
      <c r="M154" s="339">
        <v>12</v>
      </c>
      <c r="N154" s="423">
        <v>39213.599999999999</v>
      </c>
      <c r="O154" s="339" t="s">
        <v>1664</v>
      </c>
      <c r="P154" s="424">
        <v>6</v>
      </c>
      <c r="Q154" s="423">
        <v>19283.400000000001</v>
      </c>
      <c r="R154" s="421" t="s">
        <v>1664</v>
      </c>
      <c r="S154" s="421">
        <v>12</v>
      </c>
    </row>
    <row r="155" spans="1:19" ht="12" x14ac:dyDescent="0.2">
      <c r="A155" s="341">
        <v>150</v>
      </c>
      <c r="B155" s="341" t="s">
        <v>8761</v>
      </c>
      <c r="C155" s="341" t="s">
        <v>8786</v>
      </c>
      <c r="D155" s="341" t="s">
        <v>158</v>
      </c>
      <c r="E155" s="341" t="s">
        <v>9139</v>
      </c>
      <c r="F155" s="422">
        <v>3800</v>
      </c>
      <c r="G155" s="418" t="s">
        <v>9140</v>
      </c>
      <c r="H155" s="341" t="s">
        <v>9141</v>
      </c>
      <c r="I155" s="341" t="s">
        <v>8867</v>
      </c>
      <c r="J155" s="341" t="s">
        <v>8777</v>
      </c>
      <c r="K155" s="341" t="s">
        <v>8867</v>
      </c>
      <c r="L155" s="339">
        <v>1</v>
      </c>
      <c r="M155" s="339">
        <v>10</v>
      </c>
      <c r="N155" s="423">
        <v>40478</v>
      </c>
      <c r="O155" s="339" t="s">
        <v>1664</v>
      </c>
      <c r="P155" s="424">
        <v>6</v>
      </c>
      <c r="Q155" s="423">
        <v>24083.4</v>
      </c>
      <c r="R155" s="421" t="s">
        <v>1664</v>
      </c>
      <c r="S155" s="421">
        <v>12</v>
      </c>
    </row>
    <row r="156" spans="1:19" ht="12" x14ac:dyDescent="0.2">
      <c r="A156" s="341">
        <v>151</v>
      </c>
      <c r="B156" s="341" t="s">
        <v>8761</v>
      </c>
      <c r="C156" s="341" t="s">
        <v>8762</v>
      </c>
      <c r="D156" s="341" t="s">
        <v>158</v>
      </c>
      <c r="E156" s="341" t="s">
        <v>9139</v>
      </c>
      <c r="F156" s="422">
        <v>3800</v>
      </c>
      <c r="G156" s="418" t="s">
        <v>9140</v>
      </c>
      <c r="H156" s="341" t="s">
        <v>9141</v>
      </c>
      <c r="I156" s="341" t="s">
        <v>8867</v>
      </c>
      <c r="J156" s="341" t="s">
        <v>8777</v>
      </c>
      <c r="K156" s="341" t="s">
        <v>8867</v>
      </c>
      <c r="L156" s="339">
        <v>1</v>
      </c>
      <c r="M156" s="339">
        <v>2</v>
      </c>
      <c r="N156" s="423">
        <v>8335.6</v>
      </c>
      <c r="O156" s="339" t="s">
        <v>1664</v>
      </c>
      <c r="P156" s="424" t="s">
        <v>1664</v>
      </c>
      <c r="Q156" s="423" t="s">
        <v>1664</v>
      </c>
      <c r="R156" s="421"/>
      <c r="S156" s="421"/>
    </row>
    <row r="157" spans="1:19" ht="12" x14ac:dyDescent="0.2">
      <c r="A157" s="341">
        <v>152</v>
      </c>
      <c r="B157" s="341" t="s">
        <v>8761</v>
      </c>
      <c r="C157" s="341" t="s">
        <v>8762</v>
      </c>
      <c r="D157" s="341" t="s">
        <v>158</v>
      </c>
      <c r="E157" s="341" t="s">
        <v>9142</v>
      </c>
      <c r="F157" s="422">
        <v>8000</v>
      </c>
      <c r="G157" s="418" t="s">
        <v>9143</v>
      </c>
      <c r="H157" s="341" t="s">
        <v>9144</v>
      </c>
      <c r="I157" s="341" t="s">
        <v>9145</v>
      </c>
      <c r="J157" s="341" t="s">
        <v>9146</v>
      </c>
      <c r="K157" s="341" t="s">
        <v>9145</v>
      </c>
      <c r="L157" s="339">
        <v>1</v>
      </c>
      <c r="M157" s="339">
        <v>12</v>
      </c>
      <c r="N157" s="423">
        <v>99213.6</v>
      </c>
      <c r="O157" s="339" t="s">
        <v>1664</v>
      </c>
      <c r="P157" s="424">
        <v>6</v>
      </c>
      <c r="Q157" s="423">
        <v>49283.4</v>
      </c>
      <c r="R157" s="421" t="s">
        <v>1664</v>
      </c>
      <c r="S157" s="421">
        <v>12</v>
      </c>
    </row>
    <row r="158" spans="1:19" ht="12" x14ac:dyDescent="0.2">
      <c r="A158" s="341">
        <v>153</v>
      </c>
      <c r="B158" s="341" t="s">
        <v>8761</v>
      </c>
      <c r="C158" s="341" t="s">
        <v>8762</v>
      </c>
      <c r="D158" s="341" t="s">
        <v>158</v>
      </c>
      <c r="E158" s="341" t="s">
        <v>3997</v>
      </c>
      <c r="F158" s="422">
        <v>1800</v>
      </c>
      <c r="G158" s="418" t="s">
        <v>9147</v>
      </c>
      <c r="H158" s="341" t="s">
        <v>9148</v>
      </c>
      <c r="I158" s="341" t="s">
        <v>5270</v>
      </c>
      <c r="J158" s="341" t="s">
        <v>8777</v>
      </c>
      <c r="K158" s="341" t="s">
        <v>5270</v>
      </c>
      <c r="L158" s="339">
        <v>1</v>
      </c>
      <c r="M158" s="339">
        <v>12</v>
      </c>
      <c r="N158" s="423">
        <v>24354</v>
      </c>
      <c r="O158" s="339" t="s">
        <v>1664</v>
      </c>
      <c r="P158" s="424">
        <v>6</v>
      </c>
      <c r="Q158" s="423">
        <v>11772</v>
      </c>
      <c r="R158" s="421" t="s">
        <v>1664</v>
      </c>
      <c r="S158" s="421">
        <v>12</v>
      </c>
    </row>
    <row r="159" spans="1:19" ht="12" x14ac:dyDescent="0.2">
      <c r="A159" s="341">
        <v>154</v>
      </c>
      <c r="B159" s="341" t="s">
        <v>8761</v>
      </c>
      <c r="C159" s="341" t="s">
        <v>8762</v>
      </c>
      <c r="D159" s="341" t="s">
        <v>158</v>
      </c>
      <c r="E159" s="341" t="s">
        <v>8801</v>
      </c>
      <c r="F159" s="422">
        <v>4000</v>
      </c>
      <c r="G159" s="418" t="s">
        <v>9149</v>
      </c>
      <c r="H159" s="341" t="s">
        <v>9150</v>
      </c>
      <c r="I159" s="341" t="s">
        <v>4015</v>
      </c>
      <c r="J159" s="341" t="s">
        <v>8777</v>
      </c>
      <c r="K159" s="341" t="s">
        <v>4015</v>
      </c>
      <c r="L159" s="339">
        <v>1</v>
      </c>
      <c r="M159" s="339">
        <v>12</v>
      </c>
      <c r="N159" s="423">
        <v>51213.599999999999</v>
      </c>
      <c r="O159" s="339" t="s">
        <v>1664</v>
      </c>
      <c r="P159" s="424">
        <v>6</v>
      </c>
      <c r="Q159" s="423">
        <v>25283.4</v>
      </c>
      <c r="R159" s="421" t="s">
        <v>1664</v>
      </c>
      <c r="S159" s="421">
        <v>12</v>
      </c>
    </row>
    <row r="160" spans="1:19" ht="12" x14ac:dyDescent="0.2">
      <c r="A160" s="341">
        <v>155</v>
      </c>
      <c r="B160" s="341" t="s">
        <v>8761</v>
      </c>
      <c r="C160" s="341" t="s">
        <v>8762</v>
      </c>
      <c r="D160" s="341" t="s">
        <v>158</v>
      </c>
      <c r="E160" s="341" t="s">
        <v>8767</v>
      </c>
      <c r="F160" s="422">
        <v>5000</v>
      </c>
      <c r="G160" s="418" t="s">
        <v>9151</v>
      </c>
      <c r="H160" s="341" t="s">
        <v>9152</v>
      </c>
      <c r="I160" s="341" t="s">
        <v>4015</v>
      </c>
      <c r="J160" s="341" t="s">
        <v>8777</v>
      </c>
      <c r="K160" s="341" t="s">
        <v>4015</v>
      </c>
      <c r="L160" s="339">
        <v>1</v>
      </c>
      <c r="M160" s="339">
        <v>12</v>
      </c>
      <c r="N160" s="423">
        <v>63213.599999999999</v>
      </c>
      <c r="O160" s="339" t="s">
        <v>1664</v>
      </c>
      <c r="P160" s="424">
        <v>6</v>
      </c>
      <c r="Q160" s="423">
        <v>31283.4</v>
      </c>
      <c r="R160" s="421" t="s">
        <v>1664</v>
      </c>
      <c r="S160" s="421">
        <v>12</v>
      </c>
    </row>
    <row r="161" spans="1:19" ht="12" x14ac:dyDescent="0.2">
      <c r="A161" s="341">
        <v>156</v>
      </c>
      <c r="B161" s="341" t="s">
        <v>8761</v>
      </c>
      <c r="C161" s="341" t="s">
        <v>8762</v>
      </c>
      <c r="D161" s="341" t="s">
        <v>158</v>
      </c>
      <c r="E161" s="341" t="s">
        <v>9153</v>
      </c>
      <c r="F161" s="422">
        <v>4000</v>
      </c>
      <c r="G161" s="418" t="s">
        <v>9154</v>
      </c>
      <c r="H161" s="341" t="s">
        <v>9155</v>
      </c>
      <c r="I161" s="341" t="s">
        <v>4137</v>
      </c>
      <c r="J161" s="341" t="s">
        <v>8777</v>
      </c>
      <c r="K161" s="341" t="s">
        <v>4137</v>
      </c>
      <c r="L161" s="339">
        <v>1</v>
      </c>
      <c r="M161" s="339">
        <v>3</v>
      </c>
      <c r="N161" s="423">
        <v>14942.289999999999</v>
      </c>
      <c r="O161" s="339" t="s">
        <v>1664</v>
      </c>
      <c r="P161" s="424" t="s">
        <v>1664</v>
      </c>
      <c r="Q161" s="423" t="s">
        <v>1664</v>
      </c>
      <c r="R161" s="421"/>
      <c r="S161" s="421"/>
    </row>
    <row r="162" spans="1:19" ht="12" x14ac:dyDescent="0.2">
      <c r="A162" s="341">
        <v>157</v>
      </c>
      <c r="B162" s="341" t="s">
        <v>8761</v>
      </c>
      <c r="C162" s="341" t="s">
        <v>8762</v>
      </c>
      <c r="D162" s="341" t="s">
        <v>158</v>
      </c>
      <c r="E162" s="341" t="s">
        <v>9156</v>
      </c>
      <c r="F162" s="422">
        <v>3500</v>
      </c>
      <c r="G162" s="418" t="s">
        <v>9157</v>
      </c>
      <c r="H162" s="341" t="s">
        <v>9158</v>
      </c>
      <c r="I162" s="341" t="s">
        <v>4404</v>
      </c>
      <c r="J162" s="341" t="s">
        <v>9159</v>
      </c>
      <c r="K162" s="341" t="s">
        <v>4404</v>
      </c>
      <c r="L162" s="339">
        <v>1</v>
      </c>
      <c r="M162" s="339">
        <v>12</v>
      </c>
      <c r="N162" s="423">
        <v>45213.599999999999</v>
      </c>
      <c r="O162" s="339" t="s">
        <v>1664</v>
      </c>
      <c r="P162" s="424">
        <v>6</v>
      </c>
      <c r="Q162" s="423">
        <v>22283.4</v>
      </c>
      <c r="R162" s="421" t="s">
        <v>1664</v>
      </c>
      <c r="S162" s="421">
        <v>12</v>
      </c>
    </row>
    <row r="163" spans="1:19" ht="12" x14ac:dyDescent="0.2">
      <c r="A163" s="341">
        <v>158</v>
      </c>
      <c r="B163" s="341" t="s">
        <v>8761</v>
      </c>
      <c r="C163" s="341" t="s">
        <v>8762</v>
      </c>
      <c r="D163" s="341" t="s">
        <v>158</v>
      </c>
      <c r="E163" s="341" t="s">
        <v>8781</v>
      </c>
      <c r="F163" s="422">
        <v>8000</v>
      </c>
      <c r="G163" s="418" t="s">
        <v>9160</v>
      </c>
      <c r="H163" s="341" t="s">
        <v>9161</v>
      </c>
      <c r="I163" s="341" t="s">
        <v>9162</v>
      </c>
      <c r="J163" s="341" t="s">
        <v>9163</v>
      </c>
      <c r="K163" s="341" t="s">
        <v>9162</v>
      </c>
      <c r="L163" s="339">
        <v>1</v>
      </c>
      <c r="M163" s="339">
        <v>12</v>
      </c>
      <c r="N163" s="423">
        <v>99213.6</v>
      </c>
      <c r="O163" s="339" t="s">
        <v>1664</v>
      </c>
      <c r="P163" s="424">
        <v>6</v>
      </c>
      <c r="Q163" s="423">
        <v>49283.4</v>
      </c>
      <c r="R163" s="421" t="s">
        <v>1664</v>
      </c>
      <c r="S163" s="421">
        <v>12</v>
      </c>
    </row>
    <row r="164" spans="1:19" ht="12" x14ac:dyDescent="0.2">
      <c r="A164" s="341">
        <v>159</v>
      </c>
      <c r="B164" s="341" t="s">
        <v>8761</v>
      </c>
      <c r="C164" s="341" t="s">
        <v>8762</v>
      </c>
      <c r="D164" s="341" t="s">
        <v>158</v>
      </c>
      <c r="E164" s="341" t="s">
        <v>4096</v>
      </c>
      <c r="F164" s="422">
        <v>2000</v>
      </c>
      <c r="G164" s="418" t="s">
        <v>9164</v>
      </c>
      <c r="H164" s="341" t="s">
        <v>9165</v>
      </c>
      <c r="I164" s="341" t="s">
        <v>581</v>
      </c>
      <c r="J164" s="341" t="s">
        <v>3995</v>
      </c>
      <c r="K164" s="341" t="s">
        <v>581</v>
      </c>
      <c r="L164" s="339">
        <v>1</v>
      </c>
      <c r="M164" s="339">
        <v>12</v>
      </c>
      <c r="N164" s="423">
        <v>26970</v>
      </c>
      <c r="O164" s="339" t="s">
        <v>1664</v>
      </c>
      <c r="P164" s="424">
        <v>6</v>
      </c>
      <c r="Q164" s="423">
        <v>13080</v>
      </c>
      <c r="R164" s="421" t="s">
        <v>1664</v>
      </c>
      <c r="S164" s="421">
        <v>12</v>
      </c>
    </row>
    <row r="165" spans="1:19" ht="12" x14ac:dyDescent="0.2">
      <c r="A165" s="341">
        <v>160</v>
      </c>
      <c r="B165" s="341" t="s">
        <v>8761</v>
      </c>
      <c r="C165" s="341" t="s">
        <v>8762</v>
      </c>
      <c r="D165" s="341" t="s">
        <v>158</v>
      </c>
      <c r="E165" s="341" t="s">
        <v>9166</v>
      </c>
      <c r="F165" s="422">
        <v>4000</v>
      </c>
      <c r="G165" s="418" t="s">
        <v>9167</v>
      </c>
      <c r="H165" s="341" t="s">
        <v>9168</v>
      </c>
      <c r="I165" s="341" t="s">
        <v>8867</v>
      </c>
      <c r="J165" s="341" t="s">
        <v>8777</v>
      </c>
      <c r="K165" s="341" t="s">
        <v>8867</v>
      </c>
      <c r="L165" s="339">
        <v>1</v>
      </c>
      <c r="M165" s="339">
        <v>12</v>
      </c>
      <c r="N165" s="423">
        <v>51213.599999999999</v>
      </c>
      <c r="O165" s="339" t="s">
        <v>1664</v>
      </c>
      <c r="P165" s="424">
        <v>6</v>
      </c>
      <c r="Q165" s="423">
        <v>25283.4</v>
      </c>
      <c r="R165" s="421" t="s">
        <v>1664</v>
      </c>
      <c r="S165" s="421">
        <v>12</v>
      </c>
    </row>
    <row r="166" spans="1:19" ht="12" x14ac:dyDescent="0.2">
      <c r="A166" s="341">
        <v>161</v>
      </c>
      <c r="B166" s="341" t="s">
        <v>8761</v>
      </c>
      <c r="C166" s="341" t="s">
        <v>8762</v>
      </c>
      <c r="D166" s="341" t="s">
        <v>158</v>
      </c>
      <c r="E166" s="341" t="s">
        <v>9169</v>
      </c>
      <c r="F166" s="422">
        <v>4000</v>
      </c>
      <c r="G166" s="418" t="s">
        <v>9170</v>
      </c>
      <c r="H166" s="341" t="s">
        <v>9171</v>
      </c>
      <c r="I166" s="341" t="s">
        <v>9040</v>
      </c>
      <c r="J166" s="341" t="s">
        <v>9172</v>
      </c>
      <c r="K166" s="341" t="s">
        <v>9040</v>
      </c>
      <c r="L166" s="339">
        <v>1</v>
      </c>
      <c r="M166" s="339">
        <v>1</v>
      </c>
      <c r="N166" s="423">
        <v>1211.1098999999999</v>
      </c>
      <c r="O166" s="339" t="s">
        <v>1664</v>
      </c>
      <c r="P166" s="424" t="s">
        <v>1664</v>
      </c>
      <c r="Q166" s="423" t="s">
        <v>1664</v>
      </c>
      <c r="R166" s="421"/>
      <c r="S166" s="421"/>
    </row>
    <row r="167" spans="1:19" ht="12" x14ac:dyDescent="0.2">
      <c r="A167" s="341">
        <v>162</v>
      </c>
      <c r="B167" s="341" t="s">
        <v>8761</v>
      </c>
      <c r="C167" s="341" t="s">
        <v>8762</v>
      </c>
      <c r="D167" s="341" t="s">
        <v>158</v>
      </c>
      <c r="E167" s="341" t="s">
        <v>8844</v>
      </c>
      <c r="F167" s="422">
        <v>2000</v>
      </c>
      <c r="G167" s="418" t="s">
        <v>9173</v>
      </c>
      <c r="H167" s="341" t="s">
        <v>9174</v>
      </c>
      <c r="I167" s="341" t="s">
        <v>9017</v>
      </c>
      <c r="J167" s="341" t="s">
        <v>8773</v>
      </c>
      <c r="K167" s="341" t="s">
        <v>9017</v>
      </c>
      <c r="L167" s="339">
        <v>1</v>
      </c>
      <c r="M167" s="339">
        <v>12</v>
      </c>
      <c r="N167" s="423">
        <v>26970</v>
      </c>
      <c r="O167" s="339" t="s">
        <v>1664</v>
      </c>
      <c r="P167" s="424">
        <v>6</v>
      </c>
      <c r="Q167" s="423">
        <v>13080</v>
      </c>
      <c r="R167" s="421" t="s">
        <v>1664</v>
      </c>
      <c r="S167" s="421">
        <v>12</v>
      </c>
    </row>
    <row r="168" spans="1:19" ht="12" x14ac:dyDescent="0.2">
      <c r="A168" s="341">
        <v>163</v>
      </c>
      <c r="B168" s="341" t="s">
        <v>8761</v>
      </c>
      <c r="C168" s="341" t="s">
        <v>8762</v>
      </c>
      <c r="D168" s="341" t="s">
        <v>158</v>
      </c>
      <c r="E168" s="341" t="s">
        <v>4272</v>
      </c>
      <c r="F168" s="422">
        <v>2000</v>
      </c>
      <c r="G168" s="418" t="s">
        <v>9175</v>
      </c>
      <c r="H168" s="341" t="s">
        <v>9176</v>
      </c>
      <c r="I168" s="341" t="s">
        <v>581</v>
      </c>
      <c r="J168" s="341" t="s">
        <v>3995</v>
      </c>
      <c r="K168" s="341" t="s">
        <v>581</v>
      </c>
      <c r="L168" s="339">
        <v>1</v>
      </c>
      <c r="M168" s="339">
        <v>12</v>
      </c>
      <c r="N168" s="423">
        <v>26970</v>
      </c>
      <c r="O168" s="339" t="s">
        <v>1664</v>
      </c>
      <c r="P168" s="424">
        <v>6</v>
      </c>
      <c r="Q168" s="423">
        <v>13080</v>
      </c>
      <c r="R168" s="421" t="s">
        <v>1664</v>
      </c>
      <c r="S168" s="421">
        <v>12</v>
      </c>
    </row>
    <row r="169" spans="1:19" ht="12" x14ac:dyDescent="0.2">
      <c r="A169" s="341">
        <v>164</v>
      </c>
      <c r="B169" s="341" t="s">
        <v>8761</v>
      </c>
      <c r="C169" s="341" t="s">
        <v>8762</v>
      </c>
      <c r="D169" s="341" t="s">
        <v>158</v>
      </c>
      <c r="E169" s="341" t="s">
        <v>8807</v>
      </c>
      <c r="F169" s="422">
        <v>8000</v>
      </c>
      <c r="G169" s="418" t="s">
        <v>9177</v>
      </c>
      <c r="H169" s="341" t="s">
        <v>9178</v>
      </c>
      <c r="I169" s="341" t="s">
        <v>4015</v>
      </c>
      <c r="J169" s="341" t="s">
        <v>8766</v>
      </c>
      <c r="K169" s="341" t="s">
        <v>4015</v>
      </c>
      <c r="L169" s="339">
        <v>1</v>
      </c>
      <c r="M169" s="339">
        <v>7</v>
      </c>
      <c r="N169" s="423">
        <v>54414.6</v>
      </c>
      <c r="O169" s="339" t="s">
        <v>1664</v>
      </c>
      <c r="P169" s="424">
        <v>6</v>
      </c>
      <c r="Q169" s="423">
        <v>49283.4</v>
      </c>
      <c r="R169" s="421" t="s">
        <v>1664</v>
      </c>
      <c r="S169" s="421">
        <v>12</v>
      </c>
    </row>
    <row r="170" spans="1:19" ht="12" x14ac:dyDescent="0.2">
      <c r="A170" s="341">
        <v>165</v>
      </c>
      <c r="B170" s="341" t="s">
        <v>8761</v>
      </c>
      <c r="C170" s="341" t="s">
        <v>8762</v>
      </c>
      <c r="D170" s="341" t="s">
        <v>158</v>
      </c>
      <c r="E170" s="341" t="s">
        <v>8807</v>
      </c>
      <c r="F170" s="422">
        <v>8000</v>
      </c>
      <c r="G170" s="418" t="s">
        <v>9179</v>
      </c>
      <c r="H170" s="341" t="s">
        <v>9180</v>
      </c>
      <c r="I170" s="341" t="s">
        <v>4015</v>
      </c>
      <c r="J170" s="341" t="s">
        <v>8777</v>
      </c>
      <c r="K170" s="341" t="s">
        <v>4015</v>
      </c>
      <c r="L170" s="339">
        <v>1</v>
      </c>
      <c r="M170" s="339">
        <v>12</v>
      </c>
      <c r="N170" s="423">
        <v>99213.6</v>
      </c>
      <c r="O170" s="339" t="s">
        <v>1664</v>
      </c>
      <c r="P170" s="424">
        <v>6</v>
      </c>
      <c r="Q170" s="423">
        <v>49283.4</v>
      </c>
      <c r="R170" s="421" t="s">
        <v>1664</v>
      </c>
      <c r="S170" s="421">
        <v>12</v>
      </c>
    </row>
    <row r="171" spans="1:19" ht="12" x14ac:dyDescent="0.2">
      <c r="A171" s="341">
        <v>166</v>
      </c>
      <c r="B171" s="341" t="s">
        <v>8761</v>
      </c>
      <c r="C171" s="341" t="s">
        <v>8762</v>
      </c>
      <c r="D171" s="341" t="s">
        <v>158</v>
      </c>
      <c r="E171" s="341" t="s">
        <v>8767</v>
      </c>
      <c r="F171" s="422">
        <v>6000</v>
      </c>
      <c r="G171" s="418" t="s">
        <v>9181</v>
      </c>
      <c r="H171" s="341" t="s">
        <v>9182</v>
      </c>
      <c r="I171" s="341" t="s">
        <v>4015</v>
      </c>
      <c r="J171" s="341" t="s">
        <v>8777</v>
      </c>
      <c r="K171" s="341" t="s">
        <v>4015</v>
      </c>
      <c r="L171" s="339">
        <v>1</v>
      </c>
      <c r="M171" s="339">
        <v>12</v>
      </c>
      <c r="N171" s="423">
        <v>75213.600000000006</v>
      </c>
      <c r="O171" s="339" t="s">
        <v>1664</v>
      </c>
      <c r="P171" s="424">
        <v>6</v>
      </c>
      <c r="Q171" s="423">
        <v>37283.4</v>
      </c>
      <c r="R171" s="421" t="s">
        <v>1664</v>
      </c>
      <c r="S171" s="421">
        <v>12</v>
      </c>
    </row>
    <row r="172" spans="1:19" ht="12" x14ac:dyDescent="0.2">
      <c r="A172" s="341">
        <v>167</v>
      </c>
      <c r="B172" s="341" t="s">
        <v>8761</v>
      </c>
      <c r="C172" s="341" t="s">
        <v>8762</v>
      </c>
      <c r="D172" s="341" t="s">
        <v>158</v>
      </c>
      <c r="E172" s="341" t="s">
        <v>8781</v>
      </c>
      <c r="F172" s="422">
        <v>8000</v>
      </c>
      <c r="G172" s="418" t="s">
        <v>9183</v>
      </c>
      <c r="H172" s="341" t="s">
        <v>9184</v>
      </c>
      <c r="I172" s="341" t="s">
        <v>4015</v>
      </c>
      <c r="J172" s="341" t="s">
        <v>8813</v>
      </c>
      <c r="K172" s="341" t="s">
        <v>4015</v>
      </c>
      <c r="L172" s="339">
        <v>1</v>
      </c>
      <c r="M172" s="339">
        <v>12</v>
      </c>
      <c r="N172" s="423">
        <v>99213.6</v>
      </c>
      <c r="O172" s="339" t="s">
        <v>1664</v>
      </c>
      <c r="P172" s="424">
        <v>6</v>
      </c>
      <c r="Q172" s="423">
        <v>49283.4</v>
      </c>
      <c r="R172" s="421" t="s">
        <v>1664</v>
      </c>
      <c r="S172" s="421">
        <v>12</v>
      </c>
    </row>
    <row r="173" spans="1:19" ht="12" x14ac:dyDescent="0.2">
      <c r="A173" s="341">
        <v>168</v>
      </c>
      <c r="B173" s="341" t="s">
        <v>8761</v>
      </c>
      <c r="C173" s="341" t="s">
        <v>8762</v>
      </c>
      <c r="D173" s="341" t="s">
        <v>158</v>
      </c>
      <c r="E173" s="341" t="s">
        <v>4000</v>
      </c>
      <c r="F173" s="422">
        <v>2000</v>
      </c>
      <c r="G173" s="418" t="s">
        <v>9185</v>
      </c>
      <c r="H173" s="341" t="s">
        <v>9186</v>
      </c>
      <c r="I173" s="341" t="s">
        <v>3995</v>
      </c>
      <c r="J173" s="341" t="s">
        <v>3995</v>
      </c>
      <c r="K173" s="341" t="s">
        <v>3995</v>
      </c>
      <c r="L173" s="339">
        <v>1</v>
      </c>
      <c r="M173" s="339">
        <v>11</v>
      </c>
      <c r="N173" s="423">
        <v>22610</v>
      </c>
      <c r="O173" s="339" t="s">
        <v>1664</v>
      </c>
      <c r="P173" s="424">
        <v>6</v>
      </c>
      <c r="Q173" s="423">
        <v>13080</v>
      </c>
      <c r="R173" s="421" t="s">
        <v>1664</v>
      </c>
      <c r="S173" s="421">
        <v>12</v>
      </c>
    </row>
    <row r="174" spans="1:19" ht="12" x14ac:dyDescent="0.2">
      <c r="A174" s="341">
        <v>169</v>
      </c>
      <c r="B174" s="341" t="s">
        <v>8761</v>
      </c>
      <c r="C174" s="341" t="s">
        <v>8762</v>
      </c>
      <c r="D174" s="341" t="s">
        <v>158</v>
      </c>
      <c r="E174" s="341" t="s">
        <v>8774</v>
      </c>
      <c r="F174" s="422">
        <v>12500</v>
      </c>
      <c r="G174" s="418" t="s">
        <v>9187</v>
      </c>
      <c r="H174" s="341" t="s">
        <v>9188</v>
      </c>
      <c r="I174" s="341" t="s">
        <v>4015</v>
      </c>
      <c r="J174" s="341" t="s">
        <v>8777</v>
      </c>
      <c r="K174" s="341" t="s">
        <v>4015</v>
      </c>
      <c r="L174" s="339">
        <v>1</v>
      </c>
      <c r="M174" s="339">
        <v>12</v>
      </c>
      <c r="N174" s="423">
        <v>153213.6</v>
      </c>
      <c r="O174" s="339" t="s">
        <v>1664</v>
      </c>
      <c r="P174" s="424">
        <v>6</v>
      </c>
      <c r="Q174" s="423">
        <v>76283.399999999994</v>
      </c>
      <c r="R174" s="421" t="s">
        <v>1664</v>
      </c>
      <c r="S174" s="421">
        <v>12</v>
      </c>
    </row>
    <row r="175" spans="1:19" ht="12" x14ac:dyDescent="0.2">
      <c r="A175" s="341">
        <v>170</v>
      </c>
      <c r="B175" s="341" t="s">
        <v>8761</v>
      </c>
      <c r="C175" s="341" t="s">
        <v>8762</v>
      </c>
      <c r="D175" s="341" t="s">
        <v>158</v>
      </c>
      <c r="E175" s="341" t="s">
        <v>8807</v>
      </c>
      <c r="F175" s="422">
        <v>8000</v>
      </c>
      <c r="G175" s="418" t="s">
        <v>9189</v>
      </c>
      <c r="H175" s="341" t="s">
        <v>9190</v>
      </c>
      <c r="I175" s="341" t="s">
        <v>4015</v>
      </c>
      <c r="J175" s="341" t="s">
        <v>8777</v>
      </c>
      <c r="K175" s="341" t="s">
        <v>4015</v>
      </c>
      <c r="L175" s="339">
        <v>1</v>
      </c>
      <c r="M175" s="339">
        <v>12</v>
      </c>
      <c r="N175" s="423">
        <v>99213.6</v>
      </c>
      <c r="O175" s="339" t="s">
        <v>1664</v>
      </c>
      <c r="P175" s="424">
        <v>6</v>
      </c>
      <c r="Q175" s="423">
        <v>49283.4</v>
      </c>
      <c r="R175" s="421" t="s">
        <v>1664</v>
      </c>
      <c r="S175" s="421">
        <v>12</v>
      </c>
    </row>
    <row r="176" spans="1:19" ht="12" x14ac:dyDescent="0.2">
      <c r="A176" s="341">
        <v>171</v>
      </c>
      <c r="B176" s="341" t="s">
        <v>8761</v>
      </c>
      <c r="C176" s="341" t="s">
        <v>8762</v>
      </c>
      <c r="D176" s="341" t="s">
        <v>158</v>
      </c>
      <c r="E176" s="341" t="s">
        <v>9191</v>
      </c>
      <c r="F176" s="422">
        <v>6000</v>
      </c>
      <c r="G176" s="418" t="s">
        <v>9192</v>
      </c>
      <c r="H176" s="341" t="s">
        <v>9193</v>
      </c>
      <c r="I176" s="341" t="s">
        <v>9194</v>
      </c>
      <c r="J176" s="341" t="s">
        <v>9195</v>
      </c>
      <c r="K176" s="341" t="s">
        <v>9194</v>
      </c>
      <c r="L176" s="339">
        <v>1</v>
      </c>
      <c r="M176" s="339">
        <v>2</v>
      </c>
      <c r="N176" s="423">
        <v>14918.93</v>
      </c>
      <c r="O176" s="339" t="s">
        <v>1664</v>
      </c>
      <c r="P176" s="424" t="s">
        <v>1664</v>
      </c>
      <c r="Q176" s="423" t="s">
        <v>1664</v>
      </c>
      <c r="R176" s="421"/>
      <c r="S176" s="421"/>
    </row>
    <row r="177" spans="1:19" ht="12" x14ac:dyDescent="0.2">
      <c r="A177" s="341">
        <v>172</v>
      </c>
      <c r="B177" s="341" t="s">
        <v>8761</v>
      </c>
      <c r="C177" s="341" t="s">
        <v>8762</v>
      </c>
      <c r="D177" s="341" t="s">
        <v>158</v>
      </c>
      <c r="E177" s="341" t="s">
        <v>5535</v>
      </c>
      <c r="F177" s="422">
        <v>6000</v>
      </c>
      <c r="G177" s="418" t="s">
        <v>9196</v>
      </c>
      <c r="H177" s="341" t="s">
        <v>9197</v>
      </c>
      <c r="I177" s="341" t="s">
        <v>4802</v>
      </c>
      <c r="J177" s="341" t="s">
        <v>8777</v>
      </c>
      <c r="K177" s="341" t="s">
        <v>4802</v>
      </c>
      <c r="L177" s="339">
        <v>1</v>
      </c>
      <c r="M177" s="339">
        <v>12</v>
      </c>
      <c r="N177" s="423">
        <v>75213.600000000006</v>
      </c>
      <c r="O177" s="339" t="s">
        <v>1664</v>
      </c>
      <c r="P177" s="424">
        <v>6</v>
      </c>
      <c r="Q177" s="423">
        <v>37283.4</v>
      </c>
      <c r="R177" s="421" t="s">
        <v>1664</v>
      </c>
      <c r="S177" s="421">
        <v>12</v>
      </c>
    </row>
    <row r="178" spans="1:19" ht="12" x14ac:dyDescent="0.2">
      <c r="A178" s="341">
        <v>173</v>
      </c>
      <c r="B178" s="341" t="s">
        <v>8761</v>
      </c>
      <c r="C178" s="341" t="s">
        <v>8762</v>
      </c>
      <c r="D178" s="341" t="s">
        <v>158</v>
      </c>
      <c r="E178" s="341" t="s">
        <v>8807</v>
      </c>
      <c r="F178" s="422">
        <v>8000</v>
      </c>
      <c r="G178" s="418" t="s">
        <v>9198</v>
      </c>
      <c r="H178" s="341" t="s">
        <v>9199</v>
      </c>
      <c r="I178" s="341" t="s">
        <v>4015</v>
      </c>
      <c r="J178" s="341" t="s">
        <v>9200</v>
      </c>
      <c r="K178" s="341" t="s">
        <v>4015</v>
      </c>
      <c r="L178" s="339">
        <v>1</v>
      </c>
      <c r="M178" s="339">
        <v>7</v>
      </c>
      <c r="N178" s="423">
        <v>50573.47</v>
      </c>
      <c r="O178" s="339" t="s">
        <v>1664</v>
      </c>
      <c r="P178" s="424" t="s">
        <v>1664</v>
      </c>
      <c r="Q178" s="423" t="s">
        <v>1664</v>
      </c>
      <c r="R178" s="421"/>
      <c r="S178" s="421"/>
    </row>
    <row r="179" spans="1:19" ht="12" x14ac:dyDescent="0.2">
      <c r="A179" s="341">
        <v>174</v>
      </c>
      <c r="B179" s="341" t="s">
        <v>8761</v>
      </c>
      <c r="C179" s="341" t="s">
        <v>8762</v>
      </c>
      <c r="D179" s="341" t="s">
        <v>158</v>
      </c>
      <c r="E179" s="341" t="s">
        <v>4096</v>
      </c>
      <c r="F179" s="422">
        <v>2000</v>
      </c>
      <c r="G179" s="418" t="s">
        <v>9201</v>
      </c>
      <c r="H179" s="341" t="s">
        <v>9202</v>
      </c>
      <c r="I179" s="341" t="s">
        <v>581</v>
      </c>
      <c r="J179" s="341" t="s">
        <v>3995</v>
      </c>
      <c r="K179" s="341" t="s">
        <v>581</v>
      </c>
      <c r="L179" s="339">
        <v>1</v>
      </c>
      <c r="M179" s="339">
        <v>12</v>
      </c>
      <c r="N179" s="423">
        <v>26370</v>
      </c>
      <c r="O179" s="339" t="s">
        <v>1664</v>
      </c>
      <c r="P179" s="424">
        <v>6</v>
      </c>
      <c r="Q179" s="423">
        <v>13080</v>
      </c>
      <c r="R179" s="421" t="s">
        <v>1664</v>
      </c>
      <c r="S179" s="421">
        <v>12</v>
      </c>
    </row>
    <row r="180" spans="1:19" ht="12" x14ac:dyDescent="0.2">
      <c r="A180" s="341">
        <v>175</v>
      </c>
      <c r="B180" s="341" t="s">
        <v>8761</v>
      </c>
      <c r="C180" s="341" t="s">
        <v>8762</v>
      </c>
      <c r="D180" s="341" t="s">
        <v>158</v>
      </c>
      <c r="E180" s="341" t="s">
        <v>9203</v>
      </c>
      <c r="F180" s="422">
        <v>8000</v>
      </c>
      <c r="G180" s="418" t="s">
        <v>9204</v>
      </c>
      <c r="H180" s="341" t="s">
        <v>9205</v>
      </c>
      <c r="I180" s="341" t="s">
        <v>4015</v>
      </c>
      <c r="J180" s="341" t="s">
        <v>8766</v>
      </c>
      <c r="K180" s="341" t="s">
        <v>4015</v>
      </c>
      <c r="L180" s="339">
        <v>1</v>
      </c>
      <c r="M180" s="339">
        <v>3</v>
      </c>
      <c r="N180" s="423">
        <v>18882.0396</v>
      </c>
      <c r="O180" s="339" t="s">
        <v>1664</v>
      </c>
      <c r="P180" s="424" t="s">
        <v>1664</v>
      </c>
      <c r="Q180" s="423" t="s">
        <v>1664</v>
      </c>
      <c r="R180" s="421"/>
      <c r="S180" s="421"/>
    </row>
    <row r="181" spans="1:19" ht="12" x14ac:dyDescent="0.2">
      <c r="A181" s="341">
        <v>176</v>
      </c>
      <c r="B181" s="341" t="s">
        <v>8761</v>
      </c>
      <c r="C181" s="341" t="s">
        <v>8762</v>
      </c>
      <c r="D181" s="341" t="s">
        <v>158</v>
      </c>
      <c r="E181" s="341" t="s">
        <v>8781</v>
      </c>
      <c r="F181" s="422">
        <v>8000</v>
      </c>
      <c r="G181" s="418" t="s">
        <v>9206</v>
      </c>
      <c r="H181" s="341" t="s">
        <v>9207</v>
      </c>
      <c r="I181" s="341" t="s">
        <v>4015</v>
      </c>
      <c r="J181" s="341" t="s">
        <v>8766</v>
      </c>
      <c r="K181" s="341" t="s">
        <v>4015</v>
      </c>
      <c r="L181" s="339">
        <v>1</v>
      </c>
      <c r="M181" s="339">
        <v>12</v>
      </c>
      <c r="N181" s="423">
        <v>98743.27</v>
      </c>
      <c r="O181" s="339" t="s">
        <v>1664</v>
      </c>
      <c r="P181" s="424">
        <v>6</v>
      </c>
      <c r="Q181" s="423">
        <v>49283.4</v>
      </c>
      <c r="R181" s="421" t="s">
        <v>1664</v>
      </c>
      <c r="S181" s="421">
        <v>12</v>
      </c>
    </row>
    <row r="182" spans="1:19" ht="12" x14ac:dyDescent="0.2">
      <c r="A182" s="341">
        <v>177</v>
      </c>
      <c r="B182" s="341" t="s">
        <v>8761</v>
      </c>
      <c r="C182" s="341" t="s">
        <v>8786</v>
      </c>
      <c r="D182" s="341" t="s">
        <v>158</v>
      </c>
      <c r="E182" s="341" t="s">
        <v>4012</v>
      </c>
      <c r="F182" s="422">
        <v>8000</v>
      </c>
      <c r="G182" s="418" t="s">
        <v>9208</v>
      </c>
      <c r="H182" s="341" t="s">
        <v>9209</v>
      </c>
      <c r="I182" s="341" t="s">
        <v>4015</v>
      </c>
      <c r="J182" s="341" t="s">
        <v>9210</v>
      </c>
      <c r="K182" s="341" t="s">
        <v>4015</v>
      </c>
      <c r="L182" s="339">
        <v>1</v>
      </c>
      <c r="M182" s="339">
        <v>10</v>
      </c>
      <c r="N182" s="423">
        <v>82478</v>
      </c>
      <c r="O182" s="339" t="s">
        <v>1664</v>
      </c>
      <c r="P182" s="424">
        <v>6</v>
      </c>
      <c r="Q182" s="423">
        <v>49283.4</v>
      </c>
      <c r="R182" s="421" t="s">
        <v>1664</v>
      </c>
      <c r="S182" s="421">
        <v>12</v>
      </c>
    </row>
    <row r="183" spans="1:19" ht="12" x14ac:dyDescent="0.2">
      <c r="A183" s="341">
        <v>178</v>
      </c>
      <c r="B183" s="341" t="s">
        <v>8761</v>
      </c>
      <c r="C183" s="341" t="s">
        <v>8762</v>
      </c>
      <c r="D183" s="341" t="s">
        <v>158</v>
      </c>
      <c r="E183" s="341" t="s">
        <v>4012</v>
      </c>
      <c r="F183" s="422">
        <v>8000</v>
      </c>
      <c r="G183" s="418" t="s">
        <v>9208</v>
      </c>
      <c r="H183" s="341" t="s">
        <v>9209</v>
      </c>
      <c r="I183" s="341" t="s">
        <v>4015</v>
      </c>
      <c r="J183" s="341" t="s">
        <v>9210</v>
      </c>
      <c r="K183" s="341" t="s">
        <v>4015</v>
      </c>
      <c r="L183" s="339">
        <v>1</v>
      </c>
      <c r="M183" s="339">
        <v>2</v>
      </c>
      <c r="N183" s="423">
        <v>16735.599999999999</v>
      </c>
      <c r="O183" s="339" t="s">
        <v>1664</v>
      </c>
      <c r="P183" s="424" t="s">
        <v>1664</v>
      </c>
      <c r="Q183" s="423" t="s">
        <v>1664</v>
      </c>
      <c r="R183" s="421"/>
      <c r="S183" s="421"/>
    </row>
    <row r="184" spans="1:19" ht="12" x14ac:dyDescent="0.2">
      <c r="A184" s="341">
        <v>179</v>
      </c>
      <c r="B184" s="341" t="s">
        <v>8761</v>
      </c>
      <c r="C184" s="341" t="s">
        <v>8762</v>
      </c>
      <c r="D184" s="341" t="s">
        <v>158</v>
      </c>
      <c r="E184" s="341" t="s">
        <v>5535</v>
      </c>
      <c r="F184" s="422">
        <v>5000</v>
      </c>
      <c r="G184" s="418" t="s">
        <v>9211</v>
      </c>
      <c r="H184" s="341" t="s">
        <v>9212</v>
      </c>
      <c r="I184" s="341" t="s">
        <v>8867</v>
      </c>
      <c r="J184" s="341" t="s">
        <v>8777</v>
      </c>
      <c r="K184" s="341" t="s">
        <v>8867</v>
      </c>
      <c r="L184" s="339">
        <v>1</v>
      </c>
      <c r="M184" s="339">
        <v>12</v>
      </c>
      <c r="N184" s="423">
        <v>63213.599999999999</v>
      </c>
      <c r="O184" s="339" t="s">
        <v>1664</v>
      </c>
      <c r="P184" s="424">
        <v>6</v>
      </c>
      <c r="Q184" s="423">
        <v>31283.4</v>
      </c>
      <c r="R184" s="421" t="s">
        <v>1664</v>
      </c>
      <c r="S184" s="421">
        <v>12</v>
      </c>
    </row>
    <row r="185" spans="1:19" ht="12" x14ac:dyDescent="0.2">
      <c r="A185" s="341">
        <v>180</v>
      </c>
      <c r="B185" s="341" t="s">
        <v>8761</v>
      </c>
      <c r="C185" s="341" t="s">
        <v>8762</v>
      </c>
      <c r="D185" s="341" t="s">
        <v>158</v>
      </c>
      <c r="E185" s="341" t="s">
        <v>9213</v>
      </c>
      <c r="F185" s="422">
        <v>6500</v>
      </c>
      <c r="G185" s="418" t="s">
        <v>9214</v>
      </c>
      <c r="H185" s="341" t="s">
        <v>9215</v>
      </c>
      <c r="I185" s="341" t="s">
        <v>4015</v>
      </c>
      <c r="J185" s="341" t="s">
        <v>9216</v>
      </c>
      <c r="K185" s="341" t="s">
        <v>4015</v>
      </c>
      <c r="L185" s="339">
        <v>1</v>
      </c>
      <c r="M185" s="339">
        <v>12</v>
      </c>
      <c r="N185" s="423">
        <v>81213.600000000006</v>
      </c>
      <c r="O185" s="339" t="s">
        <v>1664</v>
      </c>
      <c r="P185" s="424">
        <v>6</v>
      </c>
      <c r="Q185" s="423">
        <v>40283.4</v>
      </c>
      <c r="R185" s="421" t="s">
        <v>1664</v>
      </c>
      <c r="S185" s="421">
        <v>12</v>
      </c>
    </row>
    <row r="186" spans="1:19" ht="12" x14ac:dyDescent="0.2">
      <c r="A186" s="341">
        <v>181</v>
      </c>
      <c r="B186" s="341" t="s">
        <v>8761</v>
      </c>
      <c r="C186" s="341" t="s">
        <v>8762</v>
      </c>
      <c r="D186" s="341" t="s">
        <v>158</v>
      </c>
      <c r="E186" s="341" t="s">
        <v>8801</v>
      </c>
      <c r="F186" s="422">
        <v>4000</v>
      </c>
      <c r="G186" s="418" t="s">
        <v>9217</v>
      </c>
      <c r="H186" s="341" t="s">
        <v>9218</v>
      </c>
      <c r="I186" s="341" t="s">
        <v>4015</v>
      </c>
      <c r="J186" s="341" t="s">
        <v>8777</v>
      </c>
      <c r="K186" s="341" t="s">
        <v>4015</v>
      </c>
      <c r="L186" s="339">
        <v>1</v>
      </c>
      <c r="M186" s="339">
        <v>12</v>
      </c>
      <c r="N186" s="423">
        <v>51213.599999999999</v>
      </c>
      <c r="O186" s="339" t="s">
        <v>1664</v>
      </c>
      <c r="P186" s="424">
        <v>6</v>
      </c>
      <c r="Q186" s="423">
        <v>25283.4</v>
      </c>
      <c r="R186" s="421" t="s">
        <v>1664</v>
      </c>
      <c r="S186" s="421">
        <v>12</v>
      </c>
    </row>
    <row r="187" spans="1:19" ht="12" x14ac:dyDescent="0.2">
      <c r="A187" s="341">
        <v>182</v>
      </c>
      <c r="B187" s="341" t="s">
        <v>8761</v>
      </c>
      <c r="C187" s="341" t="s">
        <v>8762</v>
      </c>
      <c r="D187" s="341" t="s">
        <v>158</v>
      </c>
      <c r="E187" s="341" t="s">
        <v>4096</v>
      </c>
      <c r="F187" s="422">
        <v>2000</v>
      </c>
      <c r="G187" s="418" t="s">
        <v>9219</v>
      </c>
      <c r="H187" s="341" t="s">
        <v>9220</v>
      </c>
      <c r="I187" s="341" t="s">
        <v>8867</v>
      </c>
      <c r="J187" s="341" t="s">
        <v>8910</v>
      </c>
      <c r="K187" s="341" t="s">
        <v>8867</v>
      </c>
      <c r="L187" s="339">
        <v>1</v>
      </c>
      <c r="M187" s="339">
        <v>12</v>
      </c>
      <c r="N187" s="423">
        <v>26324.011500000001</v>
      </c>
      <c r="O187" s="339" t="s">
        <v>1664</v>
      </c>
      <c r="P187" s="424">
        <v>6</v>
      </c>
      <c r="Q187" s="423">
        <v>13080</v>
      </c>
      <c r="R187" s="421" t="s">
        <v>1664</v>
      </c>
      <c r="S187" s="421">
        <v>12</v>
      </c>
    </row>
    <row r="188" spans="1:19" ht="12" x14ac:dyDescent="0.2">
      <c r="A188" s="341">
        <v>183</v>
      </c>
      <c r="B188" s="341" t="s">
        <v>8761</v>
      </c>
      <c r="C188" s="341" t="s">
        <v>8762</v>
      </c>
      <c r="D188" s="341" t="s">
        <v>158</v>
      </c>
      <c r="E188" s="341" t="s">
        <v>4000</v>
      </c>
      <c r="F188" s="422">
        <v>2000</v>
      </c>
      <c r="G188" s="418" t="s">
        <v>9221</v>
      </c>
      <c r="H188" s="341" t="s">
        <v>9222</v>
      </c>
      <c r="I188" s="341" t="s">
        <v>581</v>
      </c>
      <c r="J188" s="341" t="s">
        <v>3995</v>
      </c>
      <c r="K188" s="341" t="s">
        <v>581</v>
      </c>
      <c r="L188" s="339">
        <v>1</v>
      </c>
      <c r="M188" s="339">
        <v>12</v>
      </c>
      <c r="N188" s="423">
        <v>26970</v>
      </c>
      <c r="O188" s="339" t="s">
        <v>1664</v>
      </c>
      <c r="P188" s="424">
        <v>6</v>
      </c>
      <c r="Q188" s="423">
        <v>13080</v>
      </c>
      <c r="R188" s="421" t="s">
        <v>1664</v>
      </c>
      <c r="S188" s="421">
        <v>12</v>
      </c>
    </row>
    <row r="189" spans="1:19" ht="12" x14ac:dyDescent="0.2">
      <c r="A189" s="341">
        <v>184</v>
      </c>
      <c r="B189" s="341" t="s">
        <v>8761</v>
      </c>
      <c r="C189" s="341" t="s">
        <v>8762</v>
      </c>
      <c r="D189" s="341" t="s">
        <v>158</v>
      </c>
      <c r="E189" s="341" t="s">
        <v>8774</v>
      </c>
      <c r="F189" s="422">
        <v>12500</v>
      </c>
      <c r="G189" s="418" t="s">
        <v>9223</v>
      </c>
      <c r="H189" s="341" t="s">
        <v>9224</v>
      </c>
      <c r="I189" s="341" t="s">
        <v>4015</v>
      </c>
      <c r="J189" s="341" t="s">
        <v>9225</v>
      </c>
      <c r="K189" s="341" t="s">
        <v>4015</v>
      </c>
      <c r="L189" s="339">
        <v>1</v>
      </c>
      <c r="M189" s="339">
        <v>12</v>
      </c>
      <c r="N189" s="423">
        <v>153213.6</v>
      </c>
      <c r="O189" s="339" t="s">
        <v>1664</v>
      </c>
      <c r="P189" s="424">
        <v>6</v>
      </c>
      <c r="Q189" s="423">
        <v>76283.399999999994</v>
      </c>
      <c r="R189" s="421" t="s">
        <v>1664</v>
      </c>
      <c r="S189" s="421">
        <v>12</v>
      </c>
    </row>
    <row r="190" spans="1:19" ht="12" x14ac:dyDescent="0.2">
      <c r="A190" s="341">
        <v>185</v>
      </c>
      <c r="B190" s="341" t="s">
        <v>8761</v>
      </c>
      <c r="C190" s="341" t="s">
        <v>8762</v>
      </c>
      <c r="D190" s="341" t="s">
        <v>158</v>
      </c>
      <c r="E190" s="341" t="s">
        <v>8774</v>
      </c>
      <c r="F190" s="422">
        <v>12500</v>
      </c>
      <c r="G190" s="418" t="s">
        <v>9226</v>
      </c>
      <c r="H190" s="341" t="s">
        <v>9227</v>
      </c>
      <c r="I190" s="341" t="s">
        <v>4438</v>
      </c>
      <c r="J190" s="341" t="s">
        <v>9228</v>
      </c>
      <c r="K190" s="341" t="s">
        <v>4438</v>
      </c>
      <c r="L190" s="339">
        <v>1</v>
      </c>
      <c r="M190" s="339">
        <v>12</v>
      </c>
      <c r="N190" s="423">
        <v>149046.93000000002</v>
      </c>
      <c r="O190" s="339" t="s">
        <v>1664</v>
      </c>
      <c r="P190" s="424">
        <v>6</v>
      </c>
      <c r="Q190" s="423">
        <v>76283.399999999994</v>
      </c>
      <c r="R190" s="421" t="s">
        <v>1664</v>
      </c>
      <c r="S190" s="421">
        <v>12</v>
      </c>
    </row>
    <row r="191" spans="1:19" ht="12" x14ac:dyDescent="0.2">
      <c r="A191" s="341">
        <v>186</v>
      </c>
      <c r="B191" s="341" t="s">
        <v>8761</v>
      </c>
      <c r="C191" s="341" t="s">
        <v>8762</v>
      </c>
      <c r="D191" s="341" t="s">
        <v>158</v>
      </c>
      <c r="E191" s="341" t="s">
        <v>5535</v>
      </c>
      <c r="F191" s="422">
        <v>5000</v>
      </c>
      <c r="G191" s="418" t="s">
        <v>9229</v>
      </c>
      <c r="H191" s="341" t="s">
        <v>9230</v>
      </c>
      <c r="I191" s="341" t="s">
        <v>9231</v>
      </c>
      <c r="J191" s="341" t="s">
        <v>8777</v>
      </c>
      <c r="K191" s="341" t="s">
        <v>9231</v>
      </c>
      <c r="L191" s="339">
        <v>1</v>
      </c>
      <c r="M191" s="339">
        <v>12</v>
      </c>
      <c r="N191" s="423">
        <v>63213.599999999999</v>
      </c>
      <c r="O191" s="339" t="s">
        <v>1664</v>
      </c>
      <c r="P191" s="424">
        <v>6</v>
      </c>
      <c r="Q191" s="423">
        <v>31283.4</v>
      </c>
      <c r="R191" s="421" t="s">
        <v>1664</v>
      </c>
      <c r="S191" s="421">
        <v>12</v>
      </c>
    </row>
    <row r="192" spans="1:19" ht="12" x14ac:dyDescent="0.2">
      <c r="A192" s="341">
        <v>187</v>
      </c>
      <c r="B192" s="341" t="s">
        <v>8761</v>
      </c>
      <c r="C192" s="341" t="s">
        <v>8762</v>
      </c>
      <c r="D192" s="341" t="s">
        <v>158</v>
      </c>
      <c r="E192" s="341" t="s">
        <v>9232</v>
      </c>
      <c r="F192" s="422">
        <v>3000</v>
      </c>
      <c r="G192" s="418" t="s">
        <v>9233</v>
      </c>
      <c r="H192" s="341" t="s">
        <v>9234</v>
      </c>
      <c r="I192" s="341" t="s">
        <v>4015</v>
      </c>
      <c r="J192" s="341" t="s">
        <v>8777</v>
      </c>
      <c r="K192" s="341" t="s">
        <v>4015</v>
      </c>
      <c r="L192" s="339">
        <v>1</v>
      </c>
      <c r="M192" s="339">
        <v>12</v>
      </c>
      <c r="N192" s="423">
        <v>39213.599999999999</v>
      </c>
      <c r="O192" s="339" t="s">
        <v>1664</v>
      </c>
      <c r="P192" s="424">
        <v>6</v>
      </c>
      <c r="Q192" s="423">
        <v>19283.400000000001</v>
      </c>
      <c r="R192" s="421" t="s">
        <v>1664</v>
      </c>
      <c r="S192" s="421">
        <v>12</v>
      </c>
    </row>
    <row r="193" spans="1:19" ht="12" x14ac:dyDescent="0.2">
      <c r="A193" s="341">
        <v>188</v>
      </c>
      <c r="B193" s="341" t="s">
        <v>8761</v>
      </c>
      <c r="C193" s="341" t="s">
        <v>8762</v>
      </c>
      <c r="D193" s="341" t="s">
        <v>158</v>
      </c>
      <c r="E193" s="341" t="s">
        <v>9235</v>
      </c>
      <c r="F193" s="422">
        <v>6000</v>
      </c>
      <c r="G193" s="418" t="s">
        <v>9236</v>
      </c>
      <c r="H193" s="341" t="s">
        <v>9237</v>
      </c>
      <c r="I193" s="341" t="s">
        <v>9238</v>
      </c>
      <c r="J193" s="341" t="s">
        <v>8777</v>
      </c>
      <c r="K193" s="341" t="s">
        <v>9238</v>
      </c>
      <c r="L193" s="339">
        <v>1</v>
      </c>
      <c r="M193" s="339">
        <v>12</v>
      </c>
      <c r="N193" s="423">
        <v>75213.600000000006</v>
      </c>
      <c r="O193" s="339" t="s">
        <v>1664</v>
      </c>
      <c r="P193" s="424">
        <v>6</v>
      </c>
      <c r="Q193" s="423">
        <v>37283.4</v>
      </c>
      <c r="R193" s="421" t="s">
        <v>1664</v>
      </c>
      <c r="S193" s="421">
        <v>12</v>
      </c>
    </row>
    <row r="194" spans="1:19" ht="12" x14ac:dyDescent="0.2">
      <c r="A194" s="341">
        <v>189</v>
      </c>
      <c r="B194" s="341" t="s">
        <v>8761</v>
      </c>
      <c r="C194" s="341" t="s">
        <v>8762</v>
      </c>
      <c r="D194" s="341" t="s">
        <v>158</v>
      </c>
      <c r="E194" s="341" t="s">
        <v>4363</v>
      </c>
      <c r="F194" s="422">
        <v>2500</v>
      </c>
      <c r="G194" s="418" t="s">
        <v>9239</v>
      </c>
      <c r="H194" s="341" t="s">
        <v>9240</v>
      </c>
      <c r="I194" s="341" t="s">
        <v>4067</v>
      </c>
      <c r="J194" s="341" t="s">
        <v>8773</v>
      </c>
      <c r="K194" s="341" t="s">
        <v>4067</v>
      </c>
      <c r="L194" s="339">
        <v>1</v>
      </c>
      <c r="M194" s="339">
        <v>12</v>
      </c>
      <c r="N194" s="423">
        <v>33129.970300000001</v>
      </c>
      <c r="O194" s="339" t="s">
        <v>1664</v>
      </c>
      <c r="P194" s="424">
        <v>6</v>
      </c>
      <c r="Q194" s="423">
        <v>16272.6</v>
      </c>
      <c r="R194" s="421" t="s">
        <v>1664</v>
      </c>
      <c r="S194" s="421">
        <v>12</v>
      </c>
    </row>
    <row r="195" spans="1:19" ht="12" x14ac:dyDescent="0.2">
      <c r="A195" s="341">
        <v>190</v>
      </c>
      <c r="B195" s="341" t="s">
        <v>8761</v>
      </c>
      <c r="C195" s="341" t="s">
        <v>8762</v>
      </c>
      <c r="D195" s="341" t="s">
        <v>158</v>
      </c>
      <c r="E195" s="341" t="s">
        <v>4507</v>
      </c>
      <c r="F195" s="422">
        <v>3000</v>
      </c>
      <c r="G195" s="418" t="s">
        <v>9241</v>
      </c>
      <c r="H195" s="341" t="s">
        <v>9242</v>
      </c>
      <c r="I195" s="341" t="s">
        <v>4015</v>
      </c>
      <c r="J195" s="341" t="s">
        <v>8777</v>
      </c>
      <c r="K195" s="341" t="s">
        <v>4015</v>
      </c>
      <c r="L195" s="339">
        <v>1</v>
      </c>
      <c r="M195" s="339">
        <v>12</v>
      </c>
      <c r="N195" s="423">
        <v>39213.599999999999</v>
      </c>
      <c r="O195" s="339" t="s">
        <v>1664</v>
      </c>
      <c r="P195" s="424">
        <v>6</v>
      </c>
      <c r="Q195" s="423">
        <v>19283.400000000001</v>
      </c>
      <c r="R195" s="421" t="s">
        <v>1664</v>
      </c>
      <c r="S195" s="421">
        <v>12</v>
      </c>
    </row>
    <row r="196" spans="1:19" ht="12" x14ac:dyDescent="0.2">
      <c r="A196" s="341">
        <v>191</v>
      </c>
      <c r="B196" s="341" t="s">
        <v>8761</v>
      </c>
      <c r="C196" s="341" t="s">
        <v>8762</v>
      </c>
      <c r="D196" s="341" t="s">
        <v>158</v>
      </c>
      <c r="E196" s="341" t="s">
        <v>9010</v>
      </c>
      <c r="F196" s="422">
        <v>4500</v>
      </c>
      <c r="G196" s="418" t="s">
        <v>9243</v>
      </c>
      <c r="H196" s="341" t="s">
        <v>9244</v>
      </c>
      <c r="I196" s="341" t="s">
        <v>4488</v>
      </c>
      <c r="J196" s="341" t="s">
        <v>8777</v>
      </c>
      <c r="K196" s="341" t="s">
        <v>4488</v>
      </c>
      <c r="L196" s="339">
        <v>1</v>
      </c>
      <c r="M196" s="339">
        <v>3</v>
      </c>
      <c r="N196" s="423">
        <v>20490.900000000001</v>
      </c>
      <c r="O196" s="339" t="s">
        <v>1664</v>
      </c>
      <c r="P196" s="424" t="s">
        <v>1664</v>
      </c>
      <c r="Q196" s="423" t="s">
        <v>1664</v>
      </c>
      <c r="R196" s="421"/>
      <c r="S196" s="421"/>
    </row>
    <row r="197" spans="1:19" ht="12" x14ac:dyDescent="0.2">
      <c r="A197" s="341">
        <v>192</v>
      </c>
      <c r="B197" s="341" t="s">
        <v>8761</v>
      </c>
      <c r="C197" s="341" t="s">
        <v>8762</v>
      </c>
      <c r="D197" s="341" t="s">
        <v>158</v>
      </c>
      <c r="E197" s="341" t="s">
        <v>9245</v>
      </c>
      <c r="F197" s="422">
        <v>9500</v>
      </c>
      <c r="G197" s="418" t="s">
        <v>9246</v>
      </c>
      <c r="H197" s="341" t="s">
        <v>9247</v>
      </c>
      <c r="I197" s="341" t="s">
        <v>4015</v>
      </c>
      <c r="J197" s="341" t="s">
        <v>9079</v>
      </c>
      <c r="K197" s="341" t="s">
        <v>4015</v>
      </c>
      <c r="L197" s="339">
        <v>1</v>
      </c>
      <c r="M197" s="339">
        <v>12</v>
      </c>
      <c r="N197" s="423">
        <v>117213.6</v>
      </c>
      <c r="O197" s="339" t="s">
        <v>1664</v>
      </c>
      <c r="P197" s="424">
        <v>6</v>
      </c>
      <c r="Q197" s="423">
        <v>58283.4</v>
      </c>
      <c r="R197" s="421" t="s">
        <v>1664</v>
      </c>
      <c r="S197" s="421">
        <v>12</v>
      </c>
    </row>
    <row r="198" spans="1:19" ht="12" x14ac:dyDescent="0.2">
      <c r="A198" s="341">
        <v>193</v>
      </c>
      <c r="B198" s="341" t="s">
        <v>8761</v>
      </c>
      <c r="C198" s="341" t="s">
        <v>8786</v>
      </c>
      <c r="D198" s="341" t="s">
        <v>158</v>
      </c>
      <c r="E198" s="341" t="s">
        <v>8853</v>
      </c>
      <c r="F198" s="422">
        <v>8000</v>
      </c>
      <c r="G198" s="418" t="s">
        <v>9248</v>
      </c>
      <c r="H198" s="341" t="s">
        <v>9249</v>
      </c>
      <c r="I198" s="341" t="s">
        <v>4015</v>
      </c>
      <c r="J198" s="341" t="s">
        <v>9250</v>
      </c>
      <c r="K198" s="341" t="s">
        <v>4015</v>
      </c>
      <c r="L198" s="339">
        <v>1</v>
      </c>
      <c r="M198" s="339">
        <v>6</v>
      </c>
      <c r="N198" s="423">
        <v>49289</v>
      </c>
      <c r="O198" s="339" t="s">
        <v>1664</v>
      </c>
      <c r="P198" s="424" t="s">
        <v>1664</v>
      </c>
      <c r="Q198" s="423" t="s">
        <v>1664</v>
      </c>
      <c r="R198" s="421"/>
      <c r="S198" s="421"/>
    </row>
    <row r="199" spans="1:19" ht="12" x14ac:dyDescent="0.2">
      <c r="A199" s="341">
        <v>194</v>
      </c>
      <c r="B199" s="341" t="s">
        <v>8761</v>
      </c>
      <c r="C199" s="341" t="s">
        <v>8762</v>
      </c>
      <c r="D199" s="341" t="s">
        <v>158</v>
      </c>
      <c r="E199" s="341" t="s">
        <v>8853</v>
      </c>
      <c r="F199" s="422">
        <v>8000</v>
      </c>
      <c r="G199" s="418" t="s">
        <v>9248</v>
      </c>
      <c r="H199" s="341" t="s">
        <v>9249</v>
      </c>
      <c r="I199" s="341" t="s">
        <v>4015</v>
      </c>
      <c r="J199" s="341" t="s">
        <v>9250</v>
      </c>
      <c r="K199" s="341" t="s">
        <v>4015</v>
      </c>
      <c r="L199" s="339">
        <v>1</v>
      </c>
      <c r="M199" s="339">
        <v>1</v>
      </c>
      <c r="N199" s="423">
        <v>4217.8</v>
      </c>
      <c r="O199" s="339" t="s">
        <v>1664</v>
      </c>
      <c r="P199" s="424" t="s">
        <v>1664</v>
      </c>
      <c r="Q199" s="423" t="s">
        <v>1664</v>
      </c>
      <c r="R199" s="421"/>
      <c r="S199" s="421"/>
    </row>
    <row r="200" spans="1:19" ht="12" x14ac:dyDescent="0.2">
      <c r="A200" s="341">
        <v>195</v>
      </c>
      <c r="B200" s="341" t="s">
        <v>8761</v>
      </c>
      <c r="C200" s="341" t="s">
        <v>8762</v>
      </c>
      <c r="D200" s="341" t="s">
        <v>158</v>
      </c>
      <c r="E200" s="341" t="s">
        <v>4363</v>
      </c>
      <c r="F200" s="422">
        <v>2500</v>
      </c>
      <c r="G200" s="418" t="s">
        <v>9251</v>
      </c>
      <c r="H200" s="341" t="s">
        <v>9252</v>
      </c>
      <c r="I200" s="341" t="s">
        <v>4067</v>
      </c>
      <c r="J200" s="341" t="s">
        <v>8773</v>
      </c>
      <c r="K200" s="341" t="s">
        <v>4067</v>
      </c>
      <c r="L200" s="339">
        <v>1</v>
      </c>
      <c r="M200" s="339">
        <v>12</v>
      </c>
      <c r="N200" s="423">
        <v>33213.599999999999</v>
      </c>
      <c r="O200" s="339" t="s">
        <v>1664</v>
      </c>
      <c r="P200" s="424">
        <v>6</v>
      </c>
      <c r="Q200" s="423">
        <v>16272.6</v>
      </c>
      <c r="R200" s="421" t="s">
        <v>1664</v>
      </c>
      <c r="S200" s="421">
        <v>12</v>
      </c>
    </row>
    <row r="201" spans="1:19" ht="12" x14ac:dyDescent="0.2">
      <c r="A201" s="341">
        <v>196</v>
      </c>
      <c r="B201" s="341" t="s">
        <v>8761</v>
      </c>
      <c r="C201" s="341" t="s">
        <v>8762</v>
      </c>
      <c r="D201" s="341" t="s">
        <v>158</v>
      </c>
      <c r="E201" s="341" t="s">
        <v>8774</v>
      </c>
      <c r="F201" s="422">
        <v>12500</v>
      </c>
      <c r="G201" s="418" t="s">
        <v>9253</v>
      </c>
      <c r="H201" s="341" t="s">
        <v>9254</v>
      </c>
      <c r="I201" s="341" t="s">
        <v>4015</v>
      </c>
      <c r="J201" s="341" t="s">
        <v>8777</v>
      </c>
      <c r="K201" s="341" t="s">
        <v>4015</v>
      </c>
      <c r="L201" s="339">
        <v>1</v>
      </c>
      <c r="M201" s="339">
        <v>5</v>
      </c>
      <c r="N201" s="423">
        <v>50741.770000000004</v>
      </c>
      <c r="O201" s="339" t="s">
        <v>1664</v>
      </c>
      <c r="P201" s="424" t="s">
        <v>1664</v>
      </c>
      <c r="Q201" s="423" t="s">
        <v>1664</v>
      </c>
      <c r="R201" s="421"/>
      <c r="S201" s="421"/>
    </row>
    <row r="202" spans="1:19" ht="12" x14ac:dyDescent="0.2">
      <c r="A202" s="341">
        <v>197</v>
      </c>
      <c r="B202" s="341" t="s">
        <v>8761</v>
      </c>
      <c r="C202" s="341" t="s">
        <v>8762</v>
      </c>
      <c r="D202" s="341" t="s">
        <v>158</v>
      </c>
      <c r="E202" s="341" t="s">
        <v>8774</v>
      </c>
      <c r="F202" s="422">
        <v>12500</v>
      </c>
      <c r="G202" s="418" t="s">
        <v>9255</v>
      </c>
      <c r="H202" s="341" t="s">
        <v>9256</v>
      </c>
      <c r="I202" s="341" t="s">
        <v>4015</v>
      </c>
      <c r="J202" s="341" t="s">
        <v>8947</v>
      </c>
      <c r="K202" s="341" t="s">
        <v>4015</v>
      </c>
      <c r="L202" s="339" t="s">
        <v>1664</v>
      </c>
      <c r="M202" s="339" t="s">
        <v>1664</v>
      </c>
      <c r="N202" s="423" t="s">
        <v>1664</v>
      </c>
      <c r="O202" s="339">
        <v>1</v>
      </c>
      <c r="P202" s="424">
        <v>6</v>
      </c>
      <c r="Q202" s="423">
        <v>65826.529699999999</v>
      </c>
      <c r="R202" s="421" t="s">
        <v>1664</v>
      </c>
      <c r="S202" s="421">
        <v>12</v>
      </c>
    </row>
    <row r="203" spans="1:19" ht="12" x14ac:dyDescent="0.2">
      <c r="A203" s="341">
        <v>198</v>
      </c>
      <c r="B203" s="341" t="s">
        <v>8761</v>
      </c>
      <c r="C203" s="341" t="s">
        <v>8762</v>
      </c>
      <c r="D203" s="341" t="s">
        <v>158</v>
      </c>
      <c r="E203" s="341" t="s">
        <v>9257</v>
      </c>
      <c r="F203" s="422">
        <v>4500</v>
      </c>
      <c r="G203" s="418" t="s">
        <v>9258</v>
      </c>
      <c r="H203" s="341" t="s">
        <v>9259</v>
      </c>
      <c r="I203" s="341" t="s">
        <v>9260</v>
      </c>
      <c r="J203" s="341" t="s">
        <v>8777</v>
      </c>
      <c r="K203" s="341" t="s">
        <v>9260</v>
      </c>
      <c r="L203" s="339">
        <v>1</v>
      </c>
      <c r="M203" s="339">
        <v>12</v>
      </c>
      <c r="N203" s="423">
        <v>57213.599999999999</v>
      </c>
      <c r="O203" s="339" t="s">
        <v>1664</v>
      </c>
      <c r="P203" s="424">
        <v>6</v>
      </c>
      <c r="Q203" s="423">
        <v>28283.4</v>
      </c>
      <c r="R203" s="421" t="s">
        <v>1664</v>
      </c>
      <c r="S203" s="421">
        <v>12</v>
      </c>
    </row>
    <row r="204" spans="1:19" ht="12" x14ac:dyDescent="0.2">
      <c r="A204" s="341">
        <v>199</v>
      </c>
      <c r="B204" s="341" t="s">
        <v>8761</v>
      </c>
      <c r="C204" s="341" t="s">
        <v>8762</v>
      </c>
      <c r="D204" s="341" t="s">
        <v>158</v>
      </c>
      <c r="E204" s="341" t="s">
        <v>8889</v>
      </c>
      <c r="F204" s="422">
        <v>10000</v>
      </c>
      <c r="G204" s="418" t="s">
        <v>9261</v>
      </c>
      <c r="H204" s="341" t="s">
        <v>9262</v>
      </c>
      <c r="I204" s="341" t="s">
        <v>4802</v>
      </c>
      <c r="J204" s="341" t="s">
        <v>8777</v>
      </c>
      <c r="K204" s="341" t="s">
        <v>4802</v>
      </c>
      <c r="L204" s="339" t="s">
        <v>1664</v>
      </c>
      <c r="M204" s="339" t="s">
        <v>1664</v>
      </c>
      <c r="N204" s="423" t="s">
        <v>1664</v>
      </c>
      <c r="O204" s="339">
        <v>1</v>
      </c>
      <c r="P204" s="424">
        <v>2</v>
      </c>
      <c r="Q204" s="423">
        <v>19039.269999999997</v>
      </c>
      <c r="R204" s="421" t="s">
        <v>1664</v>
      </c>
      <c r="S204" s="421">
        <v>12</v>
      </c>
    </row>
    <row r="205" spans="1:19" ht="12" x14ac:dyDescent="0.2">
      <c r="A205" s="341">
        <v>200</v>
      </c>
      <c r="B205" s="341" t="s">
        <v>8761</v>
      </c>
      <c r="C205" s="341" t="s">
        <v>8762</v>
      </c>
      <c r="D205" s="341" t="s">
        <v>158</v>
      </c>
      <c r="E205" s="341" t="s">
        <v>4363</v>
      </c>
      <c r="F205" s="422">
        <v>5000</v>
      </c>
      <c r="G205" s="418" t="s">
        <v>9263</v>
      </c>
      <c r="H205" s="341" t="s">
        <v>9264</v>
      </c>
      <c r="I205" s="341" t="s">
        <v>4595</v>
      </c>
      <c r="J205" s="341" t="s">
        <v>8852</v>
      </c>
      <c r="K205" s="341" t="s">
        <v>4595</v>
      </c>
      <c r="L205" s="339">
        <v>1</v>
      </c>
      <c r="M205" s="339">
        <v>12</v>
      </c>
      <c r="N205" s="423">
        <v>63213.599999999999</v>
      </c>
      <c r="O205" s="339" t="s">
        <v>1664</v>
      </c>
      <c r="P205" s="424">
        <v>6</v>
      </c>
      <c r="Q205" s="423">
        <v>31283.4</v>
      </c>
      <c r="R205" s="421" t="s">
        <v>1664</v>
      </c>
      <c r="S205" s="421">
        <v>12</v>
      </c>
    </row>
    <row r="206" spans="1:19" ht="12" x14ac:dyDescent="0.2">
      <c r="A206" s="341">
        <v>201</v>
      </c>
      <c r="B206" s="341" t="s">
        <v>8761</v>
      </c>
      <c r="C206" s="341" t="s">
        <v>8762</v>
      </c>
      <c r="D206" s="341" t="s">
        <v>158</v>
      </c>
      <c r="E206" s="341" t="s">
        <v>8774</v>
      </c>
      <c r="F206" s="422">
        <v>12500</v>
      </c>
      <c r="G206" s="418" t="s">
        <v>9265</v>
      </c>
      <c r="H206" s="341" t="s">
        <v>9266</v>
      </c>
      <c r="I206" s="341" t="s">
        <v>4015</v>
      </c>
      <c r="J206" s="341" t="s">
        <v>8777</v>
      </c>
      <c r="K206" s="341" t="s">
        <v>4015</v>
      </c>
      <c r="L206" s="339">
        <v>1</v>
      </c>
      <c r="M206" s="339">
        <v>12</v>
      </c>
      <c r="N206" s="423">
        <v>153213.6</v>
      </c>
      <c r="O206" s="339" t="s">
        <v>1664</v>
      </c>
      <c r="P206" s="424">
        <v>6</v>
      </c>
      <c r="Q206" s="423">
        <v>76283.399999999994</v>
      </c>
      <c r="R206" s="421" t="s">
        <v>1664</v>
      </c>
      <c r="S206" s="421">
        <v>12</v>
      </c>
    </row>
    <row r="207" spans="1:19" ht="12" x14ac:dyDescent="0.2">
      <c r="A207" s="341">
        <v>202</v>
      </c>
      <c r="B207" s="341" t="s">
        <v>8761</v>
      </c>
      <c r="C207" s="341" t="s">
        <v>8762</v>
      </c>
      <c r="D207" s="341" t="s">
        <v>158</v>
      </c>
      <c r="E207" s="341" t="s">
        <v>4096</v>
      </c>
      <c r="F207" s="422">
        <v>2500</v>
      </c>
      <c r="G207" s="418" t="s">
        <v>9267</v>
      </c>
      <c r="H207" s="341" t="s">
        <v>9268</v>
      </c>
      <c r="I207" s="341" t="s">
        <v>581</v>
      </c>
      <c r="J207" s="341" t="s">
        <v>3995</v>
      </c>
      <c r="K207" s="341" t="s">
        <v>581</v>
      </c>
      <c r="L207" s="339">
        <v>1</v>
      </c>
      <c r="M207" s="339">
        <v>12</v>
      </c>
      <c r="N207" s="423">
        <v>33213.599999999999</v>
      </c>
      <c r="O207" s="339" t="s">
        <v>1664</v>
      </c>
      <c r="P207" s="424">
        <v>6</v>
      </c>
      <c r="Q207" s="423">
        <v>16272.6</v>
      </c>
      <c r="R207" s="421" t="s">
        <v>1664</v>
      </c>
      <c r="S207" s="421">
        <v>12</v>
      </c>
    </row>
    <row r="208" spans="1:19" ht="12" x14ac:dyDescent="0.2">
      <c r="A208" s="341">
        <v>203</v>
      </c>
      <c r="B208" s="341" t="s">
        <v>8761</v>
      </c>
      <c r="C208" s="341" t="s">
        <v>8762</v>
      </c>
      <c r="D208" s="341" t="s">
        <v>158</v>
      </c>
      <c r="E208" s="341" t="s">
        <v>3997</v>
      </c>
      <c r="F208" s="422">
        <v>2000</v>
      </c>
      <c r="G208" s="418" t="s">
        <v>9269</v>
      </c>
      <c r="H208" s="341" t="s">
        <v>9270</v>
      </c>
      <c r="I208" s="341" t="s">
        <v>4652</v>
      </c>
      <c r="J208" s="341" t="s">
        <v>8852</v>
      </c>
      <c r="K208" s="341" t="s">
        <v>4652</v>
      </c>
      <c r="L208" s="339">
        <v>1</v>
      </c>
      <c r="M208" s="339">
        <v>12</v>
      </c>
      <c r="N208" s="423">
        <v>26970</v>
      </c>
      <c r="O208" s="339" t="s">
        <v>1664</v>
      </c>
      <c r="P208" s="424">
        <v>6</v>
      </c>
      <c r="Q208" s="423">
        <v>13080</v>
      </c>
      <c r="R208" s="421" t="s">
        <v>1664</v>
      </c>
      <c r="S208" s="421">
        <v>12</v>
      </c>
    </row>
    <row r="209" spans="1:19" ht="12" x14ac:dyDescent="0.2">
      <c r="A209" s="341">
        <v>204</v>
      </c>
      <c r="B209" s="341" t="s">
        <v>8761</v>
      </c>
      <c r="C209" s="341" t="s">
        <v>8762</v>
      </c>
      <c r="D209" s="341" t="s">
        <v>158</v>
      </c>
      <c r="E209" s="341" t="s">
        <v>3997</v>
      </c>
      <c r="F209" s="422">
        <v>2000</v>
      </c>
      <c r="G209" s="418" t="s">
        <v>9271</v>
      </c>
      <c r="H209" s="341" t="s">
        <v>9272</v>
      </c>
      <c r="I209" s="341" t="s">
        <v>9273</v>
      </c>
      <c r="J209" s="341" t="s">
        <v>9159</v>
      </c>
      <c r="K209" s="341" t="s">
        <v>9273</v>
      </c>
      <c r="L209" s="339">
        <v>1</v>
      </c>
      <c r="M209" s="339">
        <v>12</v>
      </c>
      <c r="N209" s="423">
        <v>26970</v>
      </c>
      <c r="O209" s="339" t="s">
        <v>1664</v>
      </c>
      <c r="P209" s="424">
        <v>6</v>
      </c>
      <c r="Q209" s="423">
        <v>13080</v>
      </c>
      <c r="R209" s="421" t="s">
        <v>1664</v>
      </c>
      <c r="S209" s="421">
        <v>12</v>
      </c>
    </row>
    <row r="210" spans="1:19" ht="12" x14ac:dyDescent="0.2">
      <c r="A210" s="341">
        <v>205</v>
      </c>
      <c r="B210" s="341" t="s">
        <v>8761</v>
      </c>
      <c r="C210" s="341" t="s">
        <v>8762</v>
      </c>
      <c r="D210" s="341" t="s">
        <v>158</v>
      </c>
      <c r="E210" s="341" t="s">
        <v>5516</v>
      </c>
      <c r="F210" s="422">
        <v>5000</v>
      </c>
      <c r="G210" s="418" t="s">
        <v>9274</v>
      </c>
      <c r="H210" s="341" t="s">
        <v>9275</v>
      </c>
      <c r="I210" s="341" t="s">
        <v>4019</v>
      </c>
      <c r="J210" s="341" t="s">
        <v>8777</v>
      </c>
      <c r="K210" s="341" t="s">
        <v>4019</v>
      </c>
      <c r="L210" s="339">
        <v>1</v>
      </c>
      <c r="M210" s="339">
        <v>12</v>
      </c>
      <c r="N210" s="423">
        <v>63213.599999999999</v>
      </c>
      <c r="O210" s="339" t="s">
        <v>1664</v>
      </c>
      <c r="P210" s="424">
        <v>6</v>
      </c>
      <c r="Q210" s="423">
        <v>31283.4</v>
      </c>
      <c r="R210" s="421" t="s">
        <v>1664</v>
      </c>
      <c r="S210" s="421">
        <v>12</v>
      </c>
    </row>
    <row r="211" spans="1:19" ht="12" x14ac:dyDescent="0.2">
      <c r="A211" s="341">
        <v>206</v>
      </c>
      <c r="B211" s="341" t="s">
        <v>8761</v>
      </c>
      <c r="C211" s="341" t="s">
        <v>8762</v>
      </c>
      <c r="D211" s="341" t="s">
        <v>158</v>
      </c>
      <c r="E211" s="341" t="s">
        <v>3997</v>
      </c>
      <c r="F211" s="422">
        <v>2500</v>
      </c>
      <c r="G211" s="418" t="s">
        <v>9276</v>
      </c>
      <c r="H211" s="341" t="s">
        <v>9277</v>
      </c>
      <c r="I211" s="341" t="s">
        <v>8819</v>
      </c>
      <c r="J211" s="341" t="s">
        <v>8777</v>
      </c>
      <c r="K211" s="341" t="s">
        <v>8819</v>
      </c>
      <c r="L211" s="339">
        <v>1</v>
      </c>
      <c r="M211" s="339">
        <v>12</v>
      </c>
      <c r="N211" s="423">
        <v>33213.599999999999</v>
      </c>
      <c r="O211" s="339">
        <v>1</v>
      </c>
      <c r="P211" s="424">
        <v>4</v>
      </c>
      <c r="Q211" s="423">
        <v>8879.1500000000015</v>
      </c>
      <c r="R211" s="421"/>
      <c r="S211" s="421"/>
    </row>
    <row r="212" spans="1:19" ht="12" x14ac:dyDescent="0.2">
      <c r="A212" s="341">
        <v>207</v>
      </c>
      <c r="B212" s="341" t="s">
        <v>8761</v>
      </c>
      <c r="C212" s="341" t="s">
        <v>8786</v>
      </c>
      <c r="D212" s="341" t="s">
        <v>158</v>
      </c>
      <c r="E212" s="341" t="s">
        <v>4012</v>
      </c>
      <c r="F212" s="422">
        <v>6500</v>
      </c>
      <c r="G212" s="418" t="s">
        <v>9278</v>
      </c>
      <c r="H212" s="341" t="s">
        <v>9279</v>
      </c>
      <c r="I212" s="341" t="s">
        <v>4015</v>
      </c>
      <c r="J212" s="341" t="s">
        <v>8777</v>
      </c>
      <c r="K212" s="341" t="s">
        <v>4015</v>
      </c>
      <c r="L212" s="339">
        <v>1</v>
      </c>
      <c r="M212" s="339">
        <v>10</v>
      </c>
      <c r="N212" s="423">
        <v>67478</v>
      </c>
      <c r="O212" s="339" t="s">
        <v>1664</v>
      </c>
      <c r="P212" s="424">
        <v>6</v>
      </c>
      <c r="Q212" s="423">
        <v>40044.33</v>
      </c>
      <c r="R212" s="421" t="s">
        <v>1664</v>
      </c>
      <c r="S212" s="421">
        <v>12</v>
      </c>
    </row>
    <row r="213" spans="1:19" ht="12" x14ac:dyDescent="0.2">
      <c r="A213" s="341">
        <v>208</v>
      </c>
      <c r="B213" s="341" t="s">
        <v>8761</v>
      </c>
      <c r="C213" s="341" t="s">
        <v>8762</v>
      </c>
      <c r="D213" s="341" t="s">
        <v>158</v>
      </c>
      <c r="E213" s="341" t="s">
        <v>4012</v>
      </c>
      <c r="F213" s="422">
        <v>6500</v>
      </c>
      <c r="G213" s="418" t="s">
        <v>9278</v>
      </c>
      <c r="H213" s="341" t="s">
        <v>9279</v>
      </c>
      <c r="I213" s="341" t="s">
        <v>4015</v>
      </c>
      <c r="J213" s="341" t="s">
        <v>8777</v>
      </c>
      <c r="K213" s="341" t="s">
        <v>4015</v>
      </c>
      <c r="L213" s="339">
        <v>1</v>
      </c>
      <c r="M213" s="339">
        <v>2</v>
      </c>
      <c r="N213" s="423">
        <v>13735.6</v>
      </c>
      <c r="O213" s="339" t="s">
        <v>1664</v>
      </c>
      <c r="P213" s="424" t="s">
        <v>1664</v>
      </c>
      <c r="Q213" s="423" t="s">
        <v>1664</v>
      </c>
      <c r="R213" s="421"/>
      <c r="S213" s="421"/>
    </row>
    <row r="214" spans="1:19" ht="12" x14ac:dyDescent="0.2">
      <c r="A214" s="341">
        <v>209</v>
      </c>
      <c r="B214" s="341" t="s">
        <v>8761</v>
      </c>
      <c r="C214" s="341" t="s">
        <v>8762</v>
      </c>
      <c r="D214" s="341" t="s">
        <v>158</v>
      </c>
      <c r="E214" s="341" t="s">
        <v>8781</v>
      </c>
      <c r="F214" s="422">
        <v>8000</v>
      </c>
      <c r="G214" s="418" t="s">
        <v>9280</v>
      </c>
      <c r="H214" s="341" t="s">
        <v>9281</v>
      </c>
      <c r="I214" s="341" t="s">
        <v>4015</v>
      </c>
      <c r="J214" s="341" t="s">
        <v>8813</v>
      </c>
      <c r="K214" s="341" t="s">
        <v>4015</v>
      </c>
      <c r="L214" s="339">
        <v>1</v>
      </c>
      <c r="M214" s="339">
        <v>12</v>
      </c>
      <c r="N214" s="423">
        <v>99213.6</v>
      </c>
      <c r="O214" s="339" t="s">
        <v>1664</v>
      </c>
      <c r="P214" s="424">
        <v>6</v>
      </c>
      <c r="Q214" s="423">
        <v>49283.4</v>
      </c>
      <c r="R214" s="421" t="s">
        <v>1664</v>
      </c>
      <c r="S214" s="421">
        <v>12</v>
      </c>
    </row>
    <row r="215" spans="1:19" ht="12" x14ac:dyDescent="0.2">
      <c r="A215" s="341">
        <v>210</v>
      </c>
      <c r="B215" s="341" t="s">
        <v>8761</v>
      </c>
      <c r="C215" s="341" t="s">
        <v>8762</v>
      </c>
      <c r="D215" s="341" t="s">
        <v>158</v>
      </c>
      <c r="E215" s="341" t="s">
        <v>5535</v>
      </c>
      <c r="F215" s="422">
        <v>5000</v>
      </c>
      <c r="G215" s="418" t="s">
        <v>9282</v>
      </c>
      <c r="H215" s="341" t="s">
        <v>9283</v>
      </c>
      <c r="I215" s="341" t="s">
        <v>9070</v>
      </c>
      <c r="J215" s="341" t="s">
        <v>8777</v>
      </c>
      <c r="K215" s="341" t="s">
        <v>9070</v>
      </c>
      <c r="L215" s="339">
        <v>1</v>
      </c>
      <c r="M215" s="339">
        <v>12</v>
      </c>
      <c r="N215" s="423">
        <v>63213.599999999999</v>
      </c>
      <c r="O215" s="339" t="s">
        <v>1664</v>
      </c>
      <c r="P215" s="424">
        <v>6</v>
      </c>
      <c r="Q215" s="423">
        <v>31283.4</v>
      </c>
      <c r="R215" s="421" t="s">
        <v>1664</v>
      </c>
      <c r="S215" s="421">
        <v>12</v>
      </c>
    </row>
    <row r="216" spans="1:19" ht="12" x14ac:dyDescent="0.2">
      <c r="A216" s="341">
        <v>211</v>
      </c>
      <c r="B216" s="341" t="s">
        <v>8761</v>
      </c>
      <c r="C216" s="341" t="s">
        <v>8762</v>
      </c>
      <c r="D216" s="341" t="s">
        <v>158</v>
      </c>
      <c r="E216" s="341" t="s">
        <v>4000</v>
      </c>
      <c r="F216" s="422">
        <v>2000</v>
      </c>
      <c r="G216" s="418" t="s">
        <v>9284</v>
      </c>
      <c r="H216" s="341" t="s">
        <v>9285</v>
      </c>
      <c r="I216" s="341" t="s">
        <v>581</v>
      </c>
      <c r="J216" s="341" t="s">
        <v>3995</v>
      </c>
      <c r="K216" s="341" t="s">
        <v>581</v>
      </c>
      <c r="L216" s="339">
        <v>1</v>
      </c>
      <c r="M216" s="339">
        <v>12</v>
      </c>
      <c r="N216" s="423">
        <v>26970</v>
      </c>
      <c r="O216" s="339" t="s">
        <v>1664</v>
      </c>
      <c r="P216" s="424">
        <v>6</v>
      </c>
      <c r="Q216" s="423">
        <v>13080</v>
      </c>
      <c r="R216" s="421" t="s">
        <v>1664</v>
      </c>
      <c r="S216" s="421">
        <v>12</v>
      </c>
    </row>
    <row r="217" spans="1:19" ht="12" x14ac:dyDescent="0.2">
      <c r="A217" s="341">
        <v>212</v>
      </c>
      <c r="B217" s="341" t="s">
        <v>8761</v>
      </c>
      <c r="C217" s="341" t="s">
        <v>8762</v>
      </c>
      <c r="D217" s="341" t="s">
        <v>158</v>
      </c>
      <c r="E217" s="341" t="s">
        <v>4003</v>
      </c>
      <c r="F217" s="422">
        <v>6000</v>
      </c>
      <c r="G217" s="418" t="s">
        <v>9286</v>
      </c>
      <c r="H217" s="341" t="s">
        <v>9287</v>
      </c>
      <c r="I217" s="341" t="s">
        <v>4019</v>
      </c>
      <c r="J217" s="341" t="s">
        <v>9288</v>
      </c>
      <c r="K217" s="341" t="s">
        <v>4019</v>
      </c>
      <c r="L217" s="339">
        <v>1</v>
      </c>
      <c r="M217" s="339">
        <v>12</v>
      </c>
      <c r="N217" s="423">
        <v>75213.600000000006</v>
      </c>
      <c r="O217" s="339" t="s">
        <v>1664</v>
      </c>
      <c r="P217" s="424">
        <v>6</v>
      </c>
      <c r="Q217" s="423">
        <v>37283.4</v>
      </c>
      <c r="R217" s="421" t="s">
        <v>1664</v>
      </c>
      <c r="S217" s="421">
        <v>12</v>
      </c>
    </row>
    <row r="218" spans="1:19" ht="12" x14ac:dyDescent="0.2">
      <c r="A218" s="341">
        <v>213</v>
      </c>
      <c r="B218" s="341" t="s">
        <v>8761</v>
      </c>
      <c r="C218" s="341" t="s">
        <v>8762</v>
      </c>
      <c r="D218" s="341" t="s">
        <v>158</v>
      </c>
      <c r="E218" s="341" t="s">
        <v>3988</v>
      </c>
      <c r="F218" s="422">
        <v>2500</v>
      </c>
      <c r="G218" s="418" t="s">
        <v>9289</v>
      </c>
      <c r="H218" s="341" t="s">
        <v>9290</v>
      </c>
      <c r="I218" s="341" t="s">
        <v>6003</v>
      </c>
      <c r="J218" s="341" t="s">
        <v>8910</v>
      </c>
      <c r="K218" s="341" t="s">
        <v>6003</v>
      </c>
      <c r="L218" s="339">
        <v>1</v>
      </c>
      <c r="M218" s="339">
        <v>12</v>
      </c>
      <c r="N218" s="423">
        <v>33213.599999999999</v>
      </c>
      <c r="O218" s="339" t="s">
        <v>1664</v>
      </c>
      <c r="P218" s="424">
        <v>6</v>
      </c>
      <c r="Q218" s="423">
        <v>16272.6</v>
      </c>
      <c r="R218" s="421" t="s">
        <v>1664</v>
      </c>
      <c r="S218" s="421">
        <v>12</v>
      </c>
    </row>
    <row r="219" spans="1:19" ht="12" x14ac:dyDescent="0.2">
      <c r="A219" s="341">
        <v>214</v>
      </c>
      <c r="B219" s="341" t="s">
        <v>8761</v>
      </c>
      <c r="C219" s="341" t="s">
        <v>8762</v>
      </c>
      <c r="D219" s="341" t="s">
        <v>158</v>
      </c>
      <c r="E219" s="341" t="s">
        <v>8790</v>
      </c>
      <c r="F219" s="422">
        <v>2000</v>
      </c>
      <c r="G219" s="418" t="s">
        <v>9291</v>
      </c>
      <c r="H219" s="341" t="s">
        <v>9292</v>
      </c>
      <c r="I219" s="341" t="s">
        <v>581</v>
      </c>
      <c r="J219" s="341" t="s">
        <v>3995</v>
      </c>
      <c r="K219" s="341" t="s">
        <v>581</v>
      </c>
      <c r="L219" s="339">
        <v>1</v>
      </c>
      <c r="M219" s="339">
        <v>12</v>
      </c>
      <c r="N219" s="423">
        <v>26970</v>
      </c>
      <c r="O219" s="339" t="s">
        <v>1664</v>
      </c>
      <c r="P219" s="424">
        <v>6</v>
      </c>
      <c r="Q219" s="423">
        <v>13080</v>
      </c>
      <c r="R219" s="421" t="s">
        <v>1664</v>
      </c>
      <c r="S219" s="421">
        <v>12</v>
      </c>
    </row>
    <row r="220" spans="1:19" ht="12" x14ac:dyDescent="0.2">
      <c r="A220" s="341">
        <v>215</v>
      </c>
      <c r="B220" s="341" t="s">
        <v>8761</v>
      </c>
      <c r="C220" s="341" t="s">
        <v>8762</v>
      </c>
      <c r="D220" s="341" t="s">
        <v>158</v>
      </c>
      <c r="E220" s="341" t="s">
        <v>8774</v>
      </c>
      <c r="F220" s="422">
        <v>12500</v>
      </c>
      <c r="G220" s="418" t="s">
        <v>9293</v>
      </c>
      <c r="H220" s="341" t="s">
        <v>9294</v>
      </c>
      <c r="I220" s="341" t="s">
        <v>4015</v>
      </c>
      <c r="J220" s="341" t="s">
        <v>8777</v>
      </c>
      <c r="K220" s="341" t="s">
        <v>4015</v>
      </c>
      <c r="L220" s="339">
        <v>1</v>
      </c>
      <c r="M220" s="339">
        <v>12</v>
      </c>
      <c r="N220" s="423">
        <v>153213.6</v>
      </c>
      <c r="O220" s="339">
        <v>1</v>
      </c>
      <c r="P220" s="424">
        <v>2</v>
      </c>
      <c r="Q220" s="423">
        <v>39205.39</v>
      </c>
      <c r="R220" s="421"/>
      <c r="S220" s="421"/>
    </row>
    <row r="221" spans="1:19" ht="12" x14ac:dyDescent="0.2">
      <c r="A221" s="341">
        <v>216</v>
      </c>
      <c r="B221" s="341" t="s">
        <v>8761</v>
      </c>
      <c r="C221" s="341" t="s">
        <v>8762</v>
      </c>
      <c r="D221" s="341" t="s">
        <v>158</v>
      </c>
      <c r="E221" s="341" t="s">
        <v>9295</v>
      </c>
      <c r="F221" s="422">
        <v>3800</v>
      </c>
      <c r="G221" s="418" t="s">
        <v>9296</v>
      </c>
      <c r="H221" s="341" t="s">
        <v>9297</v>
      </c>
      <c r="I221" s="341" t="s">
        <v>4015</v>
      </c>
      <c r="J221" s="341" t="s">
        <v>9298</v>
      </c>
      <c r="K221" s="341" t="s">
        <v>4015</v>
      </c>
      <c r="L221" s="339">
        <v>1</v>
      </c>
      <c r="M221" s="339">
        <v>12</v>
      </c>
      <c r="N221" s="423">
        <v>48813.599999999999</v>
      </c>
      <c r="O221" s="339" t="s">
        <v>1664</v>
      </c>
      <c r="P221" s="424">
        <v>6</v>
      </c>
      <c r="Q221" s="423">
        <v>24083.4</v>
      </c>
      <c r="R221" s="421" t="s">
        <v>1664</v>
      </c>
      <c r="S221" s="421">
        <v>12</v>
      </c>
    </row>
    <row r="222" spans="1:19" ht="12" x14ac:dyDescent="0.2">
      <c r="A222" s="341">
        <v>217</v>
      </c>
      <c r="B222" s="341" t="s">
        <v>8761</v>
      </c>
      <c r="C222" s="341" t="s">
        <v>8762</v>
      </c>
      <c r="D222" s="341" t="s">
        <v>158</v>
      </c>
      <c r="E222" s="341" t="s">
        <v>9299</v>
      </c>
      <c r="F222" s="422">
        <v>8000</v>
      </c>
      <c r="G222" s="418" t="s">
        <v>9300</v>
      </c>
      <c r="H222" s="341" t="s">
        <v>9301</v>
      </c>
      <c r="I222" s="341" t="s">
        <v>5988</v>
      </c>
      <c r="J222" s="341" t="s">
        <v>9302</v>
      </c>
      <c r="K222" s="341" t="s">
        <v>5988</v>
      </c>
      <c r="L222" s="339">
        <v>1</v>
      </c>
      <c r="M222" s="339">
        <v>12</v>
      </c>
      <c r="N222" s="423">
        <v>99213.6</v>
      </c>
      <c r="O222" s="339" t="s">
        <v>1664</v>
      </c>
      <c r="P222" s="424">
        <v>6</v>
      </c>
      <c r="Q222" s="423">
        <v>49283.4</v>
      </c>
      <c r="R222" s="421" t="s">
        <v>1664</v>
      </c>
      <c r="S222" s="421">
        <v>12</v>
      </c>
    </row>
    <row r="223" spans="1:19" ht="12" x14ac:dyDescent="0.2">
      <c r="A223" s="341">
        <v>218</v>
      </c>
      <c r="B223" s="341" t="s">
        <v>8761</v>
      </c>
      <c r="C223" s="341" t="s">
        <v>8762</v>
      </c>
      <c r="D223" s="341" t="s">
        <v>158</v>
      </c>
      <c r="E223" s="341" t="s">
        <v>9303</v>
      </c>
      <c r="F223" s="422">
        <v>6000</v>
      </c>
      <c r="G223" s="418" t="s">
        <v>9304</v>
      </c>
      <c r="H223" s="341" t="s">
        <v>9305</v>
      </c>
      <c r="I223" s="341" t="s">
        <v>4015</v>
      </c>
      <c r="J223" s="341" t="s">
        <v>8777</v>
      </c>
      <c r="K223" s="341" t="s">
        <v>4015</v>
      </c>
      <c r="L223" s="339">
        <v>1</v>
      </c>
      <c r="M223" s="339">
        <v>12</v>
      </c>
      <c r="N223" s="423">
        <v>75213.600000000006</v>
      </c>
      <c r="O223" s="339" t="s">
        <v>1664</v>
      </c>
      <c r="P223" s="424">
        <v>6</v>
      </c>
      <c r="Q223" s="423">
        <v>37283.4</v>
      </c>
      <c r="R223" s="421" t="s">
        <v>1664</v>
      </c>
      <c r="S223" s="421">
        <v>12</v>
      </c>
    </row>
    <row r="224" spans="1:19" ht="12" x14ac:dyDescent="0.2">
      <c r="A224" s="341">
        <v>219</v>
      </c>
      <c r="B224" s="341" t="s">
        <v>8761</v>
      </c>
      <c r="C224" s="341" t="s">
        <v>8762</v>
      </c>
      <c r="D224" s="341" t="s">
        <v>158</v>
      </c>
      <c r="E224" s="341" t="s">
        <v>5535</v>
      </c>
      <c r="F224" s="422">
        <v>5000</v>
      </c>
      <c r="G224" s="418" t="s">
        <v>9306</v>
      </c>
      <c r="H224" s="341" t="s">
        <v>9307</v>
      </c>
      <c r="I224" s="341" t="s">
        <v>8772</v>
      </c>
      <c r="J224" s="341" t="s">
        <v>8777</v>
      </c>
      <c r="K224" s="341" t="s">
        <v>8772</v>
      </c>
      <c r="L224" s="339">
        <v>1</v>
      </c>
      <c r="M224" s="339">
        <v>12</v>
      </c>
      <c r="N224" s="423">
        <v>63213.599999999999</v>
      </c>
      <c r="O224" s="339" t="s">
        <v>1664</v>
      </c>
      <c r="P224" s="424">
        <v>6</v>
      </c>
      <c r="Q224" s="423">
        <v>31283.4</v>
      </c>
      <c r="R224" s="421" t="s">
        <v>1664</v>
      </c>
      <c r="S224" s="421">
        <v>12</v>
      </c>
    </row>
    <row r="225" spans="1:19" ht="12" x14ac:dyDescent="0.2">
      <c r="A225" s="341">
        <v>220</v>
      </c>
      <c r="B225" s="341" t="s">
        <v>8761</v>
      </c>
      <c r="C225" s="341" t="s">
        <v>8762</v>
      </c>
      <c r="D225" s="341" t="s">
        <v>158</v>
      </c>
      <c r="E225" s="341" t="s">
        <v>9308</v>
      </c>
      <c r="F225" s="422">
        <v>10000</v>
      </c>
      <c r="G225" s="418" t="s">
        <v>9309</v>
      </c>
      <c r="H225" s="341" t="s">
        <v>9310</v>
      </c>
      <c r="I225" s="341" t="s">
        <v>8799</v>
      </c>
      <c r="J225" s="341" t="s">
        <v>8766</v>
      </c>
      <c r="K225" s="341" t="s">
        <v>8799</v>
      </c>
      <c r="L225" s="339">
        <v>1</v>
      </c>
      <c r="M225" s="339">
        <v>12</v>
      </c>
      <c r="N225" s="423">
        <v>123213.6</v>
      </c>
      <c r="O225" s="339">
        <v>1</v>
      </c>
      <c r="P225" s="424">
        <v>4</v>
      </c>
      <c r="Q225" s="423">
        <v>41494.14</v>
      </c>
      <c r="R225" s="421"/>
      <c r="S225" s="421"/>
    </row>
    <row r="226" spans="1:19" ht="12" x14ac:dyDescent="0.2">
      <c r="A226" s="341">
        <v>221</v>
      </c>
      <c r="B226" s="341" t="s">
        <v>8761</v>
      </c>
      <c r="C226" s="341" t="s">
        <v>8762</v>
      </c>
      <c r="D226" s="341" t="s">
        <v>158</v>
      </c>
      <c r="E226" s="341" t="s">
        <v>8801</v>
      </c>
      <c r="F226" s="422">
        <v>5000</v>
      </c>
      <c r="G226" s="418" t="s">
        <v>8692</v>
      </c>
      <c r="H226" s="341" t="s">
        <v>9311</v>
      </c>
      <c r="I226" s="341" t="s">
        <v>4015</v>
      </c>
      <c r="J226" s="341" t="s">
        <v>8777</v>
      </c>
      <c r="K226" s="341" t="s">
        <v>4015</v>
      </c>
      <c r="L226" s="339">
        <v>1</v>
      </c>
      <c r="M226" s="339">
        <v>12</v>
      </c>
      <c r="N226" s="423">
        <v>63213.599999999999</v>
      </c>
      <c r="O226" s="339" t="s">
        <v>1664</v>
      </c>
      <c r="P226" s="424">
        <v>6</v>
      </c>
      <c r="Q226" s="423">
        <v>31283.4</v>
      </c>
      <c r="R226" s="421" t="s">
        <v>1664</v>
      </c>
      <c r="S226" s="421">
        <v>12</v>
      </c>
    </row>
    <row r="227" spans="1:19" ht="12" x14ac:dyDescent="0.2">
      <c r="A227" s="341">
        <v>222</v>
      </c>
      <c r="B227" s="341" t="s">
        <v>8761</v>
      </c>
      <c r="C227" s="341" t="s">
        <v>8762</v>
      </c>
      <c r="D227" s="341" t="s">
        <v>158</v>
      </c>
      <c r="E227" s="341" t="s">
        <v>8781</v>
      </c>
      <c r="F227" s="422">
        <v>8000</v>
      </c>
      <c r="G227" s="418" t="s">
        <v>9312</v>
      </c>
      <c r="H227" s="341" t="s">
        <v>9313</v>
      </c>
      <c r="I227" s="341" t="s">
        <v>4015</v>
      </c>
      <c r="J227" s="341" t="s">
        <v>8777</v>
      </c>
      <c r="K227" s="341" t="s">
        <v>4015</v>
      </c>
      <c r="L227" s="339">
        <v>1</v>
      </c>
      <c r="M227" s="339">
        <v>12</v>
      </c>
      <c r="N227" s="423">
        <v>99147.75</v>
      </c>
      <c r="O227" s="339" t="s">
        <v>1664</v>
      </c>
      <c r="P227" s="424">
        <v>6</v>
      </c>
      <c r="Q227" s="423">
        <v>49283.4</v>
      </c>
      <c r="R227" s="421" t="s">
        <v>1664</v>
      </c>
      <c r="S227" s="421">
        <v>12</v>
      </c>
    </row>
    <row r="228" spans="1:19" ht="12" x14ac:dyDescent="0.2">
      <c r="A228" s="341">
        <v>223</v>
      </c>
      <c r="B228" s="341" t="s">
        <v>8761</v>
      </c>
      <c r="C228" s="341" t="s">
        <v>8762</v>
      </c>
      <c r="D228" s="341" t="s">
        <v>158</v>
      </c>
      <c r="E228" s="341" t="s">
        <v>8807</v>
      </c>
      <c r="F228" s="422">
        <v>8500</v>
      </c>
      <c r="G228" s="418" t="s">
        <v>9314</v>
      </c>
      <c r="H228" s="341" t="s">
        <v>9315</v>
      </c>
      <c r="I228" s="341" t="s">
        <v>4015</v>
      </c>
      <c r="J228" s="341" t="s">
        <v>8766</v>
      </c>
      <c r="K228" s="341" t="s">
        <v>4015</v>
      </c>
      <c r="L228" s="339">
        <v>1</v>
      </c>
      <c r="M228" s="339">
        <v>11</v>
      </c>
      <c r="N228" s="423">
        <v>101838.85</v>
      </c>
      <c r="O228" s="339" t="s">
        <v>1664</v>
      </c>
      <c r="P228" s="424" t="s">
        <v>1664</v>
      </c>
      <c r="Q228" s="423" t="s">
        <v>1664</v>
      </c>
      <c r="R228" s="421"/>
      <c r="S228" s="421"/>
    </row>
    <row r="229" spans="1:19" ht="12" x14ac:dyDescent="0.2">
      <c r="A229" s="341">
        <v>224</v>
      </c>
      <c r="B229" s="341" t="s">
        <v>8761</v>
      </c>
      <c r="C229" s="341" t="s">
        <v>8762</v>
      </c>
      <c r="D229" s="341" t="s">
        <v>158</v>
      </c>
      <c r="E229" s="341" t="s">
        <v>9010</v>
      </c>
      <c r="F229" s="422">
        <v>4500</v>
      </c>
      <c r="G229" s="418" t="s">
        <v>9316</v>
      </c>
      <c r="H229" s="341" t="s">
        <v>9317</v>
      </c>
      <c r="I229" s="341" t="s">
        <v>4015</v>
      </c>
      <c r="J229" s="341" t="s">
        <v>8777</v>
      </c>
      <c r="K229" s="341" t="s">
        <v>4015</v>
      </c>
      <c r="L229" s="339">
        <v>1</v>
      </c>
      <c r="M229" s="339">
        <v>12</v>
      </c>
      <c r="N229" s="423">
        <v>56818.5</v>
      </c>
      <c r="O229" s="339" t="s">
        <v>1664</v>
      </c>
      <c r="P229" s="424">
        <v>6</v>
      </c>
      <c r="Q229" s="423">
        <v>28283.4</v>
      </c>
      <c r="R229" s="421" t="s">
        <v>1664</v>
      </c>
      <c r="S229" s="421">
        <v>12</v>
      </c>
    </row>
    <row r="230" spans="1:19" ht="12" x14ac:dyDescent="0.2">
      <c r="A230" s="341">
        <v>225</v>
      </c>
      <c r="B230" s="341" t="s">
        <v>8761</v>
      </c>
      <c r="C230" s="341" t="s">
        <v>8762</v>
      </c>
      <c r="D230" s="341" t="s">
        <v>158</v>
      </c>
      <c r="E230" s="341" t="s">
        <v>4363</v>
      </c>
      <c r="F230" s="422">
        <v>2500</v>
      </c>
      <c r="G230" s="418" t="s">
        <v>9318</v>
      </c>
      <c r="H230" s="341" t="s">
        <v>9319</v>
      </c>
      <c r="I230" s="341" t="s">
        <v>4595</v>
      </c>
      <c r="J230" s="341" t="s">
        <v>8852</v>
      </c>
      <c r="K230" s="341" t="s">
        <v>4595</v>
      </c>
      <c r="L230" s="339">
        <v>1</v>
      </c>
      <c r="M230" s="339">
        <v>12</v>
      </c>
      <c r="N230" s="423">
        <v>33213.599999999999</v>
      </c>
      <c r="O230" s="339" t="s">
        <v>1664</v>
      </c>
      <c r="P230" s="424">
        <v>6</v>
      </c>
      <c r="Q230" s="423">
        <v>16272.6</v>
      </c>
      <c r="R230" s="421" t="s">
        <v>1664</v>
      </c>
      <c r="S230" s="421">
        <v>12</v>
      </c>
    </row>
    <row r="231" spans="1:19" ht="12" x14ac:dyDescent="0.2">
      <c r="A231" s="341">
        <v>226</v>
      </c>
      <c r="B231" s="341" t="s">
        <v>8761</v>
      </c>
      <c r="C231" s="341" t="s">
        <v>8762</v>
      </c>
      <c r="D231" s="341" t="s">
        <v>158</v>
      </c>
      <c r="E231" s="341" t="s">
        <v>9320</v>
      </c>
      <c r="F231" s="422">
        <v>2500</v>
      </c>
      <c r="G231" s="418" t="s">
        <v>9321</v>
      </c>
      <c r="H231" s="341" t="s">
        <v>9322</v>
      </c>
      <c r="I231" s="341" t="s">
        <v>581</v>
      </c>
      <c r="J231" s="341" t="s">
        <v>3995</v>
      </c>
      <c r="K231" s="341" t="s">
        <v>581</v>
      </c>
      <c r="L231" s="339">
        <v>1</v>
      </c>
      <c r="M231" s="339">
        <v>12</v>
      </c>
      <c r="N231" s="423">
        <v>33213.599999999999</v>
      </c>
      <c r="O231" s="339" t="s">
        <v>1664</v>
      </c>
      <c r="P231" s="424">
        <v>6</v>
      </c>
      <c r="Q231" s="423">
        <v>16272.6</v>
      </c>
      <c r="R231" s="421" t="s">
        <v>1664</v>
      </c>
      <c r="S231" s="421">
        <v>12</v>
      </c>
    </row>
    <row r="232" spans="1:19" ht="12" x14ac:dyDescent="0.2">
      <c r="A232" s="341">
        <v>227</v>
      </c>
      <c r="B232" s="341" t="s">
        <v>8761</v>
      </c>
      <c r="C232" s="341" t="s">
        <v>8786</v>
      </c>
      <c r="D232" s="341" t="s">
        <v>158</v>
      </c>
      <c r="E232" s="341" t="s">
        <v>4012</v>
      </c>
      <c r="F232" s="422">
        <v>6500</v>
      </c>
      <c r="G232" s="418" t="s">
        <v>9323</v>
      </c>
      <c r="H232" s="341" t="s">
        <v>9324</v>
      </c>
      <c r="I232" s="341" t="s">
        <v>4015</v>
      </c>
      <c r="J232" s="341" t="s">
        <v>8766</v>
      </c>
      <c r="K232" s="341" t="s">
        <v>4015</v>
      </c>
      <c r="L232" s="339">
        <v>1</v>
      </c>
      <c r="M232" s="339">
        <v>10</v>
      </c>
      <c r="N232" s="423">
        <v>67478</v>
      </c>
      <c r="O232" s="339" t="s">
        <v>1664</v>
      </c>
      <c r="P232" s="424">
        <v>6</v>
      </c>
      <c r="Q232" s="423">
        <v>40283.4</v>
      </c>
      <c r="R232" s="421" t="s">
        <v>1664</v>
      </c>
      <c r="S232" s="421">
        <v>12</v>
      </c>
    </row>
    <row r="233" spans="1:19" ht="12" x14ac:dyDescent="0.2">
      <c r="A233" s="341">
        <v>228</v>
      </c>
      <c r="B233" s="341" t="s">
        <v>8761</v>
      </c>
      <c r="C233" s="341" t="s">
        <v>8762</v>
      </c>
      <c r="D233" s="341" t="s">
        <v>158</v>
      </c>
      <c r="E233" s="341" t="s">
        <v>4012</v>
      </c>
      <c r="F233" s="422">
        <v>6500</v>
      </c>
      <c r="G233" s="418" t="s">
        <v>9323</v>
      </c>
      <c r="H233" s="341" t="s">
        <v>9324</v>
      </c>
      <c r="I233" s="341" t="s">
        <v>4015</v>
      </c>
      <c r="J233" s="341" t="s">
        <v>8766</v>
      </c>
      <c r="K233" s="341" t="s">
        <v>4015</v>
      </c>
      <c r="L233" s="339">
        <v>1</v>
      </c>
      <c r="M233" s="339">
        <v>2</v>
      </c>
      <c r="N233" s="423">
        <v>13735.6</v>
      </c>
      <c r="O233" s="339" t="s">
        <v>1664</v>
      </c>
      <c r="P233" s="424" t="s">
        <v>1664</v>
      </c>
      <c r="Q233" s="423" t="s">
        <v>1664</v>
      </c>
      <c r="R233" s="421"/>
      <c r="S233" s="421"/>
    </row>
    <row r="234" spans="1:19" ht="12" x14ac:dyDescent="0.2">
      <c r="A234" s="341">
        <v>229</v>
      </c>
      <c r="B234" s="341" t="s">
        <v>8761</v>
      </c>
      <c r="C234" s="341" t="s">
        <v>8762</v>
      </c>
      <c r="D234" s="341" t="s">
        <v>158</v>
      </c>
      <c r="E234" s="341" t="s">
        <v>8767</v>
      </c>
      <c r="F234" s="422">
        <v>6000</v>
      </c>
      <c r="G234" s="418" t="s">
        <v>9325</v>
      </c>
      <c r="H234" s="341" t="s">
        <v>9326</v>
      </c>
      <c r="I234" s="341" t="s">
        <v>4015</v>
      </c>
      <c r="J234" s="341" t="s">
        <v>8766</v>
      </c>
      <c r="K234" s="341" t="s">
        <v>4015</v>
      </c>
      <c r="L234" s="339">
        <v>1</v>
      </c>
      <c r="M234" s="339">
        <v>12</v>
      </c>
      <c r="N234" s="423">
        <v>75213.600000000006</v>
      </c>
      <c r="O234" s="339" t="s">
        <v>1664</v>
      </c>
      <c r="P234" s="424">
        <v>6</v>
      </c>
      <c r="Q234" s="423">
        <v>37283.4</v>
      </c>
      <c r="R234" s="421" t="s">
        <v>1664</v>
      </c>
      <c r="S234" s="421">
        <v>12</v>
      </c>
    </row>
    <row r="235" spans="1:19" ht="12" x14ac:dyDescent="0.2">
      <c r="A235" s="341">
        <v>230</v>
      </c>
      <c r="B235" s="341" t="s">
        <v>8761</v>
      </c>
      <c r="C235" s="341" t="s">
        <v>8762</v>
      </c>
      <c r="D235" s="341" t="s">
        <v>158</v>
      </c>
      <c r="E235" s="341" t="s">
        <v>4012</v>
      </c>
      <c r="F235" s="422">
        <v>6000</v>
      </c>
      <c r="G235" s="418" t="s">
        <v>9327</v>
      </c>
      <c r="H235" s="341" t="s">
        <v>9328</v>
      </c>
      <c r="I235" s="341" t="s">
        <v>4015</v>
      </c>
      <c r="J235" s="341" t="s">
        <v>8777</v>
      </c>
      <c r="K235" s="341" t="s">
        <v>4015</v>
      </c>
      <c r="L235" s="339">
        <v>1</v>
      </c>
      <c r="M235" s="339">
        <v>12</v>
      </c>
      <c r="N235" s="423">
        <v>75213.600000000006</v>
      </c>
      <c r="O235" s="339" t="s">
        <v>1664</v>
      </c>
      <c r="P235" s="424">
        <v>6</v>
      </c>
      <c r="Q235" s="423">
        <v>36745.94</v>
      </c>
      <c r="R235" s="421" t="s">
        <v>1664</v>
      </c>
      <c r="S235" s="421">
        <v>12</v>
      </c>
    </row>
    <row r="236" spans="1:19" ht="12" x14ac:dyDescent="0.2">
      <c r="A236" s="341">
        <v>231</v>
      </c>
      <c r="B236" s="341" t="s">
        <v>8761</v>
      </c>
      <c r="C236" s="341" t="s">
        <v>8762</v>
      </c>
      <c r="D236" s="341" t="s">
        <v>158</v>
      </c>
      <c r="E236" s="341" t="s">
        <v>4003</v>
      </c>
      <c r="F236" s="422">
        <v>6000</v>
      </c>
      <c r="G236" s="418" t="s">
        <v>9329</v>
      </c>
      <c r="H236" s="341" t="s">
        <v>9330</v>
      </c>
      <c r="I236" s="341" t="s">
        <v>8772</v>
      </c>
      <c r="J236" s="341" t="s">
        <v>8766</v>
      </c>
      <c r="K236" s="341" t="s">
        <v>8772</v>
      </c>
      <c r="L236" s="339">
        <v>1</v>
      </c>
      <c r="M236" s="339">
        <v>2</v>
      </c>
      <c r="N236" s="423">
        <v>8034.47</v>
      </c>
      <c r="O236" s="339" t="s">
        <v>1664</v>
      </c>
      <c r="P236" s="424" t="s">
        <v>1664</v>
      </c>
      <c r="Q236" s="423" t="s">
        <v>1664</v>
      </c>
      <c r="R236" s="421"/>
      <c r="S236" s="421"/>
    </row>
    <row r="237" spans="1:19" ht="12" x14ac:dyDescent="0.2">
      <c r="A237" s="341">
        <v>232</v>
      </c>
      <c r="B237" s="341" t="s">
        <v>8761</v>
      </c>
      <c r="C237" s="341" t="s">
        <v>8762</v>
      </c>
      <c r="D237" s="341" t="s">
        <v>158</v>
      </c>
      <c r="E237" s="341" t="s">
        <v>8801</v>
      </c>
      <c r="F237" s="422">
        <v>4000</v>
      </c>
      <c r="G237" s="418" t="s">
        <v>9331</v>
      </c>
      <c r="H237" s="341" t="s">
        <v>9332</v>
      </c>
      <c r="I237" s="341" t="s">
        <v>4015</v>
      </c>
      <c r="J237" s="341" t="s">
        <v>8777</v>
      </c>
      <c r="K237" s="341" t="s">
        <v>4015</v>
      </c>
      <c r="L237" s="339">
        <v>1</v>
      </c>
      <c r="M237" s="339">
        <v>3</v>
      </c>
      <c r="N237" s="423">
        <v>12342.289999999999</v>
      </c>
      <c r="O237" s="339" t="s">
        <v>1664</v>
      </c>
      <c r="P237" s="424" t="s">
        <v>1664</v>
      </c>
      <c r="Q237" s="423" t="s">
        <v>1664</v>
      </c>
      <c r="R237" s="421"/>
      <c r="S237" s="421"/>
    </row>
    <row r="238" spans="1:19" ht="12" x14ac:dyDescent="0.2">
      <c r="A238" s="341">
        <v>233</v>
      </c>
      <c r="B238" s="341" t="s">
        <v>8761</v>
      </c>
      <c r="C238" s="341" t="s">
        <v>8762</v>
      </c>
      <c r="D238" s="341" t="s">
        <v>158</v>
      </c>
      <c r="E238" s="341" t="s">
        <v>9333</v>
      </c>
      <c r="F238" s="422">
        <v>10000</v>
      </c>
      <c r="G238" s="418" t="s">
        <v>9334</v>
      </c>
      <c r="H238" s="341" t="s">
        <v>9335</v>
      </c>
      <c r="I238" s="341" t="s">
        <v>9145</v>
      </c>
      <c r="J238" s="341" t="s">
        <v>8777</v>
      </c>
      <c r="K238" s="341" t="s">
        <v>9145</v>
      </c>
      <c r="L238" s="339">
        <v>1</v>
      </c>
      <c r="M238" s="339">
        <v>12</v>
      </c>
      <c r="N238" s="423">
        <v>123213.6</v>
      </c>
      <c r="O238" s="339" t="s">
        <v>1664</v>
      </c>
      <c r="P238" s="424">
        <v>6</v>
      </c>
      <c r="Q238" s="423">
        <v>30683.1</v>
      </c>
      <c r="R238" s="421" t="s">
        <v>1664</v>
      </c>
      <c r="S238" s="421">
        <v>12</v>
      </c>
    </row>
    <row r="239" spans="1:19" ht="12" x14ac:dyDescent="0.2">
      <c r="A239" s="341">
        <v>234</v>
      </c>
      <c r="B239" s="341" t="s">
        <v>8761</v>
      </c>
      <c r="C239" s="341" t="s">
        <v>8762</v>
      </c>
      <c r="D239" s="341" t="s">
        <v>158</v>
      </c>
      <c r="E239" s="341" t="s">
        <v>4012</v>
      </c>
      <c r="F239" s="422">
        <v>6500</v>
      </c>
      <c r="G239" s="418" t="s">
        <v>9336</v>
      </c>
      <c r="H239" s="341" t="s">
        <v>9337</v>
      </c>
      <c r="I239" s="341" t="s">
        <v>4015</v>
      </c>
      <c r="J239" s="341" t="s">
        <v>8777</v>
      </c>
      <c r="K239" s="341" t="s">
        <v>4015</v>
      </c>
      <c r="L239" s="339">
        <v>1</v>
      </c>
      <c r="M239" s="339">
        <v>12</v>
      </c>
      <c r="N239" s="423">
        <v>81213.600000000006</v>
      </c>
      <c r="O239" s="339" t="s">
        <v>1664</v>
      </c>
      <c r="P239" s="424">
        <v>6</v>
      </c>
      <c r="Q239" s="423">
        <v>40283.4</v>
      </c>
      <c r="R239" s="421" t="s">
        <v>1664</v>
      </c>
      <c r="S239" s="421">
        <v>12</v>
      </c>
    </row>
    <row r="240" spans="1:19" ht="12" x14ac:dyDescent="0.2">
      <c r="A240" s="341">
        <v>235</v>
      </c>
      <c r="B240" s="341" t="s">
        <v>8761</v>
      </c>
      <c r="C240" s="341" t="s">
        <v>8762</v>
      </c>
      <c r="D240" s="341" t="s">
        <v>158</v>
      </c>
      <c r="E240" s="341" t="s">
        <v>8774</v>
      </c>
      <c r="F240" s="422">
        <v>12500</v>
      </c>
      <c r="G240" s="418" t="s">
        <v>9338</v>
      </c>
      <c r="H240" s="341" t="s">
        <v>9339</v>
      </c>
      <c r="I240" s="341" t="s">
        <v>4015</v>
      </c>
      <c r="J240" s="341" t="s">
        <v>8777</v>
      </c>
      <c r="K240" s="341" t="s">
        <v>4015</v>
      </c>
      <c r="L240" s="339">
        <v>1</v>
      </c>
      <c r="M240" s="339">
        <v>6</v>
      </c>
      <c r="N240" s="423">
        <v>72023.47</v>
      </c>
      <c r="O240" s="339" t="s">
        <v>1664</v>
      </c>
      <c r="P240" s="424">
        <v>6</v>
      </c>
      <c r="Q240" s="423">
        <v>76283.399999999994</v>
      </c>
      <c r="R240" s="421" t="s">
        <v>1664</v>
      </c>
      <c r="S240" s="421">
        <v>12</v>
      </c>
    </row>
    <row r="241" spans="1:19" ht="12" x14ac:dyDescent="0.2">
      <c r="A241" s="341">
        <v>236</v>
      </c>
      <c r="B241" s="341" t="s">
        <v>8761</v>
      </c>
      <c r="C241" s="341" t="s">
        <v>8762</v>
      </c>
      <c r="D241" s="341" t="s">
        <v>158</v>
      </c>
      <c r="E241" s="341" t="s">
        <v>4012</v>
      </c>
      <c r="F241" s="422">
        <v>6500</v>
      </c>
      <c r="G241" s="418" t="s">
        <v>9340</v>
      </c>
      <c r="H241" s="341" t="s">
        <v>9341</v>
      </c>
      <c r="I241" s="341" t="s">
        <v>4015</v>
      </c>
      <c r="J241" s="341" t="s">
        <v>8777</v>
      </c>
      <c r="K241" s="341" t="s">
        <v>4015</v>
      </c>
      <c r="L241" s="339">
        <v>1</v>
      </c>
      <c r="M241" s="339">
        <v>12</v>
      </c>
      <c r="N241" s="423">
        <v>81213.600000000006</v>
      </c>
      <c r="O241" s="339" t="s">
        <v>1664</v>
      </c>
      <c r="P241" s="424">
        <v>6</v>
      </c>
      <c r="Q241" s="423">
        <v>40283.4</v>
      </c>
      <c r="R241" s="421" t="s">
        <v>1664</v>
      </c>
      <c r="S241" s="421">
        <v>12</v>
      </c>
    </row>
    <row r="242" spans="1:19" ht="12" x14ac:dyDescent="0.2">
      <c r="A242" s="341">
        <v>237</v>
      </c>
      <c r="B242" s="341" t="s">
        <v>8761</v>
      </c>
      <c r="C242" s="341" t="s">
        <v>8762</v>
      </c>
      <c r="D242" s="341" t="s">
        <v>158</v>
      </c>
      <c r="E242" s="341" t="s">
        <v>9342</v>
      </c>
      <c r="F242" s="422">
        <v>5000</v>
      </c>
      <c r="G242" s="418" t="s">
        <v>9343</v>
      </c>
      <c r="H242" s="341" t="s">
        <v>9344</v>
      </c>
      <c r="I242" s="341" t="s">
        <v>4404</v>
      </c>
      <c r="J242" s="341" t="s">
        <v>8777</v>
      </c>
      <c r="K242" s="341" t="s">
        <v>4404</v>
      </c>
      <c r="L242" s="339">
        <v>1</v>
      </c>
      <c r="M242" s="339">
        <v>12</v>
      </c>
      <c r="N242" s="423">
        <v>63213.599999999999</v>
      </c>
      <c r="O242" s="339" t="s">
        <v>1664</v>
      </c>
      <c r="P242" s="424">
        <v>6</v>
      </c>
      <c r="Q242" s="423">
        <v>31283.4</v>
      </c>
      <c r="R242" s="421" t="s">
        <v>1664</v>
      </c>
      <c r="S242" s="421">
        <v>12</v>
      </c>
    </row>
    <row r="243" spans="1:19" ht="12" x14ac:dyDescent="0.2">
      <c r="A243" s="341">
        <v>238</v>
      </c>
      <c r="B243" s="341" t="s">
        <v>8761</v>
      </c>
      <c r="C243" s="341" t="s">
        <v>8762</v>
      </c>
      <c r="D243" s="341" t="s">
        <v>158</v>
      </c>
      <c r="E243" s="341" t="s">
        <v>4363</v>
      </c>
      <c r="F243" s="422">
        <v>2500</v>
      </c>
      <c r="G243" s="418" t="s">
        <v>9345</v>
      </c>
      <c r="H243" s="341" t="s">
        <v>9346</v>
      </c>
      <c r="I243" s="341" t="s">
        <v>4067</v>
      </c>
      <c r="J243" s="341" t="s">
        <v>9159</v>
      </c>
      <c r="K243" s="341" t="s">
        <v>4067</v>
      </c>
      <c r="L243" s="339">
        <v>1</v>
      </c>
      <c r="M243" s="339">
        <v>12</v>
      </c>
      <c r="N243" s="423">
        <v>33213.599999999999</v>
      </c>
      <c r="O243" s="339" t="s">
        <v>1664</v>
      </c>
      <c r="P243" s="424">
        <v>6</v>
      </c>
      <c r="Q243" s="423">
        <v>16272.6</v>
      </c>
      <c r="R243" s="421" t="s">
        <v>1664</v>
      </c>
      <c r="S243" s="421">
        <v>12</v>
      </c>
    </row>
    <row r="244" spans="1:19" ht="12" x14ac:dyDescent="0.2">
      <c r="A244" s="341">
        <v>239</v>
      </c>
      <c r="B244" s="341" t="s">
        <v>8761</v>
      </c>
      <c r="C244" s="341" t="s">
        <v>8762</v>
      </c>
      <c r="D244" s="341" t="s">
        <v>158</v>
      </c>
      <c r="E244" s="341" t="s">
        <v>4435</v>
      </c>
      <c r="F244" s="422">
        <v>13500</v>
      </c>
      <c r="G244" s="418" t="s">
        <v>6515</v>
      </c>
      <c r="H244" s="341" t="s">
        <v>9347</v>
      </c>
      <c r="I244" s="341" t="s">
        <v>4015</v>
      </c>
      <c r="J244" s="341" t="s">
        <v>9348</v>
      </c>
      <c r="K244" s="341" t="s">
        <v>4015</v>
      </c>
      <c r="L244" s="339">
        <v>1</v>
      </c>
      <c r="M244" s="339">
        <v>2</v>
      </c>
      <c r="N244" s="423">
        <v>21188.93</v>
      </c>
      <c r="O244" s="339">
        <v>1</v>
      </c>
      <c r="P244" s="424">
        <v>2</v>
      </c>
      <c r="Q244" s="423">
        <v>8290.2000000000007</v>
      </c>
      <c r="R244" s="421"/>
      <c r="S244" s="421"/>
    </row>
    <row r="245" spans="1:19" ht="12" x14ac:dyDescent="0.2">
      <c r="A245" s="341">
        <v>240</v>
      </c>
      <c r="B245" s="341" t="s">
        <v>8761</v>
      </c>
      <c r="C245" s="341" t="s">
        <v>8762</v>
      </c>
      <c r="D245" s="341" t="s">
        <v>158</v>
      </c>
      <c r="E245" s="341" t="s">
        <v>9349</v>
      </c>
      <c r="F245" s="422">
        <v>5000</v>
      </c>
      <c r="G245" s="418" t="s">
        <v>9350</v>
      </c>
      <c r="H245" s="341" t="s">
        <v>9351</v>
      </c>
      <c r="I245" s="341" t="s">
        <v>8746</v>
      </c>
      <c r="J245" s="341" t="s">
        <v>9352</v>
      </c>
      <c r="K245" s="341" t="s">
        <v>8746</v>
      </c>
      <c r="L245" s="339">
        <v>1</v>
      </c>
      <c r="M245" s="339">
        <v>3</v>
      </c>
      <c r="N245" s="423">
        <v>14833.4</v>
      </c>
      <c r="O245" s="339" t="s">
        <v>1664</v>
      </c>
      <c r="P245" s="424">
        <v>6</v>
      </c>
      <c r="Q245" s="423">
        <v>31283.4</v>
      </c>
      <c r="R245" s="421">
        <v>4</v>
      </c>
      <c r="S245" s="421">
        <v>12</v>
      </c>
    </row>
    <row r="246" spans="1:19" ht="12" x14ac:dyDescent="0.2">
      <c r="A246" s="341">
        <v>241</v>
      </c>
      <c r="B246" s="341" t="s">
        <v>8761</v>
      </c>
      <c r="C246" s="341" t="s">
        <v>8786</v>
      </c>
      <c r="D246" s="341" t="s">
        <v>158</v>
      </c>
      <c r="E246" s="341" t="s">
        <v>8767</v>
      </c>
      <c r="F246" s="422">
        <v>7500</v>
      </c>
      <c r="G246" s="418" t="s">
        <v>9353</v>
      </c>
      <c r="H246" s="341" t="s">
        <v>9354</v>
      </c>
      <c r="I246" s="341" t="s">
        <v>4015</v>
      </c>
      <c r="J246" s="341" t="s">
        <v>9355</v>
      </c>
      <c r="K246" s="341" t="s">
        <v>4015</v>
      </c>
      <c r="L246" s="339" t="s">
        <v>1664</v>
      </c>
      <c r="M246" s="339" t="s">
        <v>1664</v>
      </c>
      <c r="N246" s="423" t="s">
        <v>1664</v>
      </c>
      <c r="O246" s="339">
        <v>1</v>
      </c>
      <c r="P246" s="424">
        <v>6</v>
      </c>
      <c r="Q246" s="423">
        <v>46283.4</v>
      </c>
      <c r="R246" s="421">
        <v>4</v>
      </c>
      <c r="S246" s="421">
        <v>12</v>
      </c>
    </row>
    <row r="247" spans="1:19" ht="12" x14ac:dyDescent="0.2">
      <c r="A247" s="341">
        <v>242</v>
      </c>
      <c r="B247" s="341" t="s">
        <v>8761</v>
      </c>
      <c r="C247" s="341" t="s">
        <v>8762</v>
      </c>
      <c r="D247" s="341" t="s">
        <v>158</v>
      </c>
      <c r="E247" s="341" t="s">
        <v>8767</v>
      </c>
      <c r="F247" s="422">
        <v>7500</v>
      </c>
      <c r="G247" s="418" t="s">
        <v>9353</v>
      </c>
      <c r="H247" s="341" t="s">
        <v>9354</v>
      </c>
      <c r="I247" s="341" t="s">
        <v>4015</v>
      </c>
      <c r="J247" s="341" t="s">
        <v>9355</v>
      </c>
      <c r="K247" s="341" t="s">
        <v>4015</v>
      </c>
      <c r="L247" s="339">
        <v>1</v>
      </c>
      <c r="M247" s="339">
        <v>3</v>
      </c>
      <c r="N247" s="423">
        <v>22086.730000000003</v>
      </c>
      <c r="O247" s="339" t="s">
        <v>1664</v>
      </c>
      <c r="P247" s="424" t="s">
        <v>1664</v>
      </c>
      <c r="Q247" s="423" t="s">
        <v>1664</v>
      </c>
      <c r="R247" s="421"/>
      <c r="S247" s="421"/>
    </row>
    <row r="248" spans="1:19" ht="12" x14ac:dyDescent="0.2">
      <c r="A248" s="341">
        <v>243</v>
      </c>
      <c r="B248" s="341" t="s">
        <v>8761</v>
      </c>
      <c r="C248" s="341" t="s">
        <v>8786</v>
      </c>
      <c r="D248" s="341" t="s">
        <v>158</v>
      </c>
      <c r="E248" s="341" t="s">
        <v>4012</v>
      </c>
      <c r="F248" s="422">
        <v>6500</v>
      </c>
      <c r="G248" s="418" t="s">
        <v>9356</v>
      </c>
      <c r="H248" s="341" t="s">
        <v>9357</v>
      </c>
      <c r="I248" s="341" t="s">
        <v>4015</v>
      </c>
      <c r="J248" s="341" t="s">
        <v>8777</v>
      </c>
      <c r="K248" s="341" t="s">
        <v>4015</v>
      </c>
      <c r="L248" s="339">
        <v>1</v>
      </c>
      <c r="M248" s="339">
        <v>10</v>
      </c>
      <c r="N248" s="423">
        <v>67478</v>
      </c>
      <c r="O248" s="339" t="s">
        <v>1664</v>
      </c>
      <c r="P248" s="424">
        <v>6</v>
      </c>
      <c r="Q248" s="423">
        <v>40283.4</v>
      </c>
      <c r="R248" s="421" t="s">
        <v>1664</v>
      </c>
      <c r="S248" s="421">
        <v>12</v>
      </c>
    </row>
    <row r="249" spans="1:19" ht="12" x14ac:dyDescent="0.2">
      <c r="A249" s="341">
        <v>244</v>
      </c>
      <c r="B249" s="341" t="s">
        <v>8761</v>
      </c>
      <c r="C249" s="341" t="s">
        <v>8762</v>
      </c>
      <c r="D249" s="341" t="s">
        <v>158</v>
      </c>
      <c r="E249" s="341" t="s">
        <v>4012</v>
      </c>
      <c r="F249" s="422">
        <v>6500</v>
      </c>
      <c r="G249" s="418" t="s">
        <v>9356</v>
      </c>
      <c r="H249" s="341" t="s">
        <v>9357</v>
      </c>
      <c r="I249" s="341" t="s">
        <v>4015</v>
      </c>
      <c r="J249" s="341" t="s">
        <v>8777</v>
      </c>
      <c r="K249" s="341" t="s">
        <v>4015</v>
      </c>
      <c r="L249" s="339">
        <v>1</v>
      </c>
      <c r="M249" s="339">
        <v>2</v>
      </c>
      <c r="N249" s="423">
        <v>13735.6</v>
      </c>
      <c r="O249" s="339" t="s">
        <v>1664</v>
      </c>
      <c r="P249" s="424" t="s">
        <v>1664</v>
      </c>
      <c r="Q249" s="423" t="s">
        <v>1664</v>
      </c>
      <c r="R249" s="421"/>
      <c r="S249" s="421"/>
    </row>
    <row r="250" spans="1:19" ht="12" x14ac:dyDescent="0.2">
      <c r="A250" s="341">
        <v>245</v>
      </c>
      <c r="B250" s="341" t="s">
        <v>8761</v>
      </c>
      <c r="C250" s="341" t="s">
        <v>8762</v>
      </c>
      <c r="D250" s="341" t="s">
        <v>158</v>
      </c>
      <c r="E250" s="341" t="s">
        <v>3988</v>
      </c>
      <c r="F250" s="422">
        <v>3500</v>
      </c>
      <c r="G250" s="418" t="s">
        <v>9358</v>
      </c>
      <c r="H250" s="341" t="s">
        <v>9359</v>
      </c>
      <c r="I250" s="341" t="s">
        <v>8444</v>
      </c>
      <c r="J250" s="341" t="s">
        <v>8910</v>
      </c>
      <c r="K250" s="341" t="s">
        <v>8444</v>
      </c>
      <c r="L250" s="339">
        <v>1</v>
      </c>
      <c r="M250" s="339">
        <v>12</v>
      </c>
      <c r="N250" s="423">
        <v>45213.599999999999</v>
      </c>
      <c r="O250" s="339" t="s">
        <v>1664</v>
      </c>
      <c r="P250" s="424">
        <v>6</v>
      </c>
      <c r="Q250" s="423">
        <v>22283.4</v>
      </c>
      <c r="R250" s="421" t="s">
        <v>1664</v>
      </c>
      <c r="S250" s="421">
        <v>12</v>
      </c>
    </row>
    <row r="251" spans="1:19" ht="12" x14ac:dyDescent="0.2">
      <c r="A251" s="341">
        <v>246</v>
      </c>
      <c r="B251" s="341" t="s">
        <v>8761</v>
      </c>
      <c r="C251" s="341" t="s">
        <v>8762</v>
      </c>
      <c r="D251" s="341" t="s">
        <v>158</v>
      </c>
      <c r="E251" s="341" t="s">
        <v>9360</v>
      </c>
      <c r="F251" s="422">
        <v>8000</v>
      </c>
      <c r="G251" s="418" t="s">
        <v>9361</v>
      </c>
      <c r="H251" s="341" t="s">
        <v>9362</v>
      </c>
      <c r="I251" s="341" t="s">
        <v>4802</v>
      </c>
      <c r="J251" s="341" t="s">
        <v>8777</v>
      </c>
      <c r="K251" s="341" t="s">
        <v>4802</v>
      </c>
      <c r="L251" s="339">
        <v>1</v>
      </c>
      <c r="M251" s="339">
        <v>12</v>
      </c>
      <c r="N251" s="423">
        <v>99213.6</v>
      </c>
      <c r="O251" s="339" t="s">
        <v>1664</v>
      </c>
      <c r="P251" s="424">
        <v>6</v>
      </c>
      <c r="Q251" s="423">
        <v>49283.4</v>
      </c>
      <c r="R251" s="421" t="s">
        <v>1664</v>
      </c>
      <c r="S251" s="421">
        <v>12</v>
      </c>
    </row>
    <row r="252" spans="1:19" ht="12" x14ac:dyDescent="0.2">
      <c r="A252" s="341">
        <v>247</v>
      </c>
      <c r="B252" s="341" t="s">
        <v>8761</v>
      </c>
      <c r="C252" s="341" t="s">
        <v>8762</v>
      </c>
      <c r="D252" s="341" t="s">
        <v>158</v>
      </c>
      <c r="E252" s="341" t="s">
        <v>4000</v>
      </c>
      <c r="F252" s="422">
        <v>2000</v>
      </c>
      <c r="G252" s="418" t="s">
        <v>9363</v>
      </c>
      <c r="H252" s="341" t="s">
        <v>9364</v>
      </c>
      <c r="I252" s="341" t="s">
        <v>581</v>
      </c>
      <c r="J252" s="341" t="s">
        <v>3995</v>
      </c>
      <c r="K252" s="341" t="s">
        <v>581</v>
      </c>
      <c r="L252" s="339">
        <v>1</v>
      </c>
      <c r="M252" s="339">
        <v>12</v>
      </c>
      <c r="N252" s="423">
        <v>26970</v>
      </c>
      <c r="O252" s="339" t="s">
        <v>1664</v>
      </c>
      <c r="P252" s="424">
        <v>6</v>
      </c>
      <c r="Q252" s="423">
        <v>13080</v>
      </c>
      <c r="R252" s="421" t="s">
        <v>1664</v>
      </c>
      <c r="S252" s="421">
        <v>12</v>
      </c>
    </row>
    <row r="253" spans="1:19" ht="12" x14ac:dyDescent="0.2">
      <c r="A253" s="341">
        <v>248</v>
      </c>
      <c r="B253" s="341" t="s">
        <v>8761</v>
      </c>
      <c r="C253" s="341" t="s">
        <v>8762</v>
      </c>
      <c r="D253" s="341" t="s">
        <v>158</v>
      </c>
      <c r="E253" s="341" t="s">
        <v>9365</v>
      </c>
      <c r="F253" s="422">
        <v>1500</v>
      </c>
      <c r="G253" s="418" t="s">
        <v>9366</v>
      </c>
      <c r="H253" s="341" t="s">
        <v>9367</v>
      </c>
      <c r="I253" s="341" t="s">
        <v>4510</v>
      </c>
      <c r="J253" s="341" t="s">
        <v>8910</v>
      </c>
      <c r="K253" s="341" t="s">
        <v>4510</v>
      </c>
      <c r="L253" s="339">
        <v>1</v>
      </c>
      <c r="M253" s="339">
        <v>12</v>
      </c>
      <c r="N253" s="423">
        <v>20430</v>
      </c>
      <c r="O253" s="339" t="s">
        <v>1664</v>
      </c>
      <c r="P253" s="424">
        <v>6</v>
      </c>
      <c r="Q253" s="423">
        <v>9810</v>
      </c>
      <c r="R253" s="421" t="s">
        <v>1664</v>
      </c>
      <c r="S253" s="421">
        <v>12</v>
      </c>
    </row>
    <row r="254" spans="1:19" ht="12" x14ac:dyDescent="0.2">
      <c r="A254" s="341">
        <v>249</v>
      </c>
      <c r="B254" s="341" t="s">
        <v>8761</v>
      </c>
      <c r="C254" s="341" t="s">
        <v>8762</v>
      </c>
      <c r="D254" s="341" t="s">
        <v>158</v>
      </c>
      <c r="E254" s="341" t="s">
        <v>3997</v>
      </c>
      <c r="F254" s="422">
        <v>1800</v>
      </c>
      <c r="G254" s="418" t="s">
        <v>9368</v>
      </c>
      <c r="H254" s="341" t="s">
        <v>9369</v>
      </c>
      <c r="I254" s="341" t="s">
        <v>4510</v>
      </c>
      <c r="J254" s="341" t="s">
        <v>9033</v>
      </c>
      <c r="K254" s="341" t="s">
        <v>4510</v>
      </c>
      <c r="L254" s="339">
        <v>1</v>
      </c>
      <c r="M254" s="339">
        <v>12</v>
      </c>
      <c r="N254" s="423">
        <v>24354</v>
      </c>
      <c r="O254" s="339" t="s">
        <v>1664</v>
      </c>
      <c r="P254" s="424">
        <v>6</v>
      </c>
      <c r="Q254" s="423">
        <v>11772</v>
      </c>
      <c r="R254" s="421" t="s">
        <v>1664</v>
      </c>
      <c r="S254" s="421">
        <v>12</v>
      </c>
    </row>
    <row r="255" spans="1:19" ht="12" x14ac:dyDescent="0.2">
      <c r="A255" s="341">
        <v>250</v>
      </c>
      <c r="B255" s="341" t="s">
        <v>8761</v>
      </c>
      <c r="C255" s="341" t="s">
        <v>8762</v>
      </c>
      <c r="D255" s="341" t="s">
        <v>158</v>
      </c>
      <c r="E255" s="341" t="s">
        <v>8801</v>
      </c>
      <c r="F255" s="422">
        <v>4000</v>
      </c>
      <c r="G255" s="418" t="s">
        <v>9370</v>
      </c>
      <c r="H255" s="341" t="s">
        <v>9371</v>
      </c>
      <c r="I255" s="341" t="s">
        <v>4015</v>
      </c>
      <c r="J255" s="341" t="s">
        <v>8777</v>
      </c>
      <c r="K255" s="341" t="s">
        <v>4015</v>
      </c>
      <c r="L255" s="339">
        <v>1</v>
      </c>
      <c r="M255" s="339">
        <v>12</v>
      </c>
      <c r="N255" s="423">
        <v>51213.599999999999</v>
      </c>
      <c r="O255" s="339" t="s">
        <v>1664</v>
      </c>
      <c r="P255" s="424">
        <v>6</v>
      </c>
      <c r="Q255" s="423">
        <v>18606.230000000003</v>
      </c>
      <c r="R255" s="421" t="s">
        <v>1664</v>
      </c>
      <c r="S255" s="421">
        <v>12</v>
      </c>
    </row>
    <row r="256" spans="1:19" ht="12" x14ac:dyDescent="0.2">
      <c r="A256" s="341">
        <v>251</v>
      </c>
      <c r="B256" s="341" t="s">
        <v>8761</v>
      </c>
      <c r="C256" s="341" t="s">
        <v>8762</v>
      </c>
      <c r="D256" s="341" t="s">
        <v>158</v>
      </c>
      <c r="E256" s="341" t="s">
        <v>3988</v>
      </c>
      <c r="F256" s="422">
        <v>3000</v>
      </c>
      <c r="G256" s="418" t="s">
        <v>9372</v>
      </c>
      <c r="H256" s="341" t="s">
        <v>9373</v>
      </c>
      <c r="I256" s="341" t="s">
        <v>4404</v>
      </c>
      <c r="J256" s="341" t="s">
        <v>9033</v>
      </c>
      <c r="K256" s="341" t="s">
        <v>4404</v>
      </c>
      <c r="L256" s="339">
        <v>1</v>
      </c>
      <c r="M256" s="339">
        <v>12</v>
      </c>
      <c r="N256" s="423">
        <v>39213.599999999999</v>
      </c>
      <c r="O256" s="339" t="s">
        <v>1664</v>
      </c>
      <c r="P256" s="424">
        <v>6</v>
      </c>
      <c r="Q256" s="423">
        <v>19283.400000000001</v>
      </c>
      <c r="R256" s="421" t="s">
        <v>1664</v>
      </c>
      <c r="S256" s="421">
        <v>12</v>
      </c>
    </row>
    <row r="257" spans="1:19" ht="12" x14ac:dyDescent="0.2">
      <c r="A257" s="341">
        <v>252</v>
      </c>
      <c r="B257" s="341" t="s">
        <v>8761</v>
      </c>
      <c r="C257" s="341" t="s">
        <v>8762</v>
      </c>
      <c r="D257" s="341" t="s">
        <v>158</v>
      </c>
      <c r="E257" s="341" t="s">
        <v>4280</v>
      </c>
      <c r="F257" s="422">
        <v>4000</v>
      </c>
      <c r="G257" s="418" t="s">
        <v>4960</v>
      </c>
      <c r="H257" s="341" t="s">
        <v>4961</v>
      </c>
      <c r="I257" s="341" t="s">
        <v>4015</v>
      </c>
      <c r="J257" s="341" t="s">
        <v>8766</v>
      </c>
      <c r="K257" s="341" t="s">
        <v>4015</v>
      </c>
      <c r="L257" s="339">
        <v>1</v>
      </c>
      <c r="M257" s="339">
        <v>2</v>
      </c>
      <c r="N257" s="423">
        <v>4387.3495000000003</v>
      </c>
      <c r="O257" s="339" t="s">
        <v>1664</v>
      </c>
      <c r="P257" s="424" t="s">
        <v>1664</v>
      </c>
      <c r="Q257" s="423" t="s">
        <v>1664</v>
      </c>
      <c r="R257" s="421"/>
      <c r="S257" s="421"/>
    </row>
    <row r="258" spans="1:19" ht="12" x14ac:dyDescent="0.2">
      <c r="A258" s="341">
        <v>253</v>
      </c>
      <c r="B258" s="341" t="s">
        <v>8761</v>
      </c>
      <c r="C258" s="341" t="s">
        <v>8762</v>
      </c>
      <c r="D258" s="341" t="s">
        <v>158</v>
      </c>
      <c r="E258" s="341" t="s">
        <v>9374</v>
      </c>
      <c r="F258" s="422">
        <v>7000</v>
      </c>
      <c r="G258" s="418" t="s">
        <v>9375</v>
      </c>
      <c r="H258" s="341" t="s">
        <v>9376</v>
      </c>
      <c r="I258" s="341" t="s">
        <v>6003</v>
      </c>
      <c r="J258" s="341" t="s">
        <v>9377</v>
      </c>
      <c r="K258" s="341" t="s">
        <v>6003</v>
      </c>
      <c r="L258" s="339">
        <v>1</v>
      </c>
      <c r="M258" s="339">
        <v>12</v>
      </c>
      <c r="N258" s="423">
        <v>87213.6</v>
      </c>
      <c r="O258" s="339" t="s">
        <v>1664</v>
      </c>
      <c r="P258" s="424">
        <v>6</v>
      </c>
      <c r="Q258" s="423">
        <v>43283.4</v>
      </c>
      <c r="R258" s="421" t="s">
        <v>1664</v>
      </c>
      <c r="S258" s="421">
        <v>12</v>
      </c>
    </row>
    <row r="259" spans="1:19" ht="12" x14ac:dyDescent="0.2">
      <c r="A259" s="341">
        <v>254</v>
      </c>
      <c r="B259" s="341" t="s">
        <v>8761</v>
      </c>
      <c r="C259" s="341" t="s">
        <v>8786</v>
      </c>
      <c r="D259" s="341" t="s">
        <v>158</v>
      </c>
      <c r="E259" s="341" t="s">
        <v>8801</v>
      </c>
      <c r="F259" s="422">
        <v>4000</v>
      </c>
      <c r="G259" s="418" t="s">
        <v>9378</v>
      </c>
      <c r="H259" s="341" t="s">
        <v>9379</v>
      </c>
      <c r="I259" s="341" t="s">
        <v>4015</v>
      </c>
      <c r="J259" s="341" t="s">
        <v>8777</v>
      </c>
      <c r="K259" s="341" t="s">
        <v>4015</v>
      </c>
      <c r="L259" s="339" t="s">
        <v>1664</v>
      </c>
      <c r="M259" s="339" t="s">
        <v>1664</v>
      </c>
      <c r="N259" s="423" t="s">
        <v>1664</v>
      </c>
      <c r="O259" s="339">
        <v>1</v>
      </c>
      <c r="P259" s="424">
        <v>6</v>
      </c>
      <c r="Q259" s="423">
        <v>25283.4</v>
      </c>
      <c r="R259" s="421">
        <v>4</v>
      </c>
      <c r="S259" s="421">
        <v>12</v>
      </c>
    </row>
    <row r="260" spans="1:19" ht="12" x14ac:dyDescent="0.2">
      <c r="A260" s="341">
        <v>255</v>
      </c>
      <c r="B260" s="341" t="s">
        <v>8761</v>
      </c>
      <c r="C260" s="341" t="s">
        <v>8762</v>
      </c>
      <c r="D260" s="341" t="s">
        <v>158</v>
      </c>
      <c r="E260" s="341" t="s">
        <v>8801</v>
      </c>
      <c r="F260" s="422">
        <v>4000</v>
      </c>
      <c r="G260" s="418" t="s">
        <v>9378</v>
      </c>
      <c r="H260" s="341" t="s">
        <v>9379</v>
      </c>
      <c r="I260" s="341" t="s">
        <v>4015</v>
      </c>
      <c r="J260" s="341" t="s">
        <v>8777</v>
      </c>
      <c r="K260" s="341" t="s">
        <v>4015</v>
      </c>
      <c r="L260" s="339">
        <v>1</v>
      </c>
      <c r="M260" s="339">
        <v>2</v>
      </c>
      <c r="N260" s="423">
        <v>8262.26</v>
      </c>
      <c r="O260" s="339" t="s">
        <v>1664</v>
      </c>
      <c r="P260" s="424" t="s">
        <v>1664</v>
      </c>
      <c r="Q260" s="423" t="s">
        <v>1664</v>
      </c>
      <c r="R260" s="421"/>
      <c r="S260" s="421"/>
    </row>
    <row r="261" spans="1:19" ht="12" x14ac:dyDescent="0.2">
      <c r="A261" s="341">
        <v>256</v>
      </c>
      <c r="B261" s="341" t="s">
        <v>8761</v>
      </c>
      <c r="C261" s="341" t="s">
        <v>8786</v>
      </c>
      <c r="D261" s="341" t="s">
        <v>158</v>
      </c>
      <c r="E261" s="341" t="s">
        <v>8801</v>
      </c>
      <c r="F261" s="422">
        <v>4000</v>
      </c>
      <c r="G261" s="418" t="s">
        <v>9380</v>
      </c>
      <c r="H261" s="341" t="s">
        <v>9381</v>
      </c>
      <c r="I261" s="341" t="s">
        <v>4015</v>
      </c>
      <c r="J261" s="341" t="s">
        <v>8777</v>
      </c>
      <c r="K261" s="341" t="s">
        <v>4015</v>
      </c>
      <c r="L261" s="339" t="s">
        <v>1664</v>
      </c>
      <c r="M261" s="339" t="s">
        <v>1664</v>
      </c>
      <c r="N261" s="423" t="s">
        <v>1664</v>
      </c>
      <c r="O261" s="339">
        <v>1</v>
      </c>
      <c r="P261" s="424">
        <v>6</v>
      </c>
      <c r="Q261" s="423">
        <v>25283.4</v>
      </c>
      <c r="R261" s="421">
        <v>4</v>
      </c>
      <c r="S261" s="421">
        <v>12</v>
      </c>
    </row>
    <row r="262" spans="1:19" ht="12" x14ac:dyDescent="0.2">
      <c r="A262" s="341">
        <v>257</v>
      </c>
      <c r="B262" s="341" t="s">
        <v>8761</v>
      </c>
      <c r="C262" s="341" t="s">
        <v>8762</v>
      </c>
      <c r="D262" s="341" t="s">
        <v>158</v>
      </c>
      <c r="E262" s="341" t="s">
        <v>8801</v>
      </c>
      <c r="F262" s="422">
        <v>4000</v>
      </c>
      <c r="G262" s="418" t="s">
        <v>9380</v>
      </c>
      <c r="H262" s="341" t="s">
        <v>9381</v>
      </c>
      <c r="I262" s="341" t="s">
        <v>4015</v>
      </c>
      <c r="J262" s="341" t="s">
        <v>8777</v>
      </c>
      <c r="K262" s="341" t="s">
        <v>4015</v>
      </c>
      <c r="L262" s="339">
        <v>1</v>
      </c>
      <c r="M262" s="339">
        <v>3</v>
      </c>
      <c r="N262" s="423">
        <v>12170.06</v>
      </c>
      <c r="O262" s="339" t="s">
        <v>1664</v>
      </c>
      <c r="P262" s="424" t="s">
        <v>1664</v>
      </c>
      <c r="Q262" s="423" t="s">
        <v>1664</v>
      </c>
      <c r="R262" s="421"/>
      <c r="S262" s="421"/>
    </row>
    <row r="263" spans="1:19" ht="12" x14ac:dyDescent="0.2">
      <c r="A263" s="341">
        <v>258</v>
      </c>
      <c r="B263" s="341" t="s">
        <v>8761</v>
      </c>
      <c r="C263" s="341" t="s">
        <v>8762</v>
      </c>
      <c r="D263" s="341" t="s">
        <v>158</v>
      </c>
      <c r="E263" s="341" t="s">
        <v>3988</v>
      </c>
      <c r="F263" s="422">
        <v>3500</v>
      </c>
      <c r="G263" s="418" t="s">
        <v>9382</v>
      </c>
      <c r="H263" s="341" t="s">
        <v>9383</v>
      </c>
      <c r="I263" s="341" t="s">
        <v>8819</v>
      </c>
      <c r="J263" s="341" t="s">
        <v>8777</v>
      </c>
      <c r="K263" s="341" t="s">
        <v>8819</v>
      </c>
      <c r="L263" s="339">
        <v>1</v>
      </c>
      <c r="M263" s="339">
        <v>12</v>
      </c>
      <c r="N263" s="423">
        <v>45213.599999999999</v>
      </c>
      <c r="O263" s="339" t="s">
        <v>1664</v>
      </c>
      <c r="P263" s="424">
        <v>6</v>
      </c>
      <c r="Q263" s="423">
        <v>22283.4</v>
      </c>
      <c r="R263" s="421" t="s">
        <v>1664</v>
      </c>
      <c r="S263" s="421">
        <v>12</v>
      </c>
    </row>
    <row r="264" spans="1:19" ht="12" x14ac:dyDescent="0.2">
      <c r="A264" s="341">
        <v>259</v>
      </c>
      <c r="B264" s="341" t="s">
        <v>8761</v>
      </c>
      <c r="C264" s="341" t="s">
        <v>8762</v>
      </c>
      <c r="D264" s="341" t="s">
        <v>158</v>
      </c>
      <c r="E264" s="341" t="s">
        <v>5535</v>
      </c>
      <c r="F264" s="422">
        <v>5000</v>
      </c>
      <c r="G264" s="418" t="s">
        <v>9384</v>
      </c>
      <c r="H264" s="341" t="s">
        <v>9385</v>
      </c>
      <c r="I264" s="341" t="s">
        <v>4802</v>
      </c>
      <c r="J264" s="341" t="s">
        <v>8777</v>
      </c>
      <c r="K264" s="341" t="s">
        <v>4802</v>
      </c>
      <c r="L264" s="339">
        <v>1</v>
      </c>
      <c r="M264" s="339">
        <v>12</v>
      </c>
      <c r="N264" s="423">
        <v>63213.599999999999</v>
      </c>
      <c r="O264" s="339" t="s">
        <v>1664</v>
      </c>
      <c r="P264" s="424">
        <v>6</v>
      </c>
      <c r="Q264" s="423">
        <v>31283.4</v>
      </c>
      <c r="R264" s="421" t="s">
        <v>1664</v>
      </c>
      <c r="S264" s="421">
        <v>12</v>
      </c>
    </row>
    <row r="265" spans="1:19" ht="12" x14ac:dyDescent="0.2">
      <c r="A265" s="341">
        <v>260</v>
      </c>
      <c r="B265" s="341" t="s">
        <v>8761</v>
      </c>
      <c r="C265" s="341" t="s">
        <v>8762</v>
      </c>
      <c r="D265" s="341" t="s">
        <v>158</v>
      </c>
      <c r="E265" s="341" t="s">
        <v>9386</v>
      </c>
      <c r="F265" s="422">
        <v>8000</v>
      </c>
      <c r="G265" s="418" t="s">
        <v>9387</v>
      </c>
      <c r="H265" s="341" t="s">
        <v>9388</v>
      </c>
      <c r="I265" s="341" t="s">
        <v>9017</v>
      </c>
      <c r="J265" s="341" t="s">
        <v>9389</v>
      </c>
      <c r="K265" s="341" t="s">
        <v>9017</v>
      </c>
      <c r="L265" s="339">
        <v>1</v>
      </c>
      <c r="M265" s="339">
        <v>12</v>
      </c>
      <c r="N265" s="423">
        <v>99213.6</v>
      </c>
      <c r="O265" s="339" t="s">
        <v>1664</v>
      </c>
      <c r="P265" s="424">
        <v>6</v>
      </c>
      <c r="Q265" s="423">
        <v>49283.4</v>
      </c>
      <c r="R265" s="421" t="s">
        <v>1664</v>
      </c>
      <c r="S265" s="421">
        <v>12</v>
      </c>
    </row>
    <row r="266" spans="1:19" ht="12" x14ac:dyDescent="0.2">
      <c r="A266" s="341">
        <v>261</v>
      </c>
      <c r="B266" s="341" t="s">
        <v>8761</v>
      </c>
      <c r="C266" s="341" t="s">
        <v>8762</v>
      </c>
      <c r="D266" s="341" t="s">
        <v>158</v>
      </c>
      <c r="E266" s="341" t="s">
        <v>4000</v>
      </c>
      <c r="F266" s="422">
        <v>2500</v>
      </c>
      <c r="G266" s="418" t="s">
        <v>9390</v>
      </c>
      <c r="H266" s="341" t="s">
        <v>9391</v>
      </c>
      <c r="I266" s="341" t="s">
        <v>581</v>
      </c>
      <c r="J266" s="341" t="s">
        <v>3995</v>
      </c>
      <c r="K266" s="341" t="s">
        <v>581</v>
      </c>
      <c r="L266" s="339">
        <v>1</v>
      </c>
      <c r="M266" s="339">
        <v>12</v>
      </c>
      <c r="N266" s="423">
        <v>33213.599999999999</v>
      </c>
      <c r="O266" s="339" t="s">
        <v>1664</v>
      </c>
      <c r="P266" s="424">
        <v>6</v>
      </c>
      <c r="Q266" s="423">
        <v>16272.6</v>
      </c>
      <c r="R266" s="421" t="s">
        <v>1664</v>
      </c>
      <c r="S266" s="421">
        <v>12</v>
      </c>
    </row>
    <row r="267" spans="1:19" ht="12" x14ac:dyDescent="0.2">
      <c r="A267" s="341">
        <v>262</v>
      </c>
      <c r="B267" s="341" t="s">
        <v>8761</v>
      </c>
      <c r="C267" s="341" t="s">
        <v>8762</v>
      </c>
      <c r="D267" s="341" t="s">
        <v>158</v>
      </c>
      <c r="E267" s="341" t="s">
        <v>3997</v>
      </c>
      <c r="F267" s="422">
        <v>2500</v>
      </c>
      <c r="G267" s="418" t="s">
        <v>9392</v>
      </c>
      <c r="H267" s="341" t="s">
        <v>9393</v>
      </c>
      <c r="I267" s="341" t="s">
        <v>3995</v>
      </c>
      <c r="J267" s="341" t="s">
        <v>9394</v>
      </c>
      <c r="K267" s="341" t="s">
        <v>3995</v>
      </c>
      <c r="L267" s="339">
        <v>1</v>
      </c>
      <c r="M267" s="339">
        <v>12</v>
      </c>
      <c r="N267" s="423">
        <v>33213.599999999999</v>
      </c>
      <c r="O267" s="339" t="s">
        <v>1664</v>
      </c>
      <c r="P267" s="424">
        <v>6</v>
      </c>
      <c r="Q267" s="423">
        <v>16272.6</v>
      </c>
      <c r="R267" s="421" t="s">
        <v>1664</v>
      </c>
      <c r="S267" s="421">
        <v>12</v>
      </c>
    </row>
    <row r="268" spans="1:19" ht="12" x14ac:dyDescent="0.2">
      <c r="A268" s="341">
        <v>263</v>
      </c>
      <c r="B268" s="341" t="s">
        <v>8761</v>
      </c>
      <c r="C268" s="341" t="s">
        <v>8762</v>
      </c>
      <c r="D268" s="341" t="s">
        <v>158</v>
      </c>
      <c r="E268" s="341" t="s">
        <v>8801</v>
      </c>
      <c r="F268" s="422">
        <v>4000</v>
      </c>
      <c r="G268" s="418" t="s">
        <v>9395</v>
      </c>
      <c r="H268" s="341" t="s">
        <v>9396</v>
      </c>
      <c r="I268" s="341" t="s">
        <v>4015</v>
      </c>
      <c r="J268" s="341" t="s">
        <v>8777</v>
      </c>
      <c r="K268" s="341" t="s">
        <v>4015</v>
      </c>
      <c r="L268" s="339">
        <v>1</v>
      </c>
      <c r="M268" s="339">
        <v>10</v>
      </c>
      <c r="N268" s="423">
        <v>42644.67</v>
      </c>
      <c r="O268" s="339" t="s">
        <v>1664</v>
      </c>
      <c r="P268" s="424">
        <v>6</v>
      </c>
      <c r="Q268" s="423">
        <v>19786.544200000004</v>
      </c>
      <c r="R268" s="421" t="s">
        <v>1664</v>
      </c>
      <c r="S268" s="421">
        <v>12</v>
      </c>
    </row>
    <row r="269" spans="1:19" ht="12" x14ac:dyDescent="0.2">
      <c r="A269" s="341">
        <v>264</v>
      </c>
      <c r="B269" s="341" t="s">
        <v>8761</v>
      </c>
      <c r="C269" s="341" t="s">
        <v>8762</v>
      </c>
      <c r="D269" s="341" t="s">
        <v>158</v>
      </c>
      <c r="E269" s="341" t="s">
        <v>5535</v>
      </c>
      <c r="F269" s="422">
        <v>7000</v>
      </c>
      <c r="G269" s="418" t="s">
        <v>9397</v>
      </c>
      <c r="H269" s="341" t="s">
        <v>9398</v>
      </c>
      <c r="I269" s="341" t="s">
        <v>8772</v>
      </c>
      <c r="J269" s="341" t="s">
        <v>9399</v>
      </c>
      <c r="K269" s="341" t="s">
        <v>8772</v>
      </c>
      <c r="L269" s="339">
        <v>1</v>
      </c>
      <c r="M269" s="339">
        <v>12</v>
      </c>
      <c r="N269" s="423">
        <v>87213.6</v>
      </c>
      <c r="O269" s="339" t="s">
        <v>1664</v>
      </c>
      <c r="P269" s="424">
        <v>6</v>
      </c>
      <c r="Q269" s="423">
        <v>43283.4</v>
      </c>
      <c r="R269" s="421" t="s">
        <v>1664</v>
      </c>
      <c r="S269" s="421">
        <v>12</v>
      </c>
    </row>
    <row r="270" spans="1:19" ht="12" x14ac:dyDescent="0.2">
      <c r="A270" s="341">
        <v>265</v>
      </c>
      <c r="B270" s="341" t="s">
        <v>8761</v>
      </c>
      <c r="C270" s="341" t="s">
        <v>8762</v>
      </c>
      <c r="D270" s="341" t="s">
        <v>158</v>
      </c>
      <c r="E270" s="341" t="s">
        <v>4562</v>
      </c>
      <c r="F270" s="422">
        <v>2500</v>
      </c>
      <c r="G270" s="418" t="s">
        <v>9400</v>
      </c>
      <c r="H270" s="341" t="s">
        <v>9401</v>
      </c>
      <c r="I270" s="341" t="s">
        <v>581</v>
      </c>
      <c r="J270" s="341" t="s">
        <v>3995</v>
      </c>
      <c r="K270" s="341" t="s">
        <v>581</v>
      </c>
      <c r="L270" s="339">
        <v>1</v>
      </c>
      <c r="M270" s="339">
        <v>12</v>
      </c>
      <c r="N270" s="423">
        <v>33213.599999999999</v>
      </c>
      <c r="O270" s="339" t="s">
        <v>1664</v>
      </c>
      <c r="P270" s="424">
        <v>6</v>
      </c>
      <c r="Q270" s="423">
        <v>16272.6</v>
      </c>
      <c r="R270" s="421" t="s">
        <v>1664</v>
      </c>
      <c r="S270" s="421">
        <v>12</v>
      </c>
    </row>
    <row r="271" spans="1:19" ht="12" x14ac:dyDescent="0.2">
      <c r="A271" s="341">
        <v>266</v>
      </c>
      <c r="B271" s="341" t="s">
        <v>8761</v>
      </c>
      <c r="C271" s="341" t="s">
        <v>8762</v>
      </c>
      <c r="D271" s="341" t="s">
        <v>158</v>
      </c>
      <c r="E271" s="341" t="s">
        <v>8781</v>
      </c>
      <c r="F271" s="422">
        <v>8000</v>
      </c>
      <c r="G271" s="418" t="s">
        <v>9402</v>
      </c>
      <c r="H271" s="341" t="s">
        <v>9403</v>
      </c>
      <c r="I271" s="341" t="s">
        <v>4015</v>
      </c>
      <c r="J271" s="341" t="s">
        <v>8777</v>
      </c>
      <c r="K271" s="341" t="s">
        <v>4015</v>
      </c>
      <c r="L271" s="339">
        <v>1</v>
      </c>
      <c r="M271" s="339">
        <v>12</v>
      </c>
      <c r="N271" s="423">
        <v>99213.6</v>
      </c>
      <c r="O271" s="339" t="s">
        <v>1664</v>
      </c>
      <c r="P271" s="424">
        <v>6</v>
      </c>
      <c r="Q271" s="423">
        <v>49283.4</v>
      </c>
      <c r="R271" s="421" t="s">
        <v>1664</v>
      </c>
      <c r="S271" s="421">
        <v>12</v>
      </c>
    </row>
    <row r="272" spans="1:19" ht="12" x14ac:dyDescent="0.2">
      <c r="A272" s="341">
        <v>267</v>
      </c>
      <c r="B272" s="341" t="s">
        <v>8761</v>
      </c>
      <c r="C272" s="341" t="s">
        <v>8762</v>
      </c>
      <c r="D272" s="341" t="s">
        <v>158</v>
      </c>
      <c r="E272" s="341" t="s">
        <v>4000</v>
      </c>
      <c r="F272" s="422">
        <v>2500</v>
      </c>
      <c r="G272" s="418" t="s">
        <v>9404</v>
      </c>
      <c r="H272" s="341" t="s">
        <v>9405</v>
      </c>
      <c r="I272" s="341" t="s">
        <v>581</v>
      </c>
      <c r="J272" s="341" t="s">
        <v>3995</v>
      </c>
      <c r="K272" s="341" t="s">
        <v>581</v>
      </c>
      <c r="L272" s="339">
        <v>1</v>
      </c>
      <c r="M272" s="339">
        <v>12</v>
      </c>
      <c r="N272" s="423">
        <v>33213.599999999999</v>
      </c>
      <c r="O272" s="339" t="s">
        <v>1664</v>
      </c>
      <c r="P272" s="424">
        <v>6</v>
      </c>
      <c r="Q272" s="423">
        <v>16272.6</v>
      </c>
      <c r="R272" s="421" t="s">
        <v>1664</v>
      </c>
      <c r="S272" s="421">
        <v>12</v>
      </c>
    </row>
    <row r="273" spans="1:19" ht="12" x14ac:dyDescent="0.2">
      <c r="A273" s="341">
        <v>268</v>
      </c>
      <c r="B273" s="341" t="s">
        <v>8761</v>
      </c>
      <c r="C273" s="341" t="s">
        <v>8762</v>
      </c>
      <c r="D273" s="341" t="s">
        <v>158</v>
      </c>
      <c r="E273" s="341" t="s">
        <v>9406</v>
      </c>
      <c r="F273" s="422">
        <v>4000</v>
      </c>
      <c r="G273" s="418" t="s">
        <v>9407</v>
      </c>
      <c r="H273" s="341" t="s">
        <v>9408</v>
      </c>
      <c r="I273" s="341" t="s">
        <v>4404</v>
      </c>
      <c r="J273" s="341" t="s">
        <v>9159</v>
      </c>
      <c r="K273" s="341" t="s">
        <v>4404</v>
      </c>
      <c r="L273" s="339">
        <v>1</v>
      </c>
      <c r="M273" s="339">
        <v>12</v>
      </c>
      <c r="N273" s="423">
        <v>51213.599999999999</v>
      </c>
      <c r="O273" s="339" t="s">
        <v>1664</v>
      </c>
      <c r="P273" s="424">
        <v>6</v>
      </c>
      <c r="Q273" s="423">
        <v>25283.4</v>
      </c>
      <c r="R273" s="421" t="s">
        <v>1664</v>
      </c>
      <c r="S273" s="421">
        <v>12</v>
      </c>
    </row>
    <row r="274" spans="1:19" ht="12" x14ac:dyDescent="0.2">
      <c r="A274" s="341">
        <v>269</v>
      </c>
      <c r="B274" s="341" t="s">
        <v>8761</v>
      </c>
      <c r="C274" s="341" t="s">
        <v>8762</v>
      </c>
      <c r="D274" s="341" t="s">
        <v>158</v>
      </c>
      <c r="E274" s="341" t="s">
        <v>3997</v>
      </c>
      <c r="F274" s="422">
        <v>1800</v>
      </c>
      <c r="G274" s="418" t="s">
        <v>9409</v>
      </c>
      <c r="H274" s="341" t="s">
        <v>9410</v>
      </c>
      <c r="I274" s="341" t="s">
        <v>8772</v>
      </c>
      <c r="J274" s="341" t="s">
        <v>8766</v>
      </c>
      <c r="K274" s="341" t="s">
        <v>8772</v>
      </c>
      <c r="L274" s="339">
        <v>1</v>
      </c>
      <c r="M274" s="339">
        <v>11</v>
      </c>
      <c r="N274" s="423">
        <v>19972.2</v>
      </c>
      <c r="O274" s="339" t="s">
        <v>1664</v>
      </c>
      <c r="P274" s="424">
        <v>6</v>
      </c>
      <c r="Q274" s="423">
        <v>11772</v>
      </c>
      <c r="R274" s="421" t="s">
        <v>1664</v>
      </c>
      <c r="S274" s="421">
        <v>12</v>
      </c>
    </row>
    <row r="275" spans="1:19" ht="12" x14ac:dyDescent="0.2">
      <c r="A275" s="341">
        <v>270</v>
      </c>
      <c r="B275" s="341" t="s">
        <v>8761</v>
      </c>
      <c r="C275" s="341" t="s">
        <v>8762</v>
      </c>
      <c r="D275" s="341" t="s">
        <v>158</v>
      </c>
      <c r="E275" s="341" t="s">
        <v>9411</v>
      </c>
      <c r="F275" s="422">
        <v>8500</v>
      </c>
      <c r="G275" s="418" t="s">
        <v>9412</v>
      </c>
      <c r="H275" s="341" t="s">
        <v>9413</v>
      </c>
      <c r="I275" s="341" t="s">
        <v>9414</v>
      </c>
      <c r="J275" s="341" t="s">
        <v>9415</v>
      </c>
      <c r="K275" s="341" t="s">
        <v>9414</v>
      </c>
      <c r="L275" s="339">
        <v>1</v>
      </c>
      <c r="M275" s="339">
        <v>12</v>
      </c>
      <c r="N275" s="423">
        <v>104145</v>
      </c>
      <c r="O275" s="339" t="s">
        <v>1664</v>
      </c>
      <c r="P275" s="424">
        <v>6</v>
      </c>
      <c r="Q275" s="423">
        <v>52283.4</v>
      </c>
      <c r="R275" s="421" t="s">
        <v>1664</v>
      </c>
      <c r="S275" s="421">
        <v>12</v>
      </c>
    </row>
    <row r="276" spans="1:19" ht="12" x14ac:dyDescent="0.2">
      <c r="A276" s="341">
        <v>271</v>
      </c>
      <c r="B276" s="341" t="s">
        <v>8761</v>
      </c>
      <c r="C276" s="341" t="s">
        <v>8786</v>
      </c>
      <c r="D276" s="341" t="s">
        <v>158</v>
      </c>
      <c r="E276" s="341" t="s">
        <v>4507</v>
      </c>
      <c r="F276" s="422">
        <v>3500</v>
      </c>
      <c r="G276" s="418" t="s">
        <v>9416</v>
      </c>
      <c r="H276" s="341" t="s">
        <v>9417</v>
      </c>
      <c r="I276" s="341" t="s">
        <v>4015</v>
      </c>
      <c r="J276" s="341" t="s">
        <v>8777</v>
      </c>
      <c r="K276" s="341" t="s">
        <v>4015</v>
      </c>
      <c r="L276" s="339" t="s">
        <v>1664</v>
      </c>
      <c r="M276" s="339" t="s">
        <v>1664</v>
      </c>
      <c r="N276" s="423" t="s">
        <v>1664</v>
      </c>
      <c r="O276" s="339">
        <v>1</v>
      </c>
      <c r="P276" s="424">
        <v>6</v>
      </c>
      <c r="Q276" s="423">
        <v>22283.4</v>
      </c>
      <c r="R276" s="421">
        <v>4</v>
      </c>
      <c r="S276" s="421">
        <v>12</v>
      </c>
    </row>
    <row r="277" spans="1:19" ht="12" x14ac:dyDescent="0.2">
      <c r="A277" s="341">
        <v>272</v>
      </c>
      <c r="B277" s="341" t="s">
        <v>8761</v>
      </c>
      <c r="C277" s="341" t="s">
        <v>8762</v>
      </c>
      <c r="D277" s="341" t="s">
        <v>158</v>
      </c>
      <c r="E277" s="341" t="s">
        <v>4507</v>
      </c>
      <c r="F277" s="422">
        <v>3500</v>
      </c>
      <c r="G277" s="418" t="s">
        <v>9416</v>
      </c>
      <c r="H277" s="341" t="s">
        <v>9417</v>
      </c>
      <c r="I277" s="341" t="s">
        <v>4015</v>
      </c>
      <c r="J277" s="341" t="s">
        <v>8777</v>
      </c>
      <c r="K277" s="341" t="s">
        <v>4015</v>
      </c>
      <c r="L277" s="339">
        <v>1</v>
      </c>
      <c r="M277" s="339">
        <v>3</v>
      </c>
      <c r="N277" s="423">
        <v>10753.4</v>
      </c>
      <c r="O277" s="339" t="s">
        <v>1664</v>
      </c>
      <c r="P277" s="424" t="s">
        <v>1664</v>
      </c>
      <c r="Q277" s="423" t="s">
        <v>1664</v>
      </c>
      <c r="R277" s="421"/>
      <c r="S277" s="421"/>
    </row>
    <row r="278" spans="1:19" ht="12" x14ac:dyDescent="0.2">
      <c r="A278" s="341">
        <v>273</v>
      </c>
      <c r="B278" s="341" t="s">
        <v>8761</v>
      </c>
      <c r="C278" s="341" t="s">
        <v>8762</v>
      </c>
      <c r="D278" s="341" t="s">
        <v>158</v>
      </c>
      <c r="E278" s="341" t="s">
        <v>8767</v>
      </c>
      <c r="F278" s="422">
        <v>6000</v>
      </c>
      <c r="G278" s="418" t="s">
        <v>9418</v>
      </c>
      <c r="H278" s="341" t="s">
        <v>9419</v>
      </c>
      <c r="I278" s="341" t="s">
        <v>4015</v>
      </c>
      <c r="J278" s="341" t="s">
        <v>8766</v>
      </c>
      <c r="K278" s="341" t="s">
        <v>4015</v>
      </c>
      <c r="L278" s="339">
        <v>1</v>
      </c>
      <c r="M278" s="339">
        <v>12</v>
      </c>
      <c r="N278" s="423">
        <v>75213.600000000006</v>
      </c>
      <c r="O278" s="339" t="s">
        <v>1664</v>
      </c>
      <c r="P278" s="424">
        <v>6</v>
      </c>
      <c r="Q278" s="423">
        <v>37124.019999999997</v>
      </c>
      <c r="R278" s="421" t="s">
        <v>1664</v>
      </c>
      <c r="S278" s="421">
        <v>12</v>
      </c>
    </row>
    <row r="279" spans="1:19" ht="12" x14ac:dyDescent="0.2">
      <c r="A279" s="341">
        <v>274</v>
      </c>
      <c r="B279" s="341" t="s">
        <v>8761</v>
      </c>
      <c r="C279" s="341" t="s">
        <v>8762</v>
      </c>
      <c r="D279" s="341" t="s">
        <v>158</v>
      </c>
      <c r="E279" s="341" t="s">
        <v>9420</v>
      </c>
      <c r="F279" s="422">
        <v>10000</v>
      </c>
      <c r="G279" s="418" t="s">
        <v>9421</v>
      </c>
      <c r="H279" s="341" t="s">
        <v>9422</v>
      </c>
      <c r="I279" s="341" t="s">
        <v>9423</v>
      </c>
      <c r="J279" s="341" t="s">
        <v>9424</v>
      </c>
      <c r="K279" s="341" t="s">
        <v>9423</v>
      </c>
      <c r="L279" s="339">
        <v>1</v>
      </c>
      <c r="M279" s="339">
        <v>12</v>
      </c>
      <c r="N279" s="423">
        <v>123213.6</v>
      </c>
      <c r="O279" s="339" t="s">
        <v>1664</v>
      </c>
      <c r="P279" s="424">
        <v>6</v>
      </c>
      <c r="Q279" s="423">
        <v>61283.4</v>
      </c>
      <c r="R279" s="421" t="s">
        <v>1664</v>
      </c>
      <c r="S279" s="421">
        <v>12</v>
      </c>
    </row>
    <row r="280" spans="1:19" ht="12" x14ac:dyDescent="0.2">
      <c r="A280" s="341">
        <v>275</v>
      </c>
      <c r="B280" s="341" t="s">
        <v>8761</v>
      </c>
      <c r="C280" s="341" t="s">
        <v>8762</v>
      </c>
      <c r="D280" s="341" t="s">
        <v>158</v>
      </c>
      <c r="E280" s="341" t="s">
        <v>9425</v>
      </c>
      <c r="F280" s="422">
        <v>6000</v>
      </c>
      <c r="G280" s="418" t="s">
        <v>9426</v>
      </c>
      <c r="H280" s="341" t="s">
        <v>9427</v>
      </c>
      <c r="I280" s="341" t="s">
        <v>7259</v>
      </c>
      <c r="J280" s="341" t="s">
        <v>8777</v>
      </c>
      <c r="K280" s="341" t="s">
        <v>7259</v>
      </c>
      <c r="L280" s="339">
        <v>1</v>
      </c>
      <c r="M280" s="339">
        <v>12</v>
      </c>
      <c r="N280" s="423">
        <v>75213.600000000006</v>
      </c>
      <c r="O280" s="339" t="s">
        <v>1664</v>
      </c>
      <c r="P280" s="424">
        <v>6</v>
      </c>
      <c r="Q280" s="423">
        <v>37283.4</v>
      </c>
      <c r="R280" s="421" t="s">
        <v>1664</v>
      </c>
      <c r="S280" s="421">
        <v>12</v>
      </c>
    </row>
    <row r="281" spans="1:19" ht="12" x14ac:dyDescent="0.2">
      <c r="A281" s="341">
        <v>276</v>
      </c>
      <c r="B281" s="341" t="s">
        <v>8761</v>
      </c>
      <c r="C281" s="341" t="s">
        <v>8762</v>
      </c>
      <c r="D281" s="341" t="s">
        <v>158</v>
      </c>
      <c r="E281" s="341" t="s">
        <v>8774</v>
      </c>
      <c r="F281" s="422">
        <v>12500</v>
      </c>
      <c r="G281" s="418" t="s">
        <v>9428</v>
      </c>
      <c r="H281" s="341" t="s">
        <v>9429</v>
      </c>
      <c r="I281" s="341" t="s">
        <v>4015</v>
      </c>
      <c r="J281" s="341" t="s">
        <v>8766</v>
      </c>
      <c r="K281" s="341" t="s">
        <v>4015</v>
      </c>
      <c r="L281" s="339">
        <v>1</v>
      </c>
      <c r="M281" s="339">
        <v>12</v>
      </c>
      <c r="N281" s="423">
        <v>148829.13</v>
      </c>
      <c r="O281" s="339" t="s">
        <v>1664</v>
      </c>
      <c r="P281" s="424">
        <v>6</v>
      </c>
      <c r="Q281" s="423">
        <v>76283.399999999994</v>
      </c>
      <c r="R281" s="421" t="s">
        <v>1664</v>
      </c>
      <c r="S281" s="421">
        <v>12</v>
      </c>
    </row>
    <row r="282" spans="1:19" ht="12" x14ac:dyDescent="0.2">
      <c r="A282" s="341">
        <v>277</v>
      </c>
      <c r="B282" s="341" t="s">
        <v>8761</v>
      </c>
      <c r="C282" s="341" t="s">
        <v>8762</v>
      </c>
      <c r="D282" s="341" t="s">
        <v>158</v>
      </c>
      <c r="E282" s="341" t="s">
        <v>9430</v>
      </c>
      <c r="F282" s="422">
        <v>8000</v>
      </c>
      <c r="G282" s="418" t="s">
        <v>9428</v>
      </c>
      <c r="H282" s="341" t="s">
        <v>9429</v>
      </c>
      <c r="I282" s="341" t="s">
        <v>4015</v>
      </c>
      <c r="J282" s="341" t="s">
        <v>8766</v>
      </c>
      <c r="K282" s="341" t="s">
        <v>4015</v>
      </c>
      <c r="L282" s="339">
        <v>1</v>
      </c>
      <c r="M282" s="339">
        <v>3</v>
      </c>
      <c r="N282" s="423">
        <v>16128.92</v>
      </c>
      <c r="O282" s="339" t="s">
        <v>1664</v>
      </c>
      <c r="P282" s="424" t="s">
        <v>1664</v>
      </c>
      <c r="Q282" s="423" t="s">
        <v>1664</v>
      </c>
      <c r="R282" s="421"/>
      <c r="S282" s="421"/>
    </row>
    <row r="283" spans="1:19" ht="12" x14ac:dyDescent="0.2">
      <c r="A283" s="341">
        <v>278</v>
      </c>
      <c r="B283" s="341" t="s">
        <v>8761</v>
      </c>
      <c r="C283" s="341" t="s">
        <v>8762</v>
      </c>
      <c r="D283" s="341" t="s">
        <v>158</v>
      </c>
      <c r="E283" s="341" t="s">
        <v>4343</v>
      </c>
      <c r="F283" s="422">
        <v>12000</v>
      </c>
      <c r="G283" s="418" t="s">
        <v>9431</v>
      </c>
      <c r="H283" s="341" t="s">
        <v>9432</v>
      </c>
      <c r="I283" s="341" t="s">
        <v>4105</v>
      </c>
      <c r="J283" s="341" t="s">
        <v>9433</v>
      </c>
      <c r="K283" s="341" t="s">
        <v>4105</v>
      </c>
      <c r="L283" s="339">
        <v>1</v>
      </c>
      <c r="M283" s="339">
        <v>12</v>
      </c>
      <c r="N283" s="423">
        <v>147213.6</v>
      </c>
      <c r="O283" s="339" t="s">
        <v>1664</v>
      </c>
      <c r="P283" s="424">
        <v>6</v>
      </c>
      <c r="Q283" s="423">
        <v>73283.399999999994</v>
      </c>
      <c r="R283" s="421" t="s">
        <v>1664</v>
      </c>
      <c r="S283" s="421">
        <v>12</v>
      </c>
    </row>
    <row r="284" spans="1:19" ht="12" x14ac:dyDescent="0.2">
      <c r="A284" s="341">
        <v>279</v>
      </c>
      <c r="B284" s="341" t="s">
        <v>8761</v>
      </c>
      <c r="C284" s="341" t="s">
        <v>8762</v>
      </c>
      <c r="D284" s="341" t="s">
        <v>158</v>
      </c>
      <c r="E284" s="341" t="s">
        <v>8801</v>
      </c>
      <c r="F284" s="422">
        <v>5000</v>
      </c>
      <c r="G284" s="418" t="s">
        <v>9434</v>
      </c>
      <c r="H284" s="341" t="s">
        <v>9435</v>
      </c>
      <c r="I284" s="341" t="s">
        <v>4015</v>
      </c>
      <c r="J284" s="341" t="s">
        <v>8777</v>
      </c>
      <c r="K284" s="341" t="s">
        <v>4015</v>
      </c>
      <c r="L284" s="339">
        <v>1</v>
      </c>
      <c r="M284" s="339">
        <v>12</v>
      </c>
      <c r="N284" s="423">
        <v>63213.599999999999</v>
      </c>
      <c r="O284" s="339" t="s">
        <v>1664</v>
      </c>
      <c r="P284" s="424">
        <v>6</v>
      </c>
      <c r="Q284" s="423">
        <v>31283.4</v>
      </c>
      <c r="R284" s="421" t="s">
        <v>1664</v>
      </c>
      <c r="S284" s="421">
        <v>12</v>
      </c>
    </row>
    <row r="285" spans="1:19" ht="12" x14ac:dyDescent="0.2">
      <c r="A285" s="341">
        <v>280</v>
      </c>
      <c r="B285" s="341" t="s">
        <v>8761</v>
      </c>
      <c r="C285" s="341" t="s">
        <v>8762</v>
      </c>
      <c r="D285" s="341" t="s">
        <v>158</v>
      </c>
      <c r="E285" s="341" t="s">
        <v>8790</v>
      </c>
      <c r="F285" s="422">
        <v>2500</v>
      </c>
      <c r="G285" s="418" t="s">
        <v>9436</v>
      </c>
      <c r="H285" s="341" t="s">
        <v>9437</v>
      </c>
      <c r="I285" s="341" t="s">
        <v>581</v>
      </c>
      <c r="J285" s="341" t="s">
        <v>3995</v>
      </c>
      <c r="K285" s="341" t="s">
        <v>581</v>
      </c>
      <c r="L285" s="339">
        <v>1</v>
      </c>
      <c r="M285" s="339">
        <v>12</v>
      </c>
      <c r="N285" s="423">
        <v>33213.599999999999</v>
      </c>
      <c r="O285" s="339" t="s">
        <v>1664</v>
      </c>
      <c r="P285" s="424">
        <v>6</v>
      </c>
      <c r="Q285" s="423">
        <v>16272.6</v>
      </c>
      <c r="R285" s="421" t="s">
        <v>1664</v>
      </c>
      <c r="S285" s="421">
        <v>12</v>
      </c>
    </row>
    <row r="286" spans="1:19" ht="12" x14ac:dyDescent="0.2">
      <c r="A286" s="341">
        <v>281</v>
      </c>
      <c r="B286" s="341" t="s">
        <v>8761</v>
      </c>
      <c r="C286" s="341" t="s">
        <v>8762</v>
      </c>
      <c r="D286" s="341" t="s">
        <v>158</v>
      </c>
      <c r="E286" s="341" t="s">
        <v>4012</v>
      </c>
      <c r="F286" s="422">
        <v>6000</v>
      </c>
      <c r="G286" s="418" t="s">
        <v>9438</v>
      </c>
      <c r="H286" s="341" t="s">
        <v>9439</v>
      </c>
      <c r="I286" s="341" t="s">
        <v>4015</v>
      </c>
      <c r="J286" s="341" t="s">
        <v>8813</v>
      </c>
      <c r="K286" s="341" t="s">
        <v>4015</v>
      </c>
      <c r="L286" s="339">
        <v>1</v>
      </c>
      <c r="M286" s="339">
        <v>3</v>
      </c>
      <c r="N286" s="423">
        <v>17686.730000000003</v>
      </c>
      <c r="O286" s="339" t="s">
        <v>1664</v>
      </c>
      <c r="P286" s="424" t="s">
        <v>1664</v>
      </c>
      <c r="Q286" s="423" t="s">
        <v>1664</v>
      </c>
      <c r="R286" s="421"/>
      <c r="S286" s="421"/>
    </row>
    <row r="287" spans="1:19" ht="12" x14ac:dyDescent="0.2">
      <c r="A287" s="341">
        <v>282</v>
      </c>
      <c r="B287" s="341" t="s">
        <v>8761</v>
      </c>
      <c r="C287" s="341" t="s">
        <v>8786</v>
      </c>
      <c r="D287" s="341" t="s">
        <v>158</v>
      </c>
      <c r="E287" s="341" t="s">
        <v>8801</v>
      </c>
      <c r="F287" s="422">
        <v>4000</v>
      </c>
      <c r="G287" s="418" t="s">
        <v>9440</v>
      </c>
      <c r="H287" s="341" t="s">
        <v>9441</v>
      </c>
      <c r="I287" s="341" t="s">
        <v>4015</v>
      </c>
      <c r="J287" s="341" t="s">
        <v>9442</v>
      </c>
      <c r="K287" s="341" t="s">
        <v>4015</v>
      </c>
      <c r="L287" s="339" t="s">
        <v>1664</v>
      </c>
      <c r="M287" s="339" t="s">
        <v>1664</v>
      </c>
      <c r="N287" s="423" t="s">
        <v>1664</v>
      </c>
      <c r="O287" s="339">
        <v>1</v>
      </c>
      <c r="P287" s="424">
        <v>6</v>
      </c>
      <c r="Q287" s="423">
        <v>25283.4</v>
      </c>
      <c r="R287" s="421">
        <v>4</v>
      </c>
      <c r="S287" s="421">
        <v>12</v>
      </c>
    </row>
    <row r="288" spans="1:19" ht="12" x14ac:dyDescent="0.2">
      <c r="A288" s="341">
        <v>283</v>
      </c>
      <c r="B288" s="341" t="s">
        <v>8761</v>
      </c>
      <c r="C288" s="341" t="s">
        <v>8762</v>
      </c>
      <c r="D288" s="341" t="s">
        <v>158</v>
      </c>
      <c r="E288" s="341" t="s">
        <v>8801</v>
      </c>
      <c r="F288" s="422">
        <v>4000</v>
      </c>
      <c r="G288" s="418" t="s">
        <v>9440</v>
      </c>
      <c r="H288" s="341" t="s">
        <v>9441</v>
      </c>
      <c r="I288" s="341" t="s">
        <v>4015</v>
      </c>
      <c r="J288" s="341" t="s">
        <v>9442</v>
      </c>
      <c r="K288" s="341" t="s">
        <v>4015</v>
      </c>
      <c r="L288" s="339">
        <v>1</v>
      </c>
      <c r="M288" s="339">
        <v>8</v>
      </c>
      <c r="N288" s="423">
        <v>33422.400000000001</v>
      </c>
      <c r="O288" s="339" t="s">
        <v>1664</v>
      </c>
      <c r="P288" s="424" t="s">
        <v>1664</v>
      </c>
      <c r="Q288" s="423" t="s">
        <v>1664</v>
      </c>
      <c r="R288" s="421"/>
      <c r="S288" s="421"/>
    </row>
    <row r="289" spans="1:19" ht="12" x14ac:dyDescent="0.2">
      <c r="A289" s="341">
        <v>284</v>
      </c>
      <c r="B289" s="341" t="s">
        <v>8761</v>
      </c>
      <c r="C289" s="341" t="s">
        <v>8762</v>
      </c>
      <c r="D289" s="341" t="s">
        <v>158</v>
      </c>
      <c r="E289" s="341" t="s">
        <v>9443</v>
      </c>
      <c r="F289" s="422">
        <v>2500</v>
      </c>
      <c r="G289" s="418" t="s">
        <v>9444</v>
      </c>
      <c r="H289" s="341" t="s">
        <v>9445</v>
      </c>
      <c r="I289" s="341" t="s">
        <v>9446</v>
      </c>
      <c r="J289" s="341" t="s">
        <v>8777</v>
      </c>
      <c r="K289" s="341" t="s">
        <v>9446</v>
      </c>
      <c r="L289" s="339">
        <v>1</v>
      </c>
      <c r="M289" s="339">
        <v>12</v>
      </c>
      <c r="N289" s="423">
        <v>33213.599999999999</v>
      </c>
      <c r="O289" s="339" t="s">
        <v>1664</v>
      </c>
      <c r="P289" s="424">
        <v>6</v>
      </c>
      <c r="Q289" s="423">
        <v>16272.6</v>
      </c>
      <c r="R289" s="421" t="s">
        <v>1664</v>
      </c>
      <c r="S289" s="421">
        <v>12</v>
      </c>
    </row>
    <row r="290" spans="1:19" ht="12" x14ac:dyDescent="0.2">
      <c r="A290" s="341">
        <v>285</v>
      </c>
      <c r="B290" s="341" t="s">
        <v>8761</v>
      </c>
      <c r="C290" s="341" t="s">
        <v>8762</v>
      </c>
      <c r="D290" s="341" t="s">
        <v>158</v>
      </c>
      <c r="E290" s="341" t="s">
        <v>9365</v>
      </c>
      <c r="F290" s="422">
        <v>1500</v>
      </c>
      <c r="G290" s="418" t="s">
        <v>9447</v>
      </c>
      <c r="H290" s="341" t="s">
        <v>9448</v>
      </c>
      <c r="I290" s="341" t="s">
        <v>8444</v>
      </c>
      <c r="J290" s="341" t="s">
        <v>9033</v>
      </c>
      <c r="K290" s="341" t="s">
        <v>8444</v>
      </c>
      <c r="L290" s="339">
        <v>1</v>
      </c>
      <c r="M290" s="339">
        <v>12</v>
      </c>
      <c r="N290" s="423">
        <v>20430</v>
      </c>
      <c r="O290" s="339" t="s">
        <v>1664</v>
      </c>
      <c r="P290" s="424">
        <v>6</v>
      </c>
      <c r="Q290" s="423">
        <v>9810</v>
      </c>
      <c r="R290" s="421" t="s">
        <v>1664</v>
      </c>
      <c r="S290" s="421">
        <v>12</v>
      </c>
    </row>
    <row r="291" spans="1:19" ht="12" x14ac:dyDescent="0.2">
      <c r="A291" s="341">
        <v>286</v>
      </c>
      <c r="B291" s="341" t="s">
        <v>8761</v>
      </c>
      <c r="C291" s="341" t="s">
        <v>8786</v>
      </c>
      <c r="D291" s="341" t="s">
        <v>158</v>
      </c>
      <c r="E291" s="341" t="s">
        <v>8801</v>
      </c>
      <c r="F291" s="422">
        <v>4000</v>
      </c>
      <c r="G291" s="418" t="s">
        <v>9449</v>
      </c>
      <c r="H291" s="341" t="s">
        <v>9450</v>
      </c>
      <c r="I291" s="341" t="s">
        <v>4015</v>
      </c>
      <c r="J291" s="341" t="s">
        <v>8777</v>
      </c>
      <c r="K291" s="341" t="s">
        <v>4015</v>
      </c>
      <c r="L291" s="339" t="s">
        <v>1664</v>
      </c>
      <c r="M291" s="339" t="s">
        <v>1664</v>
      </c>
      <c r="N291" s="423" t="s">
        <v>1664</v>
      </c>
      <c r="O291" s="339">
        <v>1</v>
      </c>
      <c r="P291" s="424">
        <v>6</v>
      </c>
      <c r="Q291" s="423">
        <v>25283.4</v>
      </c>
      <c r="R291" s="421">
        <v>4</v>
      </c>
      <c r="S291" s="421">
        <v>12</v>
      </c>
    </row>
    <row r="292" spans="1:19" ht="12" x14ac:dyDescent="0.2">
      <c r="A292" s="341">
        <v>287</v>
      </c>
      <c r="B292" s="341" t="s">
        <v>8761</v>
      </c>
      <c r="C292" s="341" t="s">
        <v>8762</v>
      </c>
      <c r="D292" s="341" t="s">
        <v>158</v>
      </c>
      <c r="E292" s="341" t="s">
        <v>8801</v>
      </c>
      <c r="F292" s="422">
        <v>4000</v>
      </c>
      <c r="G292" s="418" t="s">
        <v>9449</v>
      </c>
      <c r="H292" s="341" t="s">
        <v>9450</v>
      </c>
      <c r="I292" s="341" t="s">
        <v>4015</v>
      </c>
      <c r="J292" s="341" t="s">
        <v>8777</v>
      </c>
      <c r="K292" s="341" t="s">
        <v>4015</v>
      </c>
      <c r="L292" s="339">
        <v>1</v>
      </c>
      <c r="M292" s="339">
        <v>2</v>
      </c>
      <c r="N292" s="423">
        <v>8262.26</v>
      </c>
      <c r="O292" s="339" t="s">
        <v>1664</v>
      </c>
      <c r="P292" s="424" t="s">
        <v>1664</v>
      </c>
      <c r="Q292" s="423" t="s">
        <v>1664</v>
      </c>
      <c r="R292" s="421"/>
      <c r="S292" s="421"/>
    </row>
    <row r="293" spans="1:19" ht="12" x14ac:dyDescent="0.2">
      <c r="A293" s="341">
        <v>288</v>
      </c>
      <c r="B293" s="341" t="s">
        <v>8761</v>
      </c>
      <c r="C293" s="341" t="s">
        <v>8762</v>
      </c>
      <c r="D293" s="341" t="s">
        <v>158</v>
      </c>
      <c r="E293" s="341" t="s">
        <v>5535</v>
      </c>
      <c r="F293" s="422">
        <v>6500</v>
      </c>
      <c r="G293" s="418" t="s">
        <v>9451</v>
      </c>
      <c r="H293" s="341" t="s">
        <v>9452</v>
      </c>
      <c r="I293" s="341" t="s">
        <v>8819</v>
      </c>
      <c r="J293" s="341" t="s">
        <v>8777</v>
      </c>
      <c r="K293" s="341" t="s">
        <v>8819</v>
      </c>
      <c r="L293" s="339">
        <v>1</v>
      </c>
      <c r="M293" s="339">
        <v>12</v>
      </c>
      <c r="N293" s="423">
        <v>81213.600000000006</v>
      </c>
      <c r="O293" s="339" t="s">
        <v>1664</v>
      </c>
      <c r="P293" s="424">
        <v>6</v>
      </c>
      <c r="Q293" s="423">
        <v>40283.4</v>
      </c>
      <c r="R293" s="421" t="s">
        <v>1664</v>
      </c>
      <c r="S293" s="421">
        <v>12</v>
      </c>
    </row>
    <row r="294" spans="1:19" ht="12" x14ac:dyDescent="0.2">
      <c r="A294" s="341">
        <v>289</v>
      </c>
      <c r="B294" s="341" t="s">
        <v>8761</v>
      </c>
      <c r="C294" s="341" t="s">
        <v>8762</v>
      </c>
      <c r="D294" s="341" t="s">
        <v>158</v>
      </c>
      <c r="E294" s="341" t="s">
        <v>4363</v>
      </c>
      <c r="F294" s="422">
        <v>2500</v>
      </c>
      <c r="G294" s="418" t="s">
        <v>9453</v>
      </c>
      <c r="H294" s="341" t="s">
        <v>9454</v>
      </c>
      <c r="I294" s="341" t="s">
        <v>4067</v>
      </c>
      <c r="J294" s="341" t="s">
        <v>8773</v>
      </c>
      <c r="K294" s="341" t="s">
        <v>4067</v>
      </c>
      <c r="L294" s="339">
        <v>1</v>
      </c>
      <c r="M294" s="339">
        <v>12</v>
      </c>
      <c r="N294" s="423">
        <v>33213.599999999999</v>
      </c>
      <c r="O294" s="339" t="s">
        <v>1664</v>
      </c>
      <c r="P294" s="424">
        <v>6</v>
      </c>
      <c r="Q294" s="423">
        <v>16272.6</v>
      </c>
      <c r="R294" s="421" t="s">
        <v>1664</v>
      </c>
      <c r="S294" s="421">
        <v>12</v>
      </c>
    </row>
    <row r="295" spans="1:19" ht="12" x14ac:dyDescent="0.2">
      <c r="A295" s="341">
        <v>290</v>
      </c>
      <c r="B295" s="341" t="s">
        <v>8761</v>
      </c>
      <c r="C295" s="341" t="s">
        <v>8762</v>
      </c>
      <c r="D295" s="341" t="s">
        <v>158</v>
      </c>
      <c r="E295" s="341" t="s">
        <v>9455</v>
      </c>
      <c r="F295" s="422">
        <v>6000</v>
      </c>
      <c r="G295" s="418" t="s">
        <v>9456</v>
      </c>
      <c r="H295" s="341" t="s">
        <v>9457</v>
      </c>
      <c r="I295" s="341" t="s">
        <v>4015</v>
      </c>
      <c r="J295" s="341" t="s">
        <v>8777</v>
      </c>
      <c r="K295" s="341" t="s">
        <v>4015</v>
      </c>
      <c r="L295" s="339">
        <v>1</v>
      </c>
      <c r="M295" s="339">
        <v>12</v>
      </c>
      <c r="N295" s="423">
        <v>75213.600000000006</v>
      </c>
      <c r="O295" s="339" t="s">
        <v>1664</v>
      </c>
      <c r="P295" s="424">
        <v>6</v>
      </c>
      <c r="Q295" s="423">
        <v>29150.84</v>
      </c>
      <c r="R295" s="421" t="s">
        <v>1664</v>
      </c>
      <c r="S295" s="421">
        <v>12</v>
      </c>
    </row>
    <row r="296" spans="1:19" ht="12" x14ac:dyDescent="0.2">
      <c r="A296" s="341">
        <v>291</v>
      </c>
      <c r="B296" s="341" t="s">
        <v>8761</v>
      </c>
      <c r="C296" s="341" t="s">
        <v>8786</v>
      </c>
      <c r="D296" s="341" t="s">
        <v>158</v>
      </c>
      <c r="E296" s="341" t="s">
        <v>4507</v>
      </c>
      <c r="F296" s="422">
        <v>3500</v>
      </c>
      <c r="G296" s="418" t="s">
        <v>9458</v>
      </c>
      <c r="H296" s="341" t="s">
        <v>9459</v>
      </c>
      <c r="I296" s="341" t="s">
        <v>8444</v>
      </c>
      <c r="J296" s="341" t="s">
        <v>8910</v>
      </c>
      <c r="K296" s="341" t="s">
        <v>8444</v>
      </c>
      <c r="L296" s="339">
        <v>1</v>
      </c>
      <c r="M296" s="339">
        <v>10</v>
      </c>
      <c r="N296" s="423">
        <v>37478</v>
      </c>
      <c r="O296" s="339" t="s">
        <v>1664</v>
      </c>
      <c r="P296" s="424" t="s">
        <v>1664</v>
      </c>
      <c r="Q296" s="423" t="s">
        <v>1664</v>
      </c>
      <c r="R296" s="421"/>
      <c r="S296" s="421"/>
    </row>
    <row r="297" spans="1:19" ht="12" x14ac:dyDescent="0.2">
      <c r="A297" s="341">
        <v>292</v>
      </c>
      <c r="B297" s="341" t="s">
        <v>8761</v>
      </c>
      <c r="C297" s="341" t="s">
        <v>8762</v>
      </c>
      <c r="D297" s="341" t="s">
        <v>158</v>
      </c>
      <c r="E297" s="341" t="s">
        <v>4507</v>
      </c>
      <c r="F297" s="422">
        <v>3500</v>
      </c>
      <c r="G297" s="418" t="s">
        <v>9458</v>
      </c>
      <c r="H297" s="341" t="s">
        <v>9459</v>
      </c>
      <c r="I297" s="341" t="s">
        <v>8444</v>
      </c>
      <c r="J297" s="341" t="s">
        <v>8910</v>
      </c>
      <c r="K297" s="341" t="s">
        <v>8444</v>
      </c>
      <c r="L297" s="339">
        <v>1</v>
      </c>
      <c r="M297" s="339">
        <v>2</v>
      </c>
      <c r="N297" s="423">
        <v>7735.6</v>
      </c>
      <c r="O297" s="339" t="s">
        <v>1664</v>
      </c>
      <c r="P297" s="424">
        <v>6</v>
      </c>
      <c r="Q297" s="423">
        <v>22283.4</v>
      </c>
      <c r="R297" s="421" t="s">
        <v>1664</v>
      </c>
      <c r="S297" s="421">
        <v>12</v>
      </c>
    </row>
    <row r="298" spans="1:19" ht="12" x14ac:dyDescent="0.2">
      <c r="A298" s="341">
        <v>293</v>
      </c>
      <c r="B298" s="341" t="s">
        <v>8761</v>
      </c>
      <c r="C298" s="341" t="s">
        <v>8762</v>
      </c>
      <c r="D298" s="341" t="s">
        <v>158</v>
      </c>
      <c r="E298" s="341" t="s">
        <v>8984</v>
      </c>
      <c r="F298" s="422">
        <v>1800</v>
      </c>
      <c r="G298" s="418" t="s">
        <v>9460</v>
      </c>
      <c r="H298" s="341" t="s">
        <v>9461</v>
      </c>
      <c r="I298" s="341" t="s">
        <v>581</v>
      </c>
      <c r="J298" s="341" t="s">
        <v>3995</v>
      </c>
      <c r="K298" s="341" t="s">
        <v>581</v>
      </c>
      <c r="L298" s="339">
        <v>1</v>
      </c>
      <c r="M298" s="339">
        <v>2</v>
      </c>
      <c r="N298" s="423">
        <v>5549.8</v>
      </c>
      <c r="O298" s="339" t="s">
        <v>1664</v>
      </c>
      <c r="P298" s="424" t="s">
        <v>1664</v>
      </c>
      <c r="Q298" s="423" t="s">
        <v>1664</v>
      </c>
      <c r="R298" s="421"/>
      <c r="S298" s="421"/>
    </row>
    <row r="299" spans="1:19" ht="12" x14ac:dyDescent="0.2">
      <c r="A299" s="341">
        <v>294</v>
      </c>
      <c r="B299" s="341" t="s">
        <v>8761</v>
      </c>
      <c r="C299" s="341" t="s">
        <v>8762</v>
      </c>
      <c r="D299" s="341" t="s">
        <v>158</v>
      </c>
      <c r="E299" s="341" t="s">
        <v>3997</v>
      </c>
      <c r="F299" s="422">
        <v>1800</v>
      </c>
      <c r="G299" s="418" t="s">
        <v>9462</v>
      </c>
      <c r="H299" s="341" t="s">
        <v>9463</v>
      </c>
      <c r="I299" s="341" t="s">
        <v>4510</v>
      </c>
      <c r="J299" s="341" t="s">
        <v>9033</v>
      </c>
      <c r="K299" s="341" t="s">
        <v>4510</v>
      </c>
      <c r="L299" s="339">
        <v>1</v>
      </c>
      <c r="M299" s="339">
        <v>12</v>
      </c>
      <c r="N299" s="423">
        <v>24354</v>
      </c>
      <c r="O299" s="339" t="s">
        <v>1664</v>
      </c>
      <c r="P299" s="424">
        <v>6</v>
      </c>
      <c r="Q299" s="423">
        <v>11772</v>
      </c>
      <c r="R299" s="421" t="s">
        <v>1664</v>
      </c>
      <c r="S299" s="421">
        <v>12</v>
      </c>
    </row>
    <row r="300" spans="1:19" ht="12" x14ac:dyDescent="0.2">
      <c r="A300" s="341">
        <v>295</v>
      </c>
      <c r="B300" s="341" t="s">
        <v>8761</v>
      </c>
      <c r="C300" s="341" t="s">
        <v>8762</v>
      </c>
      <c r="D300" s="341" t="s">
        <v>158</v>
      </c>
      <c r="E300" s="341" t="s">
        <v>8801</v>
      </c>
      <c r="F300" s="422">
        <v>4000</v>
      </c>
      <c r="G300" s="418" t="s">
        <v>9464</v>
      </c>
      <c r="H300" s="341" t="s">
        <v>9465</v>
      </c>
      <c r="I300" s="341" t="s">
        <v>4015</v>
      </c>
      <c r="J300" s="341" t="s">
        <v>8777</v>
      </c>
      <c r="K300" s="341" t="s">
        <v>4015</v>
      </c>
      <c r="L300" s="339">
        <v>1</v>
      </c>
      <c r="M300" s="339">
        <v>12</v>
      </c>
      <c r="N300" s="423">
        <v>51073.82</v>
      </c>
      <c r="O300" s="339" t="s">
        <v>1664</v>
      </c>
      <c r="P300" s="424">
        <v>6</v>
      </c>
      <c r="Q300" s="423">
        <v>25283.4</v>
      </c>
      <c r="R300" s="421" t="s">
        <v>1664</v>
      </c>
      <c r="S300" s="421">
        <v>12</v>
      </c>
    </row>
    <row r="301" spans="1:19" ht="12" x14ac:dyDescent="0.2">
      <c r="A301" s="341">
        <v>296</v>
      </c>
      <c r="B301" s="341" t="s">
        <v>8761</v>
      </c>
      <c r="C301" s="341" t="s">
        <v>8762</v>
      </c>
      <c r="D301" s="341" t="s">
        <v>158</v>
      </c>
      <c r="E301" s="341" t="s">
        <v>4000</v>
      </c>
      <c r="F301" s="422">
        <v>2000</v>
      </c>
      <c r="G301" s="418" t="s">
        <v>9466</v>
      </c>
      <c r="H301" s="341" t="s">
        <v>9467</v>
      </c>
      <c r="I301" s="341" t="s">
        <v>581</v>
      </c>
      <c r="J301" s="341" t="s">
        <v>3995</v>
      </c>
      <c r="K301" s="341" t="s">
        <v>581</v>
      </c>
      <c r="L301" s="339">
        <v>1</v>
      </c>
      <c r="M301" s="339">
        <v>12</v>
      </c>
      <c r="N301" s="423">
        <v>26970</v>
      </c>
      <c r="O301" s="339" t="s">
        <v>1664</v>
      </c>
      <c r="P301" s="424">
        <v>6</v>
      </c>
      <c r="Q301" s="423">
        <v>13080</v>
      </c>
      <c r="R301" s="421" t="s">
        <v>1664</v>
      </c>
      <c r="S301" s="421">
        <v>12</v>
      </c>
    </row>
    <row r="302" spans="1:19" ht="12" x14ac:dyDescent="0.2">
      <c r="A302" s="341">
        <v>297</v>
      </c>
      <c r="B302" s="341" t="s">
        <v>8761</v>
      </c>
      <c r="C302" s="341" t="s">
        <v>8762</v>
      </c>
      <c r="D302" s="341" t="s">
        <v>158</v>
      </c>
      <c r="E302" s="341" t="s">
        <v>9468</v>
      </c>
      <c r="F302" s="422">
        <v>3000</v>
      </c>
      <c r="G302" s="418" t="s">
        <v>9469</v>
      </c>
      <c r="H302" s="341" t="s">
        <v>9470</v>
      </c>
      <c r="I302" s="341" t="s">
        <v>4015</v>
      </c>
      <c r="J302" s="341" t="s">
        <v>8777</v>
      </c>
      <c r="K302" s="341" t="s">
        <v>4015</v>
      </c>
      <c r="L302" s="339">
        <v>1</v>
      </c>
      <c r="M302" s="339">
        <v>12</v>
      </c>
      <c r="N302" s="423">
        <v>39213.599999999999</v>
      </c>
      <c r="O302" s="339" t="s">
        <v>1664</v>
      </c>
      <c r="P302" s="424">
        <v>6</v>
      </c>
      <c r="Q302" s="423">
        <v>19283.400000000001</v>
      </c>
      <c r="R302" s="421" t="s">
        <v>1664</v>
      </c>
      <c r="S302" s="421">
        <v>12</v>
      </c>
    </row>
    <row r="303" spans="1:19" ht="12" x14ac:dyDescent="0.2">
      <c r="A303" s="341">
        <v>298</v>
      </c>
      <c r="B303" s="341" t="s">
        <v>8761</v>
      </c>
      <c r="C303" s="341" t="s">
        <v>8762</v>
      </c>
      <c r="D303" s="341" t="s">
        <v>158</v>
      </c>
      <c r="E303" s="341" t="s">
        <v>8778</v>
      </c>
      <c r="F303" s="422">
        <v>8000</v>
      </c>
      <c r="G303" s="418" t="s">
        <v>9471</v>
      </c>
      <c r="H303" s="341" t="s">
        <v>9472</v>
      </c>
      <c r="I303" s="341" t="s">
        <v>9473</v>
      </c>
      <c r="J303" s="341" t="s">
        <v>8777</v>
      </c>
      <c r="K303" s="341" t="s">
        <v>9473</v>
      </c>
      <c r="L303" s="339">
        <v>1</v>
      </c>
      <c r="M303" s="339">
        <v>2</v>
      </c>
      <c r="N303" s="423">
        <v>18791.159999999996</v>
      </c>
      <c r="O303" s="339" t="s">
        <v>1664</v>
      </c>
      <c r="P303" s="424" t="s">
        <v>1664</v>
      </c>
      <c r="Q303" s="423" t="s">
        <v>1664</v>
      </c>
      <c r="R303" s="421"/>
      <c r="S303" s="421"/>
    </row>
    <row r="304" spans="1:19" ht="12" x14ac:dyDescent="0.2">
      <c r="A304" s="341">
        <v>299</v>
      </c>
      <c r="B304" s="341" t="s">
        <v>8761</v>
      </c>
      <c r="C304" s="341" t="s">
        <v>8762</v>
      </c>
      <c r="D304" s="341" t="s">
        <v>158</v>
      </c>
      <c r="E304" s="341" t="s">
        <v>4000</v>
      </c>
      <c r="F304" s="422">
        <v>2500</v>
      </c>
      <c r="G304" s="418" t="s">
        <v>9474</v>
      </c>
      <c r="H304" s="341" t="s">
        <v>9475</v>
      </c>
      <c r="I304" s="341" t="s">
        <v>581</v>
      </c>
      <c r="J304" s="341" t="s">
        <v>3995</v>
      </c>
      <c r="K304" s="341" t="s">
        <v>581</v>
      </c>
      <c r="L304" s="339">
        <v>1</v>
      </c>
      <c r="M304" s="339">
        <v>12</v>
      </c>
      <c r="N304" s="423">
        <v>33213.599999999999</v>
      </c>
      <c r="O304" s="339" t="s">
        <v>1664</v>
      </c>
      <c r="P304" s="424">
        <v>6</v>
      </c>
      <c r="Q304" s="423">
        <v>16272.6</v>
      </c>
      <c r="R304" s="421" t="s">
        <v>1664</v>
      </c>
      <c r="S304" s="421">
        <v>12</v>
      </c>
    </row>
    <row r="305" spans="1:19" ht="12" x14ac:dyDescent="0.2">
      <c r="A305" s="341">
        <v>300</v>
      </c>
      <c r="B305" s="341" t="s">
        <v>8761</v>
      </c>
      <c r="C305" s="341" t="s">
        <v>8762</v>
      </c>
      <c r="D305" s="341" t="s">
        <v>158</v>
      </c>
      <c r="E305" s="341" t="s">
        <v>8774</v>
      </c>
      <c r="F305" s="422">
        <v>12500</v>
      </c>
      <c r="G305" s="418" t="s">
        <v>9476</v>
      </c>
      <c r="H305" s="341" t="s">
        <v>9477</v>
      </c>
      <c r="I305" s="341" t="s">
        <v>4015</v>
      </c>
      <c r="J305" s="341" t="s">
        <v>8777</v>
      </c>
      <c r="K305" s="341" t="s">
        <v>4015</v>
      </c>
      <c r="L305" s="339">
        <v>1</v>
      </c>
      <c r="M305" s="339">
        <v>9</v>
      </c>
      <c r="N305" s="423">
        <v>111695.18</v>
      </c>
      <c r="O305" s="339" t="s">
        <v>1664</v>
      </c>
      <c r="P305" s="424" t="s">
        <v>1664</v>
      </c>
      <c r="Q305" s="423" t="s">
        <v>1664</v>
      </c>
      <c r="R305" s="421"/>
      <c r="S305" s="421"/>
    </row>
    <row r="306" spans="1:19" ht="12" x14ac:dyDescent="0.2">
      <c r="A306" s="341">
        <v>301</v>
      </c>
      <c r="B306" s="341" t="s">
        <v>8761</v>
      </c>
      <c r="C306" s="341" t="s">
        <v>8786</v>
      </c>
      <c r="D306" s="341" t="s">
        <v>158</v>
      </c>
      <c r="E306" s="341" t="s">
        <v>4280</v>
      </c>
      <c r="F306" s="422">
        <v>5000</v>
      </c>
      <c r="G306" s="418" t="s">
        <v>9478</v>
      </c>
      <c r="H306" s="341" t="s">
        <v>9479</v>
      </c>
      <c r="I306" s="341" t="s">
        <v>4015</v>
      </c>
      <c r="J306" s="341" t="s">
        <v>8777</v>
      </c>
      <c r="K306" s="341" t="s">
        <v>4015</v>
      </c>
      <c r="L306" s="339" t="s">
        <v>1664</v>
      </c>
      <c r="M306" s="339" t="s">
        <v>1664</v>
      </c>
      <c r="N306" s="423" t="s">
        <v>1664</v>
      </c>
      <c r="O306" s="339">
        <v>1</v>
      </c>
      <c r="P306" s="424">
        <v>6</v>
      </c>
      <c r="Q306" s="423">
        <v>31283.4</v>
      </c>
      <c r="R306" s="421">
        <v>4</v>
      </c>
      <c r="S306" s="421">
        <v>12</v>
      </c>
    </row>
    <row r="307" spans="1:19" ht="12" x14ac:dyDescent="0.2">
      <c r="A307" s="341">
        <v>302</v>
      </c>
      <c r="B307" s="341" t="s">
        <v>8761</v>
      </c>
      <c r="C307" s="341" t="s">
        <v>8762</v>
      </c>
      <c r="D307" s="341" t="s">
        <v>158</v>
      </c>
      <c r="E307" s="341" t="s">
        <v>4280</v>
      </c>
      <c r="F307" s="422">
        <v>5000</v>
      </c>
      <c r="G307" s="418" t="s">
        <v>9478</v>
      </c>
      <c r="H307" s="341" t="s">
        <v>9479</v>
      </c>
      <c r="I307" s="341" t="s">
        <v>4015</v>
      </c>
      <c r="J307" s="341" t="s">
        <v>8777</v>
      </c>
      <c r="K307" s="341" t="s">
        <v>4015</v>
      </c>
      <c r="L307" s="339">
        <v>1</v>
      </c>
      <c r="M307" s="339">
        <v>2</v>
      </c>
      <c r="N307" s="423">
        <v>10195.6</v>
      </c>
      <c r="O307" s="339" t="s">
        <v>1664</v>
      </c>
      <c r="P307" s="424" t="s">
        <v>1664</v>
      </c>
      <c r="Q307" s="423" t="s">
        <v>1664</v>
      </c>
      <c r="R307" s="421"/>
      <c r="S307" s="421"/>
    </row>
    <row r="308" spans="1:19" ht="12" x14ac:dyDescent="0.2">
      <c r="A308" s="341">
        <v>303</v>
      </c>
      <c r="B308" s="341" t="s">
        <v>8761</v>
      </c>
      <c r="C308" s="341" t="s">
        <v>8762</v>
      </c>
      <c r="D308" s="341" t="s">
        <v>158</v>
      </c>
      <c r="E308" s="341" t="s">
        <v>9308</v>
      </c>
      <c r="F308" s="422">
        <v>10000</v>
      </c>
      <c r="G308" s="418" t="s">
        <v>9480</v>
      </c>
      <c r="H308" s="341" t="s">
        <v>9481</v>
      </c>
      <c r="I308" s="341" t="s">
        <v>4510</v>
      </c>
      <c r="J308" s="341" t="s">
        <v>8910</v>
      </c>
      <c r="K308" s="341" t="s">
        <v>4510</v>
      </c>
      <c r="L308" s="339" t="s">
        <v>1664</v>
      </c>
      <c r="M308" s="339" t="s">
        <v>1664</v>
      </c>
      <c r="N308" s="423" t="s">
        <v>1664</v>
      </c>
      <c r="O308" s="339">
        <v>1</v>
      </c>
      <c r="P308" s="424">
        <v>1</v>
      </c>
      <c r="Q308" s="423">
        <v>10186.299999999999</v>
      </c>
      <c r="R308" s="421"/>
      <c r="S308" s="421"/>
    </row>
    <row r="309" spans="1:19" ht="12" x14ac:dyDescent="0.2">
      <c r="A309" s="341">
        <v>304</v>
      </c>
      <c r="B309" s="341" t="s">
        <v>8761</v>
      </c>
      <c r="C309" s="341" t="s">
        <v>8762</v>
      </c>
      <c r="D309" s="341" t="s">
        <v>158</v>
      </c>
      <c r="E309" s="341" t="s">
        <v>8767</v>
      </c>
      <c r="F309" s="422">
        <v>6000</v>
      </c>
      <c r="G309" s="418" t="s">
        <v>9482</v>
      </c>
      <c r="H309" s="341" t="s">
        <v>9483</v>
      </c>
      <c r="I309" s="341" t="s">
        <v>4015</v>
      </c>
      <c r="J309" s="341" t="s">
        <v>8777</v>
      </c>
      <c r="K309" s="341" t="s">
        <v>4015</v>
      </c>
      <c r="L309" s="339">
        <v>1</v>
      </c>
      <c r="M309" s="339">
        <v>12</v>
      </c>
      <c r="N309" s="423">
        <v>75213.600000000006</v>
      </c>
      <c r="O309" s="339" t="s">
        <v>1664</v>
      </c>
      <c r="P309" s="424">
        <v>6</v>
      </c>
      <c r="Q309" s="423">
        <v>37283.4</v>
      </c>
      <c r="R309" s="421" t="s">
        <v>1664</v>
      </c>
      <c r="S309" s="421">
        <v>12</v>
      </c>
    </row>
    <row r="310" spans="1:19" ht="12" x14ac:dyDescent="0.2">
      <c r="A310" s="341">
        <v>305</v>
      </c>
      <c r="B310" s="341" t="s">
        <v>8761</v>
      </c>
      <c r="C310" s="341" t="s">
        <v>8762</v>
      </c>
      <c r="D310" s="341" t="s">
        <v>158</v>
      </c>
      <c r="E310" s="341" t="s">
        <v>8801</v>
      </c>
      <c r="F310" s="422">
        <v>6500</v>
      </c>
      <c r="G310" s="418" t="s">
        <v>9484</v>
      </c>
      <c r="H310" s="341" t="s">
        <v>9485</v>
      </c>
      <c r="I310" s="341" t="s">
        <v>9486</v>
      </c>
      <c r="J310" s="341" t="s">
        <v>8910</v>
      </c>
      <c r="K310" s="341" t="s">
        <v>9486</v>
      </c>
      <c r="L310" s="339">
        <v>1</v>
      </c>
      <c r="M310" s="339">
        <v>12</v>
      </c>
      <c r="N310" s="423">
        <v>81213.600000000006</v>
      </c>
      <c r="O310" s="339" t="s">
        <v>1664</v>
      </c>
      <c r="P310" s="424">
        <v>6</v>
      </c>
      <c r="Q310" s="423">
        <v>40283.4</v>
      </c>
      <c r="R310" s="421" t="s">
        <v>1664</v>
      </c>
      <c r="S310" s="421">
        <v>12</v>
      </c>
    </row>
    <row r="311" spans="1:19" ht="12" x14ac:dyDescent="0.2">
      <c r="A311" s="341">
        <v>306</v>
      </c>
      <c r="B311" s="341" t="s">
        <v>8761</v>
      </c>
      <c r="C311" s="341" t="s">
        <v>8762</v>
      </c>
      <c r="D311" s="341" t="s">
        <v>158</v>
      </c>
      <c r="E311" s="341" t="s">
        <v>8793</v>
      </c>
      <c r="F311" s="422">
        <v>4000</v>
      </c>
      <c r="G311" s="418" t="s">
        <v>9487</v>
      </c>
      <c r="H311" s="341" t="s">
        <v>9488</v>
      </c>
      <c r="I311" s="341" t="s">
        <v>4015</v>
      </c>
      <c r="J311" s="341" t="s">
        <v>8777</v>
      </c>
      <c r="K311" s="341" t="s">
        <v>4015</v>
      </c>
      <c r="L311" s="339">
        <v>1</v>
      </c>
      <c r="M311" s="339">
        <v>12</v>
      </c>
      <c r="N311" s="423">
        <v>49063.8</v>
      </c>
      <c r="O311" s="339" t="s">
        <v>1664</v>
      </c>
      <c r="P311" s="424">
        <v>6</v>
      </c>
      <c r="Q311" s="423">
        <v>25283.4</v>
      </c>
      <c r="R311" s="421" t="s">
        <v>1664</v>
      </c>
      <c r="S311" s="421">
        <v>12</v>
      </c>
    </row>
    <row r="312" spans="1:19" ht="12" x14ac:dyDescent="0.2">
      <c r="A312" s="341">
        <v>307</v>
      </c>
      <c r="B312" s="341" t="s">
        <v>8761</v>
      </c>
      <c r="C312" s="341" t="s">
        <v>8762</v>
      </c>
      <c r="D312" s="341" t="s">
        <v>158</v>
      </c>
      <c r="E312" s="341" t="s">
        <v>5535</v>
      </c>
      <c r="F312" s="422">
        <v>6000</v>
      </c>
      <c r="G312" s="418" t="s">
        <v>9489</v>
      </c>
      <c r="H312" s="341" t="s">
        <v>9490</v>
      </c>
      <c r="I312" s="341" t="s">
        <v>4404</v>
      </c>
      <c r="J312" s="341" t="s">
        <v>8777</v>
      </c>
      <c r="K312" s="341" t="s">
        <v>4404</v>
      </c>
      <c r="L312" s="339">
        <v>1</v>
      </c>
      <c r="M312" s="339">
        <v>12</v>
      </c>
      <c r="N312" s="423">
        <v>75213.600000000006</v>
      </c>
      <c r="O312" s="339" t="s">
        <v>1664</v>
      </c>
      <c r="P312" s="424">
        <v>6</v>
      </c>
      <c r="Q312" s="423">
        <v>37283.4</v>
      </c>
      <c r="R312" s="421" t="s">
        <v>1664</v>
      </c>
      <c r="S312" s="421">
        <v>12</v>
      </c>
    </row>
    <row r="313" spans="1:19" ht="12" x14ac:dyDescent="0.2">
      <c r="A313" s="341">
        <v>308</v>
      </c>
      <c r="B313" s="341" t="s">
        <v>8761</v>
      </c>
      <c r="C313" s="341" t="s">
        <v>8762</v>
      </c>
      <c r="D313" s="341" t="s">
        <v>158</v>
      </c>
      <c r="E313" s="341" t="s">
        <v>9491</v>
      </c>
      <c r="F313" s="422">
        <v>12000</v>
      </c>
      <c r="G313" s="418" t="s">
        <v>9492</v>
      </c>
      <c r="H313" s="341" t="s">
        <v>9493</v>
      </c>
      <c r="I313" s="341" t="s">
        <v>8696</v>
      </c>
      <c r="J313" s="341" t="s">
        <v>9250</v>
      </c>
      <c r="K313" s="341" t="s">
        <v>8696</v>
      </c>
      <c r="L313" s="339">
        <v>1</v>
      </c>
      <c r="M313" s="339">
        <v>12</v>
      </c>
      <c r="N313" s="423">
        <v>147213.6</v>
      </c>
      <c r="O313" s="339" t="s">
        <v>1664</v>
      </c>
      <c r="P313" s="424">
        <v>6</v>
      </c>
      <c r="Q313" s="423">
        <v>73283.399999999994</v>
      </c>
      <c r="R313" s="421" t="s">
        <v>1664</v>
      </c>
      <c r="S313" s="421">
        <v>12</v>
      </c>
    </row>
    <row r="314" spans="1:19" ht="12" x14ac:dyDescent="0.2">
      <c r="A314" s="341">
        <v>309</v>
      </c>
      <c r="B314" s="341" t="s">
        <v>8761</v>
      </c>
      <c r="C314" s="341" t="s">
        <v>8762</v>
      </c>
      <c r="D314" s="341" t="s">
        <v>158</v>
      </c>
      <c r="E314" s="341" t="s">
        <v>8801</v>
      </c>
      <c r="F314" s="422">
        <v>4000</v>
      </c>
      <c r="G314" s="418" t="s">
        <v>9494</v>
      </c>
      <c r="H314" s="341" t="s">
        <v>9495</v>
      </c>
      <c r="I314" s="341" t="s">
        <v>4015</v>
      </c>
      <c r="J314" s="341" t="s">
        <v>8777</v>
      </c>
      <c r="K314" s="341" t="s">
        <v>4015</v>
      </c>
      <c r="L314" s="339">
        <v>1</v>
      </c>
      <c r="M314" s="339">
        <v>1</v>
      </c>
      <c r="N314" s="423">
        <v>3951.13</v>
      </c>
      <c r="O314" s="339" t="s">
        <v>1664</v>
      </c>
      <c r="P314" s="424" t="s">
        <v>1664</v>
      </c>
      <c r="Q314" s="423" t="s">
        <v>1664</v>
      </c>
      <c r="R314" s="421"/>
      <c r="S314" s="421"/>
    </row>
    <row r="315" spans="1:19" ht="12" x14ac:dyDescent="0.2">
      <c r="A315" s="341">
        <v>310</v>
      </c>
      <c r="B315" s="341" t="s">
        <v>8761</v>
      </c>
      <c r="C315" s="341" t="s">
        <v>8762</v>
      </c>
      <c r="D315" s="341" t="s">
        <v>158</v>
      </c>
      <c r="E315" s="341" t="s">
        <v>9496</v>
      </c>
      <c r="F315" s="422">
        <v>12000</v>
      </c>
      <c r="G315" s="418" t="s">
        <v>9497</v>
      </c>
      <c r="H315" s="341" t="s">
        <v>9498</v>
      </c>
      <c r="I315" s="341" t="s">
        <v>9499</v>
      </c>
      <c r="J315" s="341" t="s">
        <v>8777</v>
      </c>
      <c r="K315" s="341" t="s">
        <v>9499</v>
      </c>
      <c r="L315" s="339">
        <v>1</v>
      </c>
      <c r="M315" s="339">
        <v>12</v>
      </c>
      <c r="N315" s="423">
        <v>147213.6</v>
      </c>
      <c r="O315" s="339" t="s">
        <v>1664</v>
      </c>
      <c r="P315" s="424">
        <v>6</v>
      </c>
      <c r="Q315" s="423">
        <v>73283.399999999994</v>
      </c>
      <c r="R315" s="421" t="s">
        <v>1664</v>
      </c>
      <c r="S315" s="421">
        <v>12</v>
      </c>
    </row>
    <row r="316" spans="1:19" ht="12" x14ac:dyDescent="0.2">
      <c r="A316" s="341">
        <v>311</v>
      </c>
      <c r="B316" s="341" t="s">
        <v>8761</v>
      </c>
      <c r="C316" s="341" t="s">
        <v>8762</v>
      </c>
      <c r="D316" s="341" t="s">
        <v>158</v>
      </c>
      <c r="E316" s="341" t="s">
        <v>9500</v>
      </c>
      <c r="F316" s="422">
        <v>5500</v>
      </c>
      <c r="G316" s="418" t="s">
        <v>9501</v>
      </c>
      <c r="H316" s="341" t="s">
        <v>9502</v>
      </c>
      <c r="I316" s="341" t="s">
        <v>8940</v>
      </c>
      <c r="J316" s="341" t="s">
        <v>8777</v>
      </c>
      <c r="K316" s="341" t="s">
        <v>8940</v>
      </c>
      <c r="L316" s="339">
        <v>1</v>
      </c>
      <c r="M316" s="339">
        <v>12</v>
      </c>
      <c r="N316" s="423">
        <v>69213.600000000006</v>
      </c>
      <c r="O316" s="339" t="s">
        <v>1664</v>
      </c>
      <c r="P316" s="424">
        <v>6</v>
      </c>
      <c r="Q316" s="423">
        <v>34283.4</v>
      </c>
      <c r="R316" s="421" t="s">
        <v>1664</v>
      </c>
      <c r="S316" s="421">
        <v>12</v>
      </c>
    </row>
    <row r="317" spans="1:19" ht="12" x14ac:dyDescent="0.2">
      <c r="A317" s="341">
        <v>312</v>
      </c>
      <c r="B317" s="341" t="s">
        <v>8761</v>
      </c>
      <c r="C317" s="341" t="s">
        <v>8762</v>
      </c>
      <c r="D317" s="341" t="s">
        <v>158</v>
      </c>
      <c r="E317" s="341" t="s">
        <v>4046</v>
      </c>
      <c r="F317" s="422">
        <v>3500</v>
      </c>
      <c r="G317" s="418" t="s">
        <v>9503</v>
      </c>
      <c r="H317" s="341" t="s">
        <v>9504</v>
      </c>
      <c r="I317" s="341" t="s">
        <v>4015</v>
      </c>
      <c r="J317" s="341" t="s">
        <v>8777</v>
      </c>
      <c r="K317" s="341" t="s">
        <v>4015</v>
      </c>
      <c r="L317" s="339">
        <v>1</v>
      </c>
      <c r="M317" s="339">
        <v>12</v>
      </c>
      <c r="N317" s="423">
        <v>45213.599999999999</v>
      </c>
      <c r="O317" s="339" t="s">
        <v>1664</v>
      </c>
      <c r="P317" s="424">
        <v>6</v>
      </c>
      <c r="Q317" s="423">
        <v>22283.4</v>
      </c>
      <c r="R317" s="421" t="s">
        <v>1664</v>
      </c>
      <c r="S317" s="421">
        <v>12</v>
      </c>
    </row>
    <row r="318" spans="1:19" ht="12" x14ac:dyDescent="0.2">
      <c r="A318" s="341">
        <v>313</v>
      </c>
      <c r="B318" s="341" t="s">
        <v>8761</v>
      </c>
      <c r="C318" s="341" t="s">
        <v>8762</v>
      </c>
      <c r="D318" s="341" t="s">
        <v>158</v>
      </c>
      <c r="E318" s="341" t="s">
        <v>8801</v>
      </c>
      <c r="F318" s="422">
        <v>4000</v>
      </c>
      <c r="G318" s="418" t="s">
        <v>9505</v>
      </c>
      <c r="H318" s="341" t="s">
        <v>9506</v>
      </c>
      <c r="I318" s="341" t="s">
        <v>4015</v>
      </c>
      <c r="J318" s="341" t="s">
        <v>8777</v>
      </c>
      <c r="K318" s="341" t="s">
        <v>4015</v>
      </c>
      <c r="L318" s="339">
        <v>1</v>
      </c>
      <c r="M318" s="339">
        <v>12</v>
      </c>
      <c r="N318" s="423">
        <v>51213.599999999999</v>
      </c>
      <c r="O318" s="339" t="s">
        <v>1664</v>
      </c>
      <c r="P318" s="424">
        <v>6</v>
      </c>
      <c r="Q318" s="423">
        <v>25283.4</v>
      </c>
      <c r="R318" s="421" t="s">
        <v>1664</v>
      </c>
      <c r="S318" s="421">
        <v>12</v>
      </c>
    </row>
    <row r="319" spans="1:19" ht="12" x14ac:dyDescent="0.2">
      <c r="A319" s="341">
        <v>314</v>
      </c>
      <c r="B319" s="341" t="s">
        <v>8761</v>
      </c>
      <c r="C319" s="341" t="s">
        <v>8762</v>
      </c>
      <c r="D319" s="341" t="s">
        <v>158</v>
      </c>
      <c r="E319" s="341" t="s">
        <v>9507</v>
      </c>
      <c r="F319" s="422">
        <v>6500</v>
      </c>
      <c r="G319" s="418" t="s">
        <v>9508</v>
      </c>
      <c r="H319" s="341" t="s">
        <v>9509</v>
      </c>
      <c r="I319" s="341" t="s">
        <v>4802</v>
      </c>
      <c r="J319" s="341" t="s">
        <v>8777</v>
      </c>
      <c r="K319" s="341" t="s">
        <v>4802</v>
      </c>
      <c r="L319" s="339">
        <v>1</v>
      </c>
      <c r="M319" s="339">
        <v>12</v>
      </c>
      <c r="N319" s="423">
        <v>81213.600000000006</v>
      </c>
      <c r="O319" s="339" t="s">
        <v>1664</v>
      </c>
      <c r="P319" s="424">
        <v>6</v>
      </c>
      <c r="Q319" s="423">
        <v>40283.4</v>
      </c>
      <c r="R319" s="421" t="s">
        <v>1664</v>
      </c>
      <c r="S319" s="421">
        <v>12</v>
      </c>
    </row>
    <row r="320" spans="1:19" ht="12" x14ac:dyDescent="0.2">
      <c r="A320" s="341">
        <v>315</v>
      </c>
      <c r="B320" s="341" t="s">
        <v>8761</v>
      </c>
      <c r="C320" s="341" t="s">
        <v>8762</v>
      </c>
      <c r="D320" s="341" t="s">
        <v>158</v>
      </c>
      <c r="E320" s="341" t="s">
        <v>8807</v>
      </c>
      <c r="F320" s="422">
        <v>8000</v>
      </c>
      <c r="G320" s="418" t="s">
        <v>9510</v>
      </c>
      <c r="H320" s="341" t="s">
        <v>9511</v>
      </c>
      <c r="I320" s="341" t="s">
        <v>4015</v>
      </c>
      <c r="J320" s="341" t="s">
        <v>8777</v>
      </c>
      <c r="K320" s="341" t="s">
        <v>4015</v>
      </c>
      <c r="L320" s="339">
        <v>1</v>
      </c>
      <c r="M320" s="339">
        <v>1</v>
      </c>
      <c r="N320" s="423">
        <v>5395.62</v>
      </c>
      <c r="O320" s="339" t="s">
        <v>1664</v>
      </c>
      <c r="P320" s="424" t="s">
        <v>1664</v>
      </c>
      <c r="Q320" s="423" t="s">
        <v>1664</v>
      </c>
      <c r="R320" s="421"/>
      <c r="S320" s="421"/>
    </row>
    <row r="321" spans="1:19" ht="12" x14ac:dyDescent="0.2">
      <c r="A321" s="341">
        <v>316</v>
      </c>
      <c r="B321" s="341" t="s">
        <v>8761</v>
      </c>
      <c r="C321" s="341" t="s">
        <v>8762</v>
      </c>
      <c r="D321" s="341" t="s">
        <v>158</v>
      </c>
      <c r="E321" s="341" t="s">
        <v>3997</v>
      </c>
      <c r="F321" s="422">
        <v>1800</v>
      </c>
      <c r="G321" s="418" t="s">
        <v>9512</v>
      </c>
      <c r="H321" s="341" t="s">
        <v>9513</v>
      </c>
      <c r="I321" s="341" t="s">
        <v>9486</v>
      </c>
      <c r="J321" s="341" t="s">
        <v>8910</v>
      </c>
      <c r="K321" s="341" t="s">
        <v>9486</v>
      </c>
      <c r="L321" s="339">
        <v>1</v>
      </c>
      <c r="M321" s="339">
        <v>12</v>
      </c>
      <c r="N321" s="423">
        <v>24354</v>
      </c>
      <c r="O321" s="339" t="s">
        <v>1664</v>
      </c>
      <c r="P321" s="424">
        <v>6</v>
      </c>
      <c r="Q321" s="423">
        <v>11772</v>
      </c>
      <c r="R321" s="421" t="s">
        <v>1664</v>
      </c>
      <c r="S321" s="421">
        <v>12</v>
      </c>
    </row>
    <row r="322" spans="1:19" ht="12" x14ac:dyDescent="0.2">
      <c r="A322" s="341">
        <v>317</v>
      </c>
      <c r="B322" s="341" t="s">
        <v>8761</v>
      </c>
      <c r="C322" s="341" t="s">
        <v>8762</v>
      </c>
      <c r="D322" s="341" t="s">
        <v>158</v>
      </c>
      <c r="E322" s="341" t="s">
        <v>4000</v>
      </c>
      <c r="F322" s="422">
        <v>2000</v>
      </c>
      <c r="G322" s="418" t="s">
        <v>9514</v>
      </c>
      <c r="H322" s="341" t="s">
        <v>9515</v>
      </c>
      <c r="I322" s="341" t="s">
        <v>9516</v>
      </c>
      <c r="J322" s="341" t="s">
        <v>9159</v>
      </c>
      <c r="K322" s="341" t="s">
        <v>9516</v>
      </c>
      <c r="L322" s="339">
        <v>1</v>
      </c>
      <c r="M322" s="339">
        <v>12</v>
      </c>
      <c r="N322" s="423">
        <v>26970</v>
      </c>
      <c r="O322" s="339" t="s">
        <v>1664</v>
      </c>
      <c r="P322" s="424">
        <v>6</v>
      </c>
      <c r="Q322" s="423">
        <v>13080</v>
      </c>
      <c r="R322" s="421" t="s">
        <v>1664</v>
      </c>
      <c r="S322" s="421">
        <v>12</v>
      </c>
    </row>
    <row r="323" spans="1:19" ht="12" x14ac:dyDescent="0.2">
      <c r="A323" s="341">
        <v>318</v>
      </c>
      <c r="B323" s="341" t="s">
        <v>8761</v>
      </c>
      <c r="C323" s="341" t="s">
        <v>8762</v>
      </c>
      <c r="D323" s="341" t="s">
        <v>158</v>
      </c>
      <c r="E323" s="341" t="s">
        <v>4343</v>
      </c>
      <c r="F323" s="422">
        <v>8500</v>
      </c>
      <c r="G323" s="418" t="s">
        <v>9517</v>
      </c>
      <c r="H323" s="341" t="s">
        <v>9518</v>
      </c>
      <c r="I323" s="341" t="s">
        <v>4015</v>
      </c>
      <c r="J323" s="341" t="s">
        <v>8777</v>
      </c>
      <c r="K323" s="341" t="s">
        <v>4015</v>
      </c>
      <c r="L323" s="339">
        <v>1</v>
      </c>
      <c r="M323" s="339">
        <v>12</v>
      </c>
      <c r="N323" s="423">
        <v>104375.1</v>
      </c>
      <c r="O323" s="339" t="s">
        <v>1664</v>
      </c>
      <c r="P323" s="424">
        <v>6</v>
      </c>
      <c r="Q323" s="423">
        <v>52283.4</v>
      </c>
      <c r="R323" s="421" t="s">
        <v>1664</v>
      </c>
      <c r="S323" s="421">
        <v>12</v>
      </c>
    </row>
    <row r="324" spans="1:19" ht="12" x14ac:dyDescent="0.2">
      <c r="A324" s="341">
        <v>319</v>
      </c>
      <c r="B324" s="341" t="s">
        <v>8761</v>
      </c>
      <c r="C324" s="341" t="s">
        <v>8762</v>
      </c>
      <c r="D324" s="341" t="s">
        <v>158</v>
      </c>
      <c r="E324" s="341" t="s">
        <v>8767</v>
      </c>
      <c r="F324" s="422">
        <v>7500</v>
      </c>
      <c r="G324" s="418" t="s">
        <v>9519</v>
      </c>
      <c r="H324" s="341" t="s">
        <v>9520</v>
      </c>
      <c r="I324" s="341" t="s">
        <v>4015</v>
      </c>
      <c r="J324" s="341" t="s">
        <v>9521</v>
      </c>
      <c r="K324" s="341" t="s">
        <v>4015</v>
      </c>
      <c r="L324" s="339">
        <v>1</v>
      </c>
      <c r="M324" s="339">
        <v>12</v>
      </c>
      <c r="N324" s="423">
        <v>93213.6</v>
      </c>
      <c r="O324" s="339" t="s">
        <v>1664</v>
      </c>
      <c r="P324" s="424">
        <v>6</v>
      </c>
      <c r="Q324" s="423">
        <v>46283.4</v>
      </c>
      <c r="R324" s="421" t="s">
        <v>1664</v>
      </c>
      <c r="S324" s="421">
        <v>12</v>
      </c>
    </row>
    <row r="325" spans="1:19" ht="12" x14ac:dyDescent="0.2">
      <c r="A325" s="341">
        <v>320</v>
      </c>
      <c r="B325" s="341" t="s">
        <v>8761</v>
      </c>
      <c r="C325" s="341" t="s">
        <v>8762</v>
      </c>
      <c r="D325" s="341" t="s">
        <v>158</v>
      </c>
      <c r="E325" s="341" t="s">
        <v>3988</v>
      </c>
      <c r="F325" s="422">
        <v>3000</v>
      </c>
      <c r="G325" s="418" t="s">
        <v>9522</v>
      </c>
      <c r="H325" s="341" t="s">
        <v>9523</v>
      </c>
      <c r="I325" s="341" t="s">
        <v>9273</v>
      </c>
      <c r="J325" s="341" t="s">
        <v>8852</v>
      </c>
      <c r="K325" s="341" t="s">
        <v>9273</v>
      </c>
      <c r="L325" s="339">
        <v>1</v>
      </c>
      <c r="M325" s="339">
        <v>12</v>
      </c>
      <c r="N325" s="423">
        <v>39213.599999999999</v>
      </c>
      <c r="O325" s="339" t="s">
        <v>1664</v>
      </c>
      <c r="P325" s="424">
        <v>6</v>
      </c>
      <c r="Q325" s="423">
        <v>19283.400000000001</v>
      </c>
      <c r="R325" s="421" t="s">
        <v>1664</v>
      </c>
      <c r="S325" s="421">
        <v>12</v>
      </c>
    </row>
    <row r="326" spans="1:19" ht="12" x14ac:dyDescent="0.2">
      <c r="A326" s="341">
        <v>321</v>
      </c>
      <c r="B326" s="341" t="s">
        <v>8761</v>
      </c>
      <c r="C326" s="341" t="s">
        <v>8762</v>
      </c>
      <c r="D326" s="341" t="s">
        <v>158</v>
      </c>
      <c r="E326" s="341" t="s">
        <v>8790</v>
      </c>
      <c r="F326" s="422">
        <v>2500</v>
      </c>
      <c r="G326" s="418" t="s">
        <v>9524</v>
      </c>
      <c r="H326" s="341" t="s">
        <v>9525</v>
      </c>
      <c r="I326" s="341" t="s">
        <v>9273</v>
      </c>
      <c r="J326" s="341" t="s">
        <v>9526</v>
      </c>
      <c r="K326" s="341" t="s">
        <v>9273</v>
      </c>
      <c r="L326" s="339">
        <v>1</v>
      </c>
      <c r="M326" s="339">
        <v>12</v>
      </c>
      <c r="N326" s="423">
        <v>33213.599999999999</v>
      </c>
      <c r="O326" s="339" t="s">
        <v>1664</v>
      </c>
      <c r="P326" s="424">
        <v>6</v>
      </c>
      <c r="Q326" s="423">
        <v>16272.6</v>
      </c>
      <c r="R326" s="421" t="s">
        <v>1664</v>
      </c>
      <c r="S326" s="421">
        <v>12</v>
      </c>
    </row>
    <row r="327" spans="1:19" ht="12" x14ac:dyDescent="0.2">
      <c r="A327" s="341">
        <v>322</v>
      </c>
      <c r="B327" s="341" t="s">
        <v>8761</v>
      </c>
      <c r="C327" s="341" t="s">
        <v>8762</v>
      </c>
      <c r="D327" s="341" t="s">
        <v>158</v>
      </c>
      <c r="E327" s="341" t="s">
        <v>8767</v>
      </c>
      <c r="F327" s="422">
        <v>6000</v>
      </c>
      <c r="G327" s="418" t="s">
        <v>9527</v>
      </c>
      <c r="H327" s="341" t="s">
        <v>9528</v>
      </c>
      <c r="I327" s="341" t="s">
        <v>4015</v>
      </c>
      <c r="J327" s="341" t="s">
        <v>8766</v>
      </c>
      <c r="K327" s="341" t="s">
        <v>4015</v>
      </c>
      <c r="L327" s="339">
        <v>1</v>
      </c>
      <c r="M327" s="339">
        <v>12</v>
      </c>
      <c r="N327" s="423">
        <v>75213.600000000006</v>
      </c>
      <c r="O327" s="339" t="s">
        <v>1664</v>
      </c>
      <c r="P327" s="424">
        <v>6</v>
      </c>
      <c r="Q327" s="423">
        <v>37283.4</v>
      </c>
      <c r="R327" s="421" t="s">
        <v>1664</v>
      </c>
      <c r="S327" s="421">
        <v>12</v>
      </c>
    </row>
    <row r="328" spans="1:19" ht="12" x14ac:dyDescent="0.2">
      <c r="A328" s="341">
        <v>323</v>
      </c>
      <c r="B328" s="341" t="s">
        <v>8761</v>
      </c>
      <c r="C328" s="341" t="s">
        <v>8762</v>
      </c>
      <c r="D328" s="341" t="s">
        <v>158</v>
      </c>
      <c r="E328" s="341" t="s">
        <v>4194</v>
      </c>
      <c r="F328" s="422">
        <v>8000</v>
      </c>
      <c r="G328" s="418" t="s">
        <v>9529</v>
      </c>
      <c r="H328" s="341" t="s">
        <v>9530</v>
      </c>
      <c r="I328" s="341" t="s">
        <v>7215</v>
      </c>
      <c r="J328" s="341" t="s">
        <v>8777</v>
      </c>
      <c r="K328" s="341" t="s">
        <v>7215</v>
      </c>
      <c r="L328" s="339">
        <v>1</v>
      </c>
      <c r="M328" s="339">
        <v>12</v>
      </c>
      <c r="N328" s="423">
        <v>99213.6</v>
      </c>
      <c r="O328" s="339" t="s">
        <v>1664</v>
      </c>
      <c r="P328" s="424">
        <v>6</v>
      </c>
      <c r="Q328" s="423">
        <v>49283.4</v>
      </c>
      <c r="R328" s="421" t="s">
        <v>1664</v>
      </c>
      <c r="S328" s="421">
        <v>12</v>
      </c>
    </row>
    <row r="329" spans="1:19" ht="12" x14ac:dyDescent="0.2">
      <c r="A329" s="341">
        <v>324</v>
      </c>
      <c r="B329" s="341" t="s">
        <v>8761</v>
      </c>
      <c r="C329" s="341" t="s">
        <v>8762</v>
      </c>
      <c r="D329" s="341" t="s">
        <v>158</v>
      </c>
      <c r="E329" s="341" t="s">
        <v>3997</v>
      </c>
      <c r="F329" s="422">
        <v>1800</v>
      </c>
      <c r="G329" s="418" t="s">
        <v>9531</v>
      </c>
      <c r="H329" s="341" t="s">
        <v>9532</v>
      </c>
      <c r="I329" s="341" t="s">
        <v>9486</v>
      </c>
      <c r="J329" s="341" t="s">
        <v>8910</v>
      </c>
      <c r="K329" s="341" t="s">
        <v>9486</v>
      </c>
      <c r="L329" s="339">
        <v>1</v>
      </c>
      <c r="M329" s="339">
        <v>12</v>
      </c>
      <c r="N329" s="423">
        <v>24354</v>
      </c>
      <c r="O329" s="339" t="s">
        <v>1664</v>
      </c>
      <c r="P329" s="424">
        <v>6</v>
      </c>
      <c r="Q329" s="423">
        <v>11772</v>
      </c>
      <c r="R329" s="421" t="s">
        <v>1664</v>
      </c>
      <c r="S329" s="421">
        <v>12</v>
      </c>
    </row>
    <row r="330" spans="1:19" ht="12" x14ac:dyDescent="0.2">
      <c r="A330" s="341">
        <v>325</v>
      </c>
      <c r="B330" s="341" t="s">
        <v>8761</v>
      </c>
      <c r="C330" s="341" t="s">
        <v>8762</v>
      </c>
      <c r="D330" s="341" t="s">
        <v>158</v>
      </c>
      <c r="E330" s="341" t="s">
        <v>4507</v>
      </c>
      <c r="F330" s="422">
        <v>3000</v>
      </c>
      <c r="G330" s="418" t="s">
        <v>9533</v>
      </c>
      <c r="H330" s="341" t="s">
        <v>9534</v>
      </c>
      <c r="I330" s="341" t="s">
        <v>4015</v>
      </c>
      <c r="J330" s="341" t="s">
        <v>8766</v>
      </c>
      <c r="K330" s="341" t="s">
        <v>4015</v>
      </c>
      <c r="L330" s="339">
        <v>1</v>
      </c>
      <c r="M330" s="339">
        <v>12</v>
      </c>
      <c r="N330" s="423">
        <v>39213.599999999999</v>
      </c>
      <c r="O330" s="339" t="s">
        <v>1664</v>
      </c>
      <c r="P330" s="424">
        <v>6</v>
      </c>
      <c r="Q330" s="423">
        <v>19283.400000000001</v>
      </c>
      <c r="R330" s="421" t="s">
        <v>1664</v>
      </c>
      <c r="S330" s="421">
        <v>12</v>
      </c>
    </row>
    <row r="331" spans="1:19" ht="12" x14ac:dyDescent="0.2">
      <c r="A331" s="341">
        <v>326</v>
      </c>
      <c r="B331" s="341" t="s">
        <v>8761</v>
      </c>
      <c r="C331" s="341" t="s">
        <v>8762</v>
      </c>
      <c r="D331" s="341" t="s">
        <v>158</v>
      </c>
      <c r="E331" s="341" t="s">
        <v>8801</v>
      </c>
      <c r="F331" s="422">
        <v>6500</v>
      </c>
      <c r="G331" s="418" t="s">
        <v>9535</v>
      </c>
      <c r="H331" s="341" t="s">
        <v>9536</v>
      </c>
      <c r="I331" s="341" t="s">
        <v>4015</v>
      </c>
      <c r="J331" s="341" t="s">
        <v>8900</v>
      </c>
      <c r="K331" s="341" t="s">
        <v>4015</v>
      </c>
      <c r="L331" s="339">
        <v>1</v>
      </c>
      <c r="M331" s="339">
        <v>12</v>
      </c>
      <c r="N331" s="423">
        <v>81213.600000000006</v>
      </c>
      <c r="O331" s="339" t="s">
        <v>1664</v>
      </c>
      <c r="P331" s="424">
        <v>6</v>
      </c>
      <c r="Q331" s="423">
        <v>40283.4</v>
      </c>
      <c r="R331" s="421" t="s">
        <v>1664</v>
      </c>
      <c r="S331" s="421">
        <v>12</v>
      </c>
    </row>
    <row r="332" spans="1:19" ht="12" x14ac:dyDescent="0.2">
      <c r="A332" s="341">
        <v>327</v>
      </c>
      <c r="B332" s="341" t="s">
        <v>8761</v>
      </c>
      <c r="C332" s="341" t="s">
        <v>8762</v>
      </c>
      <c r="D332" s="341" t="s">
        <v>158</v>
      </c>
      <c r="E332" s="341" t="s">
        <v>9537</v>
      </c>
      <c r="F332" s="422">
        <v>7000</v>
      </c>
      <c r="G332" s="418" t="s">
        <v>9538</v>
      </c>
      <c r="H332" s="341" t="s">
        <v>9539</v>
      </c>
      <c r="I332" s="341" t="s">
        <v>6617</v>
      </c>
      <c r="J332" s="341" t="s">
        <v>9389</v>
      </c>
      <c r="K332" s="341" t="s">
        <v>6617</v>
      </c>
      <c r="L332" s="339">
        <v>1</v>
      </c>
      <c r="M332" s="339">
        <v>12</v>
      </c>
      <c r="N332" s="423">
        <v>87213.6</v>
      </c>
      <c r="O332" s="339" t="s">
        <v>1664</v>
      </c>
      <c r="P332" s="424">
        <v>6</v>
      </c>
      <c r="Q332" s="423">
        <v>43283.4</v>
      </c>
      <c r="R332" s="421" t="s">
        <v>1664</v>
      </c>
      <c r="S332" s="421">
        <v>12</v>
      </c>
    </row>
    <row r="333" spans="1:19" ht="12" x14ac:dyDescent="0.2">
      <c r="A333" s="341">
        <v>328</v>
      </c>
      <c r="B333" s="341" t="s">
        <v>8761</v>
      </c>
      <c r="C333" s="341" t="s">
        <v>8786</v>
      </c>
      <c r="D333" s="341" t="s">
        <v>158</v>
      </c>
      <c r="E333" s="341" t="s">
        <v>4280</v>
      </c>
      <c r="F333" s="422">
        <v>5000</v>
      </c>
      <c r="G333" s="418" t="s">
        <v>9540</v>
      </c>
      <c r="H333" s="341" t="s">
        <v>9541</v>
      </c>
      <c r="I333" s="341" t="s">
        <v>4015</v>
      </c>
      <c r="J333" s="341" t="s">
        <v>8777</v>
      </c>
      <c r="K333" s="341" t="s">
        <v>4015</v>
      </c>
      <c r="L333" s="339" t="s">
        <v>1664</v>
      </c>
      <c r="M333" s="339" t="s">
        <v>1664</v>
      </c>
      <c r="N333" s="423" t="s">
        <v>1664</v>
      </c>
      <c r="O333" s="339">
        <v>1</v>
      </c>
      <c r="P333" s="424">
        <v>6</v>
      </c>
      <c r="Q333" s="423">
        <v>31283.4</v>
      </c>
      <c r="R333" s="421">
        <v>4</v>
      </c>
      <c r="S333" s="421">
        <v>12</v>
      </c>
    </row>
    <row r="334" spans="1:19" ht="12" x14ac:dyDescent="0.2">
      <c r="A334" s="341">
        <v>329</v>
      </c>
      <c r="B334" s="341" t="s">
        <v>8761</v>
      </c>
      <c r="C334" s="341" t="s">
        <v>8762</v>
      </c>
      <c r="D334" s="341" t="s">
        <v>158</v>
      </c>
      <c r="E334" s="341" t="s">
        <v>4280</v>
      </c>
      <c r="F334" s="422">
        <v>5000</v>
      </c>
      <c r="G334" s="418" t="s">
        <v>9540</v>
      </c>
      <c r="H334" s="341" t="s">
        <v>9541</v>
      </c>
      <c r="I334" s="341" t="s">
        <v>4015</v>
      </c>
      <c r="J334" s="341" t="s">
        <v>8777</v>
      </c>
      <c r="K334" s="341" t="s">
        <v>4015</v>
      </c>
      <c r="L334" s="339">
        <v>1</v>
      </c>
      <c r="M334" s="339">
        <v>2</v>
      </c>
      <c r="N334" s="423">
        <v>10195.6</v>
      </c>
      <c r="O334" s="339" t="s">
        <v>1664</v>
      </c>
      <c r="P334" s="424" t="s">
        <v>1664</v>
      </c>
      <c r="Q334" s="423" t="s">
        <v>1664</v>
      </c>
      <c r="R334" s="421"/>
      <c r="S334" s="421"/>
    </row>
    <row r="335" spans="1:19" ht="12" x14ac:dyDescent="0.2">
      <c r="A335" s="341">
        <v>330</v>
      </c>
      <c r="B335" s="341" t="s">
        <v>8761</v>
      </c>
      <c r="C335" s="341" t="s">
        <v>8762</v>
      </c>
      <c r="D335" s="341" t="s">
        <v>158</v>
      </c>
      <c r="E335" s="341" t="s">
        <v>4096</v>
      </c>
      <c r="F335" s="422">
        <v>2000</v>
      </c>
      <c r="G335" s="418" t="s">
        <v>9542</v>
      </c>
      <c r="H335" s="341" t="s">
        <v>9543</v>
      </c>
      <c r="I335" s="341" t="s">
        <v>581</v>
      </c>
      <c r="J335" s="341" t="s">
        <v>3995</v>
      </c>
      <c r="K335" s="341" t="s">
        <v>581</v>
      </c>
      <c r="L335" s="339">
        <v>1</v>
      </c>
      <c r="M335" s="339">
        <v>12</v>
      </c>
      <c r="N335" s="423">
        <v>26970</v>
      </c>
      <c r="O335" s="339" t="s">
        <v>1664</v>
      </c>
      <c r="P335" s="424">
        <v>6</v>
      </c>
      <c r="Q335" s="423">
        <v>13080</v>
      </c>
      <c r="R335" s="421" t="s">
        <v>1664</v>
      </c>
      <c r="S335" s="421">
        <v>12</v>
      </c>
    </row>
    <row r="336" spans="1:19" ht="12" x14ac:dyDescent="0.2">
      <c r="A336" s="341">
        <v>331</v>
      </c>
      <c r="B336" s="341" t="s">
        <v>8761</v>
      </c>
      <c r="C336" s="341" t="s">
        <v>8762</v>
      </c>
      <c r="D336" s="341" t="s">
        <v>158</v>
      </c>
      <c r="E336" s="341" t="s">
        <v>9544</v>
      </c>
      <c r="F336" s="422">
        <v>6500</v>
      </c>
      <c r="G336" s="418" t="s">
        <v>9545</v>
      </c>
      <c r="H336" s="341" t="s">
        <v>9546</v>
      </c>
      <c r="I336" s="341" t="s">
        <v>9118</v>
      </c>
      <c r="J336" s="341" t="s">
        <v>8766</v>
      </c>
      <c r="K336" s="341" t="s">
        <v>9118</v>
      </c>
      <c r="L336" s="339">
        <v>1</v>
      </c>
      <c r="M336" s="339">
        <v>12</v>
      </c>
      <c r="N336" s="423">
        <v>81213.600000000006</v>
      </c>
      <c r="O336" s="339" t="s">
        <v>1664</v>
      </c>
      <c r="P336" s="424">
        <v>6</v>
      </c>
      <c r="Q336" s="423">
        <v>36549.339999999997</v>
      </c>
      <c r="R336" s="421" t="s">
        <v>1664</v>
      </c>
      <c r="S336" s="421">
        <v>12</v>
      </c>
    </row>
    <row r="337" spans="1:19" ht="12" x14ac:dyDescent="0.2">
      <c r="A337" s="341">
        <v>332</v>
      </c>
      <c r="B337" s="341" t="s">
        <v>8761</v>
      </c>
      <c r="C337" s="341" t="s">
        <v>8762</v>
      </c>
      <c r="D337" s="341" t="s">
        <v>158</v>
      </c>
      <c r="E337" s="341" t="s">
        <v>8801</v>
      </c>
      <c r="F337" s="422">
        <v>6500</v>
      </c>
      <c r="G337" s="418" t="s">
        <v>9547</v>
      </c>
      <c r="H337" s="341" t="s">
        <v>9548</v>
      </c>
      <c r="I337" s="341" t="s">
        <v>4015</v>
      </c>
      <c r="J337" s="341" t="s">
        <v>8777</v>
      </c>
      <c r="K337" s="341" t="s">
        <v>4015</v>
      </c>
      <c r="L337" s="339">
        <v>1</v>
      </c>
      <c r="M337" s="339">
        <v>12</v>
      </c>
      <c r="N337" s="423">
        <v>81213.600000000006</v>
      </c>
      <c r="O337" s="339" t="s">
        <v>1664</v>
      </c>
      <c r="P337" s="424">
        <v>6</v>
      </c>
      <c r="Q337" s="423">
        <v>40283.4</v>
      </c>
      <c r="R337" s="421" t="s">
        <v>1664</v>
      </c>
      <c r="S337" s="421">
        <v>12</v>
      </c>
    </row>
    <row r="338" spans="1:19" ht="12" x14ac:dyDescent="0.2">
      <c r="A338" s="341">
        <v>333</v>
      </c>
      <c r="B338" s="341" t="s">
        <v>8761</v>
      </c>
      <c r="C338" s="341" t="s">
        <v>8762</v>
      </c>
      <c r="D338" s="341" t="s">
        <v>158</v>
      </c>
      <c r="E338" s="341" t="s">
        <v>4012</v>
      </c>
      <c r="F338" s="422">
        <v>6500</v>
      </c>
      <c r="G338" s="418" t="s">
        <v>9549</v>
      </c>
      <c r="H338" s="341" t="s">
        <v>9550</v>
      </c>
      <c r="I338" s="341" t="s">
        <v>4015</v>
      </c>
      <c r="J338" s="341" t="s">
        <v>8777</v>
      </c>
      <c r="K338" s="341" t="s">
        <v>4015</v>
      </c>
      <c r="L338" s="339">
        <v>1</v>
      </c>
      <c r="M338" s="339">
        <v>12</v>
      </c>
      <c r="N338" s="423">
        <v>81213.600000000006</v>
      </c>
      <c r="O338" s="339" t="s">
        <v>1664</v>
      </c>
      <c r="P338" s="424">
        <v>6</v>
      </c>
      <c r="Q338" s="423">
        <v>40283.4</v>
      </c>
      <c r="R338" s="421" t="s">
        <v>1664</v>
      </c>
      <c r="S338" s="421">
        <v>12</v>
      </c>
    </row>
    <row r="339" spans="1:19" ht="12" x14ac:dyDescent="0.2">
      <c r="A339" s="341">
        <v>334</v>
      </c>
      <c r="B339" s="341" t="s">
        <v>8761</v>
      </c>
      <c r="C339" s="341" t="s">
        <v>8762</v>
      </c>
      <c r="D339" s="341" t="s">
        <v>158</v>
      </c>
      <c r="E339" s="341" t="s">
        <v>9551</v>
      </c>
      <c r="F339" s="422">
        <v>10000</v>
      </c>
      <c r="G339" s="418" t="s">
        <v>9552</v>
      </c>
      <c r="H339" s="341" t="s">
        <v>9553</v>
      </c>
      <c r="I339" s="341" t="s">
        <v>4015</v>
      </c>
      <c r="J339" s="341" t="s">
        <v>9415</v>
      </c>
      <c r="K339" s="341" t="s">
        <v>4015</v>
      </c>
      <c r="L339" s="339">
        <v>1</v>
      </c>
      <c r="M339" s="339">
        <v>11</v>
      </c>
      <c r="N339" s="423">
        <v>107329.13</v>
      </c>
      <c r="O339" s="339" t="s">
        <v>1664</v>
      </c>
      <c r="P339" s="424">
        <v>6</v>
      </c>
      <c r="Q339" s="423">
        <v>61283.4</v>
      </c>
      <c r="R339" s="421" t="s">
        <v>1664</v>
      </c>
      <c r="S339" s="421">
        <v>12</v>
      </c>
    </row>
    <row r="340" spans="1:19" ht="12" x14ac:dyDescent="0.2">
      <c r="A340" s="341">
        <v>335</v>
      </c>
      <c r="B340" s="341" t="s">
        <v>8761</v>
      </c>
      <c r="C340" s="341" t="s">
        <v>8762</v>
      </c>
      <c r="D340" s="341" t="s">
        <v>158</v>
      </c>
      <c r="E340" s="341" t="s">
        <v>4015</v>
      </c>
      <c r="F340" s="422">
        <v>8000</v>
      </c>
      <c r="G340" s="418" t="s">
        <v>9554</v>
      </c>
      <c r="H340" s="341" t="s">
        <v>9555</v>
      </c>
      <c r="I340" s="341" t="s">
        <v>4015</v>
      </c>
      <c r="J340" s="341" t="s">
        <v>8777</v>
      </c>
      <c r="K340" s="341" t="s">
        <v>4015</v>
      </c>
      <c r="L340" s="339">
        <v>1</v>
      </c>
      <c r="M340" s="339">
        <v>12</v>
      </c>
      <c r="N340" s="423">
        <v>99213.6</v>
      </c>
      <c r="O340" s="339" t="s">
        <v>1664</v>
      </c>
      <c r="P340" s="424">
        <v>6</v>
      </c>
      <c r="Q340" s="423">
        <v>49283.4</v>
      </c>
      <c r="R340" s="421" t="s">
        <v>1664</v>
      </c>
      <c r="S340" s="421">
        <v>12</v>
      </c>
    </row>
    <row r="341" spans="1:19" ht="12" x14ac:dyDescent="0.2">
      <c r="A341" s="341">
        <v>336</v>
      </c>
      <c r="B341" s="341" t="s">
        <v>8761</v>
      </c>
      <c r="C341" s="341" t="s">
        <v>8762</v>
      </c>
      <c r="D341" s="341" t="s">
        <v>158</v>
      </c>
      <c r="E341" s="341" t="s">
        <v>4012</v>
      </c>
      <c r="F341" s="422">
        <v>6500</v>
      </c>
      <c r="G341" s="418" t="s">
        <v>9556</v>
      </c>
      <c r="H341" s="341" t="s">
        <v>9557</v>
      </c>
      <c r="I341" s="341" t="s">
        <v>4015</v>
      </c>
      <c r="J341" s="341" t="s">
        <v>8777</v>
      </c>
      <c r="K341" s="341" t="s">
        <v>4015</v>
      </c>
      <c r="L341" s="339">
        <v>1</v>
      </c>
      <c r="M341" s="339">
        <v>12</v>
      </c>
      <c r="N341" s="423">
        <v>81213.600000000006</v>
      </c>
      <c r="O341" s="339" t="s">
        <v>1664</v>
      </c>
      <c r="P341" s="424">
        <v>6</v>
      </c>
      <c r="Q341" s="423">
        <v>40283.4</v>
      </c>
      <c r="R341" s="421" t="s">
        <v>1664</v>
      </c>
      <c r="S341" s="421">
        <v>12</v>
      </c>
    </row>
    <row r="342" spans="1:19" ht="12" x14ac:dyDescent="0.2">
      <c r="A342" s="341">
        <v>337</v>
      </c>
      <c r="B342" s="341" t="s">
        <v>8761</v>
      </c>
      <c r="C342" s="341" t="s">
        <v>8786</v>
      </c>
      <c r="D342" s="341" t="s">
        <v>158</v>
      </c>
      <c r="E342" s="341" t="s">
        <v>8801</v>
      </c>
      <c r="F342" s="422">
        <v>4000</v>
      </c>
      <c r="G342" s="418" t="s">
        <v>9558</v>
      </c>
      <c r="H342" s="341" t="s">
        <v>9559</v>
      </c>
      <c r="I342" s="341" t="s">
        <v>4015</v>
      </c>
      <c r="J342" s="341" t="s">
        <v>8766</v>
      </c>
      <c r="K342" s="341" t="s">
        <v>4015</v>
      </c>
      <c r="L342" s="339" t="s">
        <v>1664</v>
      </c>
      <c r="M342" s="339" t="s">
        <v>1664</v>
      </c>
      <c r="N342" s="423" t="s">
        <v>1664</v>
      </c>
      <c r="O342" s="339">
        <v>1</v>
      </c>
      <c r="P342" s="424">
        <v>6</v>
      </c>
      <c r="Q342" s="423">
        <v>25283.4</v>
      </c>
      <c r="R342" s="421">
        <v>4</v>
      </c>
      <c r="S342" s="421">
        <v>12</v>
      </c>
    </row>
    <row r="343" spans="1:19" ht="12" x14ac:dyDescent="0.2">
      <c r="A343" s="341">
        <v>338</v>
      </c>
      <c r="B343" s="341" t="s">
        <v>8761</v>
      </c>
      <c r="C343" s="341" t="s">
        <v>8762</v>
      </c>
      <c r="D343" s="341" t="s">
        <v>158</v>
      </c>
      <c r="E343" s="341" t="s">
        <v>8801</v>
      </c>
      <c r="F343" s="422">
        <v>4000</v>
      </c>
      <c r="G343" s="418" t="s">
        <v>9558</v>
      </c>
      <c r="H343" s="341" t="s">
        <v>9559</v>
      </c>
      <c r="I343" s="341" t="s">
        <v>4015</v>
      </c>
      <c r="J343" s="341" t="s">
        <v>8766</v>
      </c>
      <c r="K343" s="341" t="s">
        <v>4015</v>
      </c>
      <c r="L343" s="339">
        <v>1</v>
      </c>
      <c r="M343" s="339">
        <v>2</v>
      </c>
      <c r="N343" s="423">
        <v>8262.26</v>
      </c>
      <c r="O343" s="339" t="s">
        <v>1664</v>
      </c>
      <c r="P343" s="424" t="s">
        <v>1664</v>
      </c>
      <c r="Q343" s="423" t="s">
        <v>1664</v>
      </c>
      <c r="R343" s="421"/>
      <c r="S343" s="421"/>
    </row>
    <row r="344" spans="1:19" ht="12" x14ac:dyDescent="0.2">
      <c r="A344" s="341">
        <v>339</v>
      </c>
      <c r="B344" s="341" t="s">
        <v>8761</v>
      </c>
      <c r="C344" s="341" t="s">
        <v>8762</v>
      </c>
      <c r="D344" s="341" t="s">
        <v>158</v>
      </c>
      <c r="E344" s="341" t="s">
        <v>4280</v>
      </c>
      <c r="F344" s="422">
        <v>4000</v>
      </c>
      <c r="G344" s="418" t="s">
        <v>9560</v>
      </c>
      <c r="H344" s="341" t="s">
        <v>9561</v>
      </c>
      <c r="I344" s="341" t="s">
        <v>4015</v>
      </c>
      <c r="J344" s="341" t="s">
        <v>8766</v>
      </c>
      <c r="K344" s="341" t="s">
        <v>4015</v>
      </c>
      <c r="L344" s="339">
        <v>1</v>
      </c>
      <c r="M344" s="339">
        <v>2</v>
      </c>
      <c r="N344" s="423">
        <v>5673.35</v>
      </c>
      <c r="O344" s="339" t="s">
        <v>1664</v>
      </c>
      <c r="P344" s="424" t="s">
        <v>1664</v>
      </c>
      <c r="Q344" s="423" t="s">
        <v>1664</v>
      </c>
      <c r="R344" s="421"/>
      <c r="S344" s="421"/>
    </row>
    <row r="345" spans="1:19" ht="12" x14ac:dyDescent="0.2">
      <c r="A345" s="341">
        <v>340</v>
      </c>
      <c r="B345" s="341" t="s">
        <v>8761</v>
      </c>
      <c r="C345" s="341" t="s">
        <v>8762</v>
      </c>
      <c r="D345" s="341" t="s">
        <v>158</v>
      </c>
      <c r="E345" s="341" t="s">
        <v>4184</v>
      </c>
      <c r="F345" s="422">
        <v>4000</v>
      </c>
      <c r="G345" s="418" t="s">
        <v>9562</v>
      </c>
      <c r="H345" s="341" t="s">
        <v>9563</v>
      </c>
      <c r="I345" s="341" t="s">
        <v>9040</v>
      </c>
      <c r="J345" s="341" t="s">
        <v>8910</v>
      </c>
      <c r="K345" s="341" t="s">
        <v>9040</v>
      </c>
      <c r="L345" s="339">
        <v>1</v>
      </c>
      <c r="M345" s="339">
        <v>12</v>
      </c>
      <c r="N345" s="423">
        <v>51213.599999999999</v>
      </c>
      <c r="O345" s="339" t="s">
        <v>1664</v>
      </c>
      <c r="P345" s="424">
        <v>6</v>
      </c>
      <c r="Q345" s="423">
        <v>25283.4</v>
      </c>
      <c r="R345" s="421" t="s">
        <v>1664</v>
      </c>
      <c r="S345" s="421">
        <v>12</v>
      </c>
    </row>
    <row r="346" spans="1:19" ht="12" x14ac:dyDescent="0.2">
      <c r="A346" s="341">
        <v>341</v>
      </c>
      <c r="B346" s="341" t="s">
        <v>8761</v>
      </c>
      <c r="C346" s="341" t="s">
        <v>8762</v>
      </c>
      <c r="D346" s="341" t="s">
        <v>158</v>
      </c>
      <c r="E346" s="341" t="s">
        <v>9349</v>
      </c>
      <c r="F346" s="422">
        <v>5000</v>
      </c>
      <c r="G346" s="418" t="s">
        <v>9564</v>
      </c>
      <c r="H346" s="341" t="s">
        <v>9565</v>
      </c>
      <c r="I346" s="341" t="s">
        <v>9566</v>
      </c>
      <c r="J346" s="341" t="s">
        <v>8777</v>
      </c>
      <c r="K346" s="341" t="s">
        <v>9566</v>
      </c>
      <c r="L346" s="339">
        <v>1</v>
      </c>
      <c r="M346" s="339">
        <v>6</v>
      </c>
      <c r="N346" s="423">
        <v>33501.25</v>
      </c>
      <c r="O346" s="339" t="s">
        <v>1664</v>
      </c>
      <c r="P346" s="424" t="s">
        <v>1664</v>
      </c>
      <c r="Q346" s="423" t="s">
        <v>1664</v>
      </c>
      <c r="R346" s="421"/>
      <c r="S346" s="421"/>
    </row>
    <row r="347" spans="1:19" ht="12" x14ac:dyDescent="0.2">
      <c r="A347" s="341">
        <v>342</v>
      </c>
      <c r="B347" s="341" t="s">
        <v>8761</v>
      </c>
      <c r="C347" s="341" t="s">
        <v>8762</v>
      </c>
      <c r="D347" s="341" t="s">
        <v>158</v>
      </c>
      <c r="E347" s="341" t="s">
        <v>4280</v>
      </c>
      <c r="F347" s="422">
        <v>4000</v>
      </c>
      <c r="G347" s="418" t="s">
        <v>9567</v>
      </c>
      <c r="H347" s="341" t="s">
        <v>9568</v>
      </c>
      <c r="I347" s="341" t="s">
        <v>4015</v>
      </c>
      <c r="J347" s="341" t="s">
        <v>8766</v>
      </c>
      <c r="K347" s="341" t="s">
        <v>4015</v>
      </c>
      <c r="L347" s="339">
        <v>1</v>
      </c>
      <c r="M347" s="339">
        <v>12</v>
      </c>
      <c r="N347" s="423">
        <v>51213.599999999999</v>
      </c>
      <c r="O347" s="339" t="s">
        <v>1664</v>
      </c>
      <c r="P347" s="424">
        <v>6</v>
      </c>
      <c r="Q347" s="423">
        <v>25283.4</v>
      </c>
      <c r="R347" s="421" t="s">
        <v>1664</v>
      </c>
      <c r="S347" s="421">
        <v>12</v>
      </c>
    </row>
    <row r="348" spans="1:19" ht="12" x14ac:dyDescent="0.2">
      <c r="A348" s="341">
        <v>343</v>
      </c>
      <c r="B348" s="341" t="s">
        <v>8761</v>
      </c>
      <c r="C348" s="341" t="s">
        <v>8762</v>
      </c>
      <c r="D348" s="341" t="s">
        <v>158</v>
      </c>
      <c r="E348" s="341" t="s">
        <v>4012</v>
      </c>
      <c r="F348" s="422">
        <v>6500</v>
      </c>
      <c r="G348" s="418" t="s">
        <v>9569</v>
      </c>
      <c r="H348" s="341" t="s">
        <v>9570</v>
      </c>
      <c r="I348" s="341" t="s">
        <v>4015</v>
      </c>
      <c r="J348" s="341" t="s">
        <v>8777</v>
      </c>
      <c r="K348" s="341" t="s">
        <v>4015</v>
      </c>
      <c r="L348" s="339">
        <v>1</v>
      </c>
      <c r="M348" s="339">
        <v>12</v>
      </c>
      <c r="N348" s="423">
        <v>81213.600000000006</v>
      </c>
      <c r="O348" s="339" t="s">
        <v>1664</v>
      </c>
      <c r="P348" s="424">
        <v>6</v>
      </c>
      <c r="Q348" s="423">
        <v>40283.4</v>
      </c>
      <c r="R348" s="421" t="s">
        <v>1664</v>
      </c>
      <c r="S348" s="421">
        <v>12</v>
      </c>
    </row>
    <row r="349" spans="1:19" ht="12" x14ac:dyDescent="0.2">
      <c r="A349" s="341">
        <v>344</v>
      </c>
      <c r="B349" s="341" t="s">
        <v>8761</v>
      </c>
      <c r="C349" s="341" t="s">
        <v>8762</v>
      </c>
      <c r="D349" s="341" t="s">
        <v>158</v>
      </c>
      <c r="E349" s="341" t="s">
        <v>9571</v>
      </c>
      <c r="F349" s="422">
        <v>3000</v>
      </c>
      <c r="G349" s="418" t="s">
        <v>9572</v>
      </c>
      <c r="H349" s="341" t="s">
        <v>9573</v>
      </c>
      <c r="I349" s="341" t="s">
        <v>4015</v>
      </c>
      <c r="J349" s="341" t="s">
        <v>8777</v>
      </c>
      <c r="K349" s="341" t="s">
        <v>4015</v>
      </c>
      <c r="L349" s="339">
        <v>1</v>
      </c>
      <c r="M349" s="339">
        <v>12</v>
      </c>
      <c r="N349" s="423">
        <v>39213.599999999999</v>
      </c>
      <c r="O349" s="339" t="s">
        <v>1664</v>
      </c>
      <c r="P349" s="424">
        <v>6</v>
      </c>
      <c r="Q349" s="423">
        <v>19283.400000000001</v>
      </c>
      <c r="R349" s="421" t="s">
        <v>1664</v>
      </c>
      <c r="S349" s="421">
        <v>12</v>
      </c>
    </row>
    <row r="350" spans="1:19" ht="12" x14ac:dyDescent="0.2">
      <c r="A350" s="341">
        <v>345</v>
      </c>
      <c r="B350" s="341" t="s">
        <v>8761</v>
      </c>
      <c r="C350" s="341" t="s">
        <v>8762</v>
      </c>
      <c r="D350" s="341" t="s">
        <v>158</v>
      </c>
      <c r="E350" s="341" t="s">
        <v>4280</v>
      </c>
      <c r="F350" s="422">
        <v>4000</v>
      </c>
      <c r="G350" s="418" t="s">
        <v>9574</v>
      </c>
      <c r="H350" s="341" t="s">
        <v>9575</v>
      </c>
      <c r="I350" s="341" t="s">
        <v>4015</v>
      </c>
      <c r="J350" s="341" t="s">
        <v>8777</v>
      </c>
      <c r="K350" s="341" t="s">
        <v>4015</v>
      </c>
      <c r="L350" s="339">
        <v>1</v>
      </c>
      <c r="M350" s="339">
        <v>12</v>
      </c>
      <c r="N350" s="423">
        <v>51213.599999999999</v>
      </c>
      <c r="O350" s="339" t="s">
        <v>1664</v>
      </c>
      <c r="P350" s="424">
        <v>6</v>
      </c>
      <c r="Q350" s="423">
        <v>25283.4</v>
      </c>
      <c r="R350" s="421" t="s">
        <v>1664</v>
      </c>
      <c r="S350" s="421">
        <v>12</v>
      </c>
    </row>
    <row r="351" spans="1:19" ht="12" x14ac:dyDescent="0.2">
      <c r="A351" s="341">
        <v>346</v>
      </c>
      <c r="B351" s="341" t="s">
        <v>8761</v>
      </c>
      <c r="C351" s="341" t="s">
        <v>8762</v>
      </c>
      <c r="D351" s="341" t="s">
        <v>158</v>
      </c>
      <c r="E351" s="341" t="s">
        <v>9576</v>
      </c>
      <c r="F351" s="422">
        <v>10000</v>
      </c>
      <c r="G351" s="418" t="s">
        <v>9577</v>
      </c>
      <c r="H351" s="341" t="s">
        <v>9578</v>
      </c>
      <c r="I351" s="341" t="s">
        <v>4015</v>
      </c>
      <c r="J351" s="341" t="s">
        <v>9579</v>
      </c>
      <c r="K351" s="341" t="s">
        <v>4015</v>
      </c>
      <c r="L351" s="339">
        <v>1</v>
      </c>
      <c r="M351" s="339">
        <v>12</v>
      </c>
      <c r="N351" s="423">
        <v>123213.6</v>
      </c>
      <c r="O351" s="339" t="s">
        <v>1664</v>
      </c>
      <c r="P351" s="424">
        <v>6</v>
      </c>
      <c r="Q351" s="423">
        <v>61283.4</v>
      </c>
      <c r="R351" s="421" t="s">
        <v>1664</v>
      </c>
      <c r="S351" s="421">
        <v>12</v>
      </c>
    </row>
    <row r="352" spans="1:19" ht="12" x14ac:dyDescent="0.2">
      <c r="A352" s="341">
        <v>347</v>
      </c>
      <c r="B352" s="341" t="s">
        <v>8761</v>
      </c>
      <c r="C352" s="341" t="s">
        <v>8762</v>
      </c>
      <c r="D352" s="341" t="s">
        <v>158</v>
      </c>
      <c r="E352" s="341" t="s">
        <v>9507</v>
      </c>
      <c r="F352" s="422">
        <v>6500</v>
      </c>
      <c r="G352" s="418" t="s">
        <v>9580</v>
      </c>
      <c r="H352" s="341" t="s">
        <v>9581</v>
      </c>
      <c r="I352" s="341" t="s">
        <v>8772</v>
      </c>
      <c r="J352" s="341" t="s">
        <v>8777</v>
      </c>
      <c r="K352" s="341" t="s">
        <v>8772</v>
      </c>
      <c r="L352" s="339">
        <v>1</v>
      </c>
      <c r="M352" s="339">
        <v>12</v>
      </c>
      <c r="N352" s="423">
        <v>81213.600000000006</v>
      </c>
      <c r="O352" s="339" t="s">
        <v>1664</v>
      </c>
      <c r="P352" s="424">
        <v>6</v>
      </c>
      <c r="Q352" s="423">
        <v>40283.4</v>
      </c>
      <c r="R352" s="421" t="s">
        <v>1664</v>
      </c>
      <c r="S352" s="421">
        <v>12</v>
      </c>
    </row>
    <row r="353" spans="1:19" ht="12" x14ac:dyDescent="0.2">
      <c r="A353" s="341">
        <v>348</v>
      </c>
      <c r="B353" s="341" t="s">
        <v>8761</v>
      </c>
      <c r="C353" s="341" t="s">
        <v>8762</v>
      </c>
      <c r="D353" s="341" t="s">
        <v>158</v>
      </c>
      <c r="E353" s="341" t="s">
        <v>3988</v>
      </c>
      <c r="F353" s="422">
        <v>3500</v>
      </c>
      <c r="G353" s="418" t="s">
        <v>9582</v>
      </c>
      <c r="H353" s="341" t="s">
        <v>9583</v>
      </c>
      <c r="I353" s="341" t="s">
        <v>8799</v>
      </c>
      <c r="J353" s="341" t="s">
        <v>9033</v>
      </c>
      <c r="K353" s="341" t="s">
        <v>8799</v>
      </c>
      <c r="L353" s="339">
        <v>1</v>
      </c>
      <c r="M353" s="339">
        <v>12</v>
      </c>
      <c r="N353" s="423">
        <v>45213.599999999999</v>
      </c>
      <c r="O353" s="339" t="s">
        <v>1664</v>
      </c>
      <c r="P353" s="424">
        <v>6</v>
      </c>
      <c r="Q353" s="423">
        <v>22283.4</v>
      </c>
      <c r="R353" s="421" t="s">
        <v>1664</v>
      </c>
      <c r="S353" s="421">
        <v>12</v>
      </c>
    </row>
    <row r="354" spans="1:19" ht="12" x14ac:dyDescent="0.2">
      <c r="A354" s="341">
        <v>349</v>
      </c>
      <c r="B354" s="341" t="s">
        <v>8761</v>
      </c>
      <c r="C354" s="341" t="s">
        <v>8762</v>
      </c>
      <c r="D354" s="341" t="s">
        <v>158</v>
      </c>
      <c r="E354" s="341" t="s">
        <v>8801</v>
      </c>
      <c r="F354" s="422">
        <v>4000</v>
      </c>
      <c r="G354" s="418" t="s">
        <v>9584</v>
      </c>
      <c r="H354" s="341" t="s">
        <v>9585</v>
      </c>
      <c r="I354" s="341" t="s">
        <v>4015</v>
      </c>
      <c r="J354" s="341" t="s">
        <v>8766</v>
      </c>
      <c r="K354" s="341" t="s">
        <v>4015</v>
      </c>
      <c r="L354" s="339">
        <v>1</v>
      </c>
      <c r="M354" s="339">
        <v>4</v>
      </c>
      <c r="N354" s="423">
        <v>11119.6</v>
      </c>
      <c r="O354" s="339">
        <v>1</v>
      </c>
      <c r="P354" s="424">
        <v>2</v>
      </c>
      <c r="Q354" s="423">
        <v>7172.6</v>
      </c>
      <c r="R354" s="421">
        <v>4</v>
      </c>
      <c r="S354" s="421">
        <v>12</v>
      </c>
    </row>
    <row r="355" spans="1:19" ht="12" x14ac:dyDescent="0.2">
      <c r="A355" s="341">
        <v>350</v>
      </c>
      <c r="B355" s="341" t="s">
        <v>8761</v>
      </c>
      <c r="C355" s="341" t="s">
        <v>8786</v>
      </c>
      <c r="D355" s="341" t="s">
        <v>158</v>
      </c>
      <c r="E355" s="341" t="s">
        <v>8801</v>
      </c>
      <c r="F355" s="422">
        <v>4000</v>
      </c>
      <c r="G355" s="418" t="s">
        <v>9586</v>
      </c>
      <c r="H355" s="341" t="s">
        <v>9587</v>
      </c>
      <c r="I355" s="341" t="s">
        <v>4015</v>
      </c>
      <c r="J355" s="341" t="s">
        <v>8777</v>
      </c>
      <c r="K355" s="341" t="s">
        <v>4015</v>
      </c>
      <c r="L355" s="339">
        <v>1</v>
      </c>
      <c r="M355" s="339">
        <v>10</v>
      </c>
      <c r="N355" s="423">
        <v>42478</v>
      </c>
      <c r="O355" s="339" t="s">
        <v>1664</v>
      </c>
      <c r="P355" s="424" t="s">
        <v>1664</v>
      </c>
      <c r="Q355" s="423" t="s">
        <v>1664</v>
      </c>
      <c r="R355" s="421"/>
      <c r="S355" s="421"/>
    </row>
    <row r="356" spans="1:19" ht="12" x14ac:dyDescent="0.2">
      <c r="A356" s="341">
        <v>351</v>
      </c>
      <c r="B356" s="341" t="s">
        <v>8761</v>
      </c>
      <c r="C356" s="341" t="s">
        <v>8762</v>
      </c>
      <c r="D356" s="341" t="s">
        <v>158</v>
      </c>
      <c r="E356" s="341" t="s">
        <v>8801</v>
      </c>
      <c r="F356" s="422">
        <v>4000</v>
      </c>
      <c r="G356" s="418" t="s">
        <v>9586</v>
      </c>
      <c r="H356" s="341" t="s">
        <v>9587</v>
      </c>
      <c r="I356" s="341" t="s">
        <v>4015</v>
      </c>
      <c r="J356" s="341" t="s">
        <v>8777</v>
      </c>
      <c r="K356" s="341" t="s">
        <v>4015</v>
      </c>
      <c r="L356" s="339">
        <v>1</v>
      </c>
      <c r="M356" s="339">
        <v>2</v>
      </c>
      <c r="N356" s="423">
        <v>8735.6</v>
      </c>
      <c r="O356" s="339" t="s">
        <v>1664</v>
      </c>
      <c r="P356" s="424">
        <v>6</v>
      </c>
      <c r="Q356" s="423">
        <v>25283.4</v>
      </c>
      <c r="R356" s="421" t="s">
        <v>1664</v>
      </c>
      <c r="S356" s="421">
        <v>12</v>
      </c>
    </row>
    <row r="357" spans="1:19" ht="12" x14ac:dyDescent="0.2">
      <c r="A357" s="341">
        <v>352</v>
      </c>
      <c r="B357" s="341" t="s">
        <v>8761</v>
      </c>
      <c r="C357" s="341" t="s">
        <v>8786</v>
      </c>
      <c r="D357" s="341" t="s">
        <v>158</v>
      </c>
      <c r="E357" s="341" t="s">
        <v>4280</v>
      </c>
      <c r="F357" s="422">
        <v>5000</v>
      </c>
      <c r="G357" s="418" t="s">
        <v>9588</v>
      </c>
      <c r="H357" s="341" t="s">
        <v>9589</v>
      </c>
      <c r="I357" s="341" t="s">
        <v>4015</v>
      </c>
      <c r="J357" s="341" t="s">
        <v>8777</v>
      </c>
      <c r="K357" s="341" t="s">
        <v>4015</v>
      </c>
      <c r="L357" s="339" t="s">
        <v>1664</v>
      </c>
      <c r="M357" s="339" t="s">
        <v>1664</v>
      </c>
      <c r="N357" s="423" t="s">
        <v>1664</v>
      </c>
      <c r="O357" s="339">
        <v>1</v>
      </c>
      <c r="P357" s="424">
        <v>6</v>
      </c>
      <c r="Q357" s="423">
        <v>31283.4</v>
      </c>
      <c r="R357" s="421">
        <v>4</v>
      </c>
      <c r="S357" s="421">
        <v>12</v>
      </c>
    </row>
    <row r="358" spans="1:19" ht="12" x14ac:dyDescent="0.2">
      <c r="A358" s="341">
        <v>353</v>
      </c>
      <c r="B358" s="341" t="s">
        <v>8761</v>
      </c>
      <c r="C358" s="341" t="s">
        <v>8762</v>
      </c>
      <c r="D358" s="341" t="s">
        <v>158</v>
      </c>
      <c r="E358" s="341" t="s">
        <v>4280</v>
      </c>
      <c r="F358" s="422">
        <v>5000</v>
      </c>
      <c r="G358" s="418" t="s">
        <v>9588</v>
      </c>
      <c r="H358" s="341" t="s">
        <v>9589</v>
      </c>
      <c r="I358" s="341" t="s">
        <v>4015</v>
      </c>
      <c r="J358" s="341" t="s">
        <v>8777</v>
      </c>
      <c r="K358" s="341" t="s">
        <v>4015</v>
      </c>
      <c r="L358" s="339">
        <v>1</v>
      </c>
      <c r="M358" s="339">
        <v>2</v>
      </c>
      <c r="N358" s="423">
        <v>10195.6</v>
      </c>
      <c r="O358" s="339" t="s">
        <v>1664</v>
      </c>
      <c r="P358" s="424" t="s">
        <v>1664</v>
      </c>
      <c r="Q358" s="423" t="s">
        <v>1664</v>
      </c>
      <c r="R358" s="421"/>
      <c r="S358" s="421"/>
    </row>
    <row r="359" spans="1:19" ht="12" x14ac:dyDescent="0.2">
      <c r="A359" s="341">
        <v>354</v>
      </c>
      <c r="B359" s="341" t="s">
        <v>8761</v>
      </c>
      <c r="C359" s="341" t="s">
        <v>8762</v>
      </c>
      <c r="D359" s="341" t="s">
        <v>158</v>
      </c>
      <c r="E359" s="341" t="s">
        <v>4280</v>
      </c>
      <c r="F359" s="422">
        <v>5500</v>
      </c>
      <c r="G359" s="418" t="s">
        <v>9590</v>
      </c>
      <c r="H359" s="341" t="s">
        <v>9591</v>
      </c>
      <c r="I359" s="341" t="s">
        <v>4015</v>
      </c>
      <c r="J359" s="341" t="s">
        <v>8766</v>
      </c>
      <c r="K359" s="341" t="s">
        <v>4015</v>
      </c>
      <c r="L359" s="339">
        <v>1</v>
      </c>
      <c r="M359" s="339">
        <v>12</v>
      </c>
      <c r="N359" s="423">
        <v>69213.600000000006</v>
      </c>
      <c r="O359" s="339" t="s">
        <v>1664</v>
      </c>
      <c r="P359" s="424">
        <v>6</v>
      </c>
      <c r="Q359" s="423">
        <v>34283.4</v>
      </c>
      <c r="R359" s="421" t="s">
        <v>1664</v>
      </c>
      <c r="S359" s="421">
        <v>12</v>
      </c>
    </row>
    <row r="360" spans="1:19" ht="12" x14ac:dyDescent="0.2">
      <c r="A360" s="341">
        <v>355</v>
      </c>
      <c r="B360" s="341" t="s">
        <v>8761</v>
      </c>
      <c r="C360" s="341" t="s">
        <v>8762</v>
      </c>
      <c r="D360" s="341" t="s">
        <v>158</v>
      </c>
      <c r="E360" s="341" t="s">
        <v>9592</v>
      </c>
      <c r="F360" s="422">
        <v>3500</v>
      </c>
      <c r="G360" s="418" t="s">
        <v>9593</v>
      </c>
      <c r="H360" s="341" t="s">
        <v>9594</v>
      </c>
      <c r="I360" s="341" t="s">
        <v>8867</v>
      </c>
      <c r="J360" s="341" t="s">
        <v>9033</v>
      </c>
      <c r="K360" s="341" t="s">
        <v>8867</v>
      </c>
      <c r="L360" s="339">
        <v>1</v>
      </c>
      <c r="M360" s="339">
        <v>12</v>
      </c>
      <c r="N360" s="423">
        <v>45213.599999999999</v>
      </c>
      <c r="O360" s="339" t="s">
        <v>1664</v>
      </c>
      <c r="P360" s="424">
        <v>6</v>
      </c>
      <c r="Q360" s="423">
        <v>22283.4</v>
      </c>
      <c r="R360" s="421" t="s">
        <v>1664</v>
      </c>
      <c r="S360" s="421">
        <v>12</v>
      </c>
    </row>
    <row r="361" spans="1:19" ht="12" x14ac:dyDescent="0.2">
      <c r="A361" s="341">
        <v>356</v>
      </c>
      <c r="B361" s="341" t="s">
        <v>8761</v>
      </c>
      <c r="C361" s="341" t="s">
        <v>8762</v>
      </c>
      <c r="D361" s="341" t="s">
        <v>158</v>
      </c>
      <c r="E361" s="341" t="s">
        <v>4377</v>
      </c>
      <c r="F361" s="422">
        <v>5000</v>
      </c>
      <c r="G361" s="418" t="s">
        <v>9595</v>
      </c>
      <c r="H361" s="341" t="s">
        <v>9596</v>
      </c>
      <c r="I361" s="341" t="s">
        <v>4377</v>
      </c>
      <c r="J361" s="341" t="s">
        <v>8773</v>
      </c>
      <c r="K361" s="341" t="s">
        <v>4377</v>
      </c>
      <c r="L361" s="339">
        <v>1</v>
      </c>
      <c r="M361" s="339">
        <v>12</v>
      </c>
      <c r="N361" s="423">
        <v>63213.599999999999</v>
      </c>
      <c r="O361" s="339" t="s">
        <v>1664</v>
      </c>
      <c r="P361" s="424">
        <v>6</v>
      </c>
      <c r="Q361" s="423">
        <v>31283.4</v>
      </c>
      <c r="R361" s="421" t="s">
        <v>1664</v>
      </c>
      <c r="S361" s="421">
        <v>12</v>
      </c>
    </row>
    <row r="362" spans="1:19" ht="12" x14ac:dyDescent="0.2">
      <c r="A362" s="341">
        <v>357</v>
      </c>
      <c r="B362" s="341" t="s">
        <v>8761</v>
      </c>
      <c r="C362" s="341" t="s">
        <v>8786</v>
      </c>
      <c r="D362" s="341" t="s">
        <v>158</v>
      </c>
      <c r="E362" s="341" t="s">
        <v>8801</v>
      </c>
      <c r="F362" s="422">
        <v>4000</v>
      </c>
      <c r="G362" s="418" t="s">
        <v>9597</v>
      </c>
      <c r="H362" s="341" t="s">
        <v>9598</v>
      </c>
      <c r="I362" s="341" t="s">
        <v>4015</v>
      </c>
      <c r="J362" s="341" t="s">
        <v>9599</v>
      </c>
      <c r="K362" s="341" t="s">
        <v>4015</v>
      </c>
      <c r="L362" s="339" t="s">
        <v>1664</v>
      </c>
      <c r="M362" s="339" t="s">
        <v>1664</v>
      </c>
      <c r="N362" s="423" t="s">
        <v>1664</v>
      </c>
      <c r="O362" s="339">
        <v>1</v>
      </c>
      <c r="P362" s="424">
        <v>6</v>
      </c>
      <c r="Q362" s="423">
        <v>25283.4</v>
      </c>
      <c r="R362" s="421">
        <v>4</v>
      </c>
      <c r="S362" s="421">
        <v>12</v>
      </c>
    </row>
    <row r="363" spans="1:19" ht="12" x14ac:dyDescent="0.2">
      <c r="A363" s="341">
        <v>358</v>
      </c>
      <c r="B363" s="341" t="s">
        <v>8761</v>
      </c>
      <c r="C363" s="341" t="s">
        <v>8762</v>
      </c>
      <c r="D363" s="341" t="s">
        <v>158</v>
      </c>
      <c r="E363" s="341" t="s">
        <v>8801</v>
      </c>
      <c r="F363" s="422">
        <v>4000</v>
      </c>
      <c r="G363" s="418" t="s">
        <v>9597</v>
      </c>
      <c r="H363" s="341" t="s">
        <v>9598</v>
      </c>
      <c r="I363" s="341" t="s">
        <v>4015</v>
      </c>
      <c r="J363" s="341" t="s">
        <v>9599</v>
      </c>
      <c r="K363" s="341" t="s">
        <v>4015</v>
      </c>
      <c r="L363" s="339">
        <v>1</v>
      </c>
      <c r="M363" s="339">
        <v>2</v>
      </c>
      <c r="N363" s="423">
        <v>8262.26</v>
      </c>
      <c r="O363" s="339" t="s">
        <v>1664</v>
      </c>
      <c r="P363" s="424" t="s">
        <v>1664</v>
      </c>
      <c r="Q363" s="423" t="s">
        <v>1664</v>
      </c>
      <c r="R363" s="421"/>
      <c r="S363" s="421"/>
    </row>
    <row r="364" spans="1:19" ht="12" x14ac:dyDescent="0.2">
      <c r="A364" s="341">
        <v>359</v>
      </c>
      <c r="B364" s="341" t="s">
        <v>8761</v>
      </c>
      <c r="C364" s="341" t="s">
        <v>8762</v>
      </c>
      <c r="D364" s="341" t="s">
        <v>158</v>
      </c>
      <c r="E364" s="341" t="s">
        <v>8767</v>
      </c>
      <c r="F364" s="422">
        <v>6000</v>
      </c>
      <c r="G364" s="418" t="s">
        <v>9600</v>
      </c>
      <c r="H364" s="341" t="s">
        <v>9601</v>
      </c>
      <c r="I364" s="341" t="s">
        <v>4015</v>
      </c>
      <c r="J364" s="341" t="s">
        <v>8777</v>
      </c>
      <c r="K364" s="341" t="s">
        <v>4015</v>
      </c>
      <c r="L364" s="339">
        <v>1</v>
      </c>
      <c r="M364" s="339">
        <v>12</v>
      </c>
      <c r="N364" s="423">
        <v>75213.600000000006</v>
      </c>
      <c r="O364" s="339" t="s">
        <v>1664</v>
      </c>
      <c r="P364" s="424">
        <v>6</v>
      </c>
      <c r="Q364" s="423">
        <v>37283.4</v>
      </c>
      <c r="R364" s="421" t="s">
        <v>1664</v>
      </c>
      <c r="S364" s="421">
        <v>12</v>
      </c>
    </row>
    <row r="365" spans="1:19" ht="12" x14ac:dyDescent="0.2">
      <c r="A365" s="341">
        <v>360</v>
      </c>
      <c r="B365" s="341" t="s">
        <v>8761</v>
      </c>
      <c r="C365" s="341" t="s">
        <v>8762</v>
      </c>
      <c r="D365" s="341" t="s">
        <v>158</v>
      </c>
      <c r="E365" s="341" t="s">
        <v>9602</v>
      </c>
      <c r="F365" s="422">
        <v>4500</v>
      </c>
      <c r="G365" s="418" t="s">
        <v>9603</v>
      </c>
      <c r="H365" s="341" t="s">
        <v>9604</v>
      </c>
      <c r="I365" s="341" t="s">
        <v>8909</v>
      </c>
      <c r="J365" s="341" t="s">
        <v>8777</v>
      </c>
      <c r="K365" s="341" t="s">
        <v>8909</v>
      </c>
      <c r="L365" s="339">
        <v>1</v>
      </c>
      <c r="M365" s="339">
        <v>12</v>
      </c>
      <c r="N365" s="423">
        <v>57213.599999999999</v>
      </c>
      <c r="O365" s="339" t="s">
        <v>1664</v>
      </c>
      <c r="P365" s="424">
        <v>6</v>
      </c>
      <c r="Q365" s="423">
        <v>28283.4</v>
      </c>
      <c r="R365" s="421" t="s">
        <v>1664</v>
      </c>
      <c r="S365" s="421">
        <v>12</v>
      </c>
    </row>
    <row r="366" spans="1:19" ht="12" x14ac:dyDescent="0.2">
      <c r="A366" s="341">
        <v>361</v>
      </c>
      <c r="B366" s="341" t="s">
        <v>8761</v>
      </c>
      <c r="C366" s="341" t="s">
        <v>8786</v>
      </c>
      <c r="D366" s="341" t="s">
        <v>158</v>
      </c>
      <c r="E366" s="341" t="s">
        <v>6455</v>
      </c>
      <c r="F366" s="422">
        <v>10000</v>
      </c>
      <c r="G366" s="418" t="s">
        <v>9605</v>
      </c>
      <c r="H366" s="341" t="s">
        <v>9606</v>
      </c>
      <c r="I366" s="341" t="s">
        <v>6003</v>
      </c>
      <c r="J366" s="341" t="s">
        <v>8777</v>
      </c>
      <c r="K366" s="341" t="s">
        <v>6003</v>
      </c>
      <c r="L366" s="339" t="s">
        <v>1664</v>
      </c>
      <c r="M366" s="339" t="s">
        <v>1664</v>
      </c>
      <c r="N366" s="423" t="s">
        <v>1664</v>
      </c>
      <c r="O366" s="339">
        <v>1</v>
      </c>
      <c r="P366" s="424">
        <v>1</v>
      </c>
      <c r="Q366" s="423">
        <v>25436.3</v>
      </c>
      <c r="R366" s="421"/>
      <c r="S366" s="421"/>
    </row>
    <row r="367" spans="1:19" ht="12" x14ac:dyDescent="0.2">
      <c r="A367" s="341">
        <v>362</v>
      </c>
      <c r="B367" s="341" t="s">
        <v>8761</v>
      </c>
      <c r="C367" s="341" t="s">
        <v>8762</v>
      </c>
      <c r="D367" s="341" t="s">
        <v>158</v>
      </c>
      <c r="E367" s="341" t="s">
        <v>6455</v>
      </c>
      <c r="F367" s="422">
        <v>10000</v>
      </c>
      <c r="G367" s="418" t="s">
        <v>9605</v>
      </c>
      <c r="H367" s="341" t="s">
        <v>9606</v>
      </c>
      <c r="I367" s="341" t="s">
        <v>6003</v>
      </c>
      <c r="J367" s="341" t="s">
        <v>8777</v>
      </c>
      <c r="K367" s="341" t="s">
        <v>6003</v>
      </c>
      <c r="L367" s="339">
        <v>1</v>
      </c>
      <c r="M367" s="339">
        <v>12</v>
      </c>
      <c r="N367" s="423">
        <v>123213.6</v>
      </c>
      <c r="O367" s="339">
        <v>1</v>
      </c>
      <c r="P367" s="424">
        <v>4</v>
      </c>
      <c r="Q367" s="423">
        <v>40910.800000000003</v>
      </c>
      <c r="R367" s="421"/>
      <c r="S367" s="421"/>
    </row>
    <row r="368" spans="1:19" ht="12" x14ac:dyDescent="0.2">
      <c r="A368" s="341">
        <v>363</v>
      </c>
      <c r="B368" s="341" t="s">
        <v>8761</v>
      </c>
      <c r="C368" s="341" t="s">
        <v>8762</v>
      </c>
      <c r="D368" s="341" t="s">
        <v>158</v>
      </c>
      <c r="E368" s="341" t="s">
        <v>4000</v>
      </c>
      <c r="F368" s="422">
        <v>3500</v>
      </c>
      <c r="G368" s="418" t="s">
        <v>9607</v>
      </c>
      <c r="H368" s="341" t="s">
        <v>9608</v>
      </c>
      <c r="I368" s="341" t="s">
        <v>581</v>
      </c>
      <c r="J368" s="341" t="s">
        <v>3995</v>
      </c>
      <c r="K368" s="341" t="s">
        <v>581</v>
      </c>
      <c r="L368" s="339">
        <v>1</v>
      </c>
      <c r="M368" s="339">
        <v>12</v>
      </c>
      <c r="N368" s="423">
        <v>45213.599999999999</v>
      </c>
      <c r="O368" s="339" t="s">
        <v>1664</v>
      </c>
      <c r="P368" s="424">
        <v>6</v>
      </c>
      <c r="Q368" s="423">
        <v>22283.4</v>
      </c>
      <c r="R368" s="421" t="s">
        <v>1664</v>
      </c>
      <c r="S368" s="421">
        <v>12</v>
      </c>
    </row>
    <row r="369" spans="1:19" ht="12" x14ac:dyDescent="0.2">
      <c r="A369" s="341">
        <v>364</v>
      </c>
      <c r="B369" s="341" t="s">
        <v>8761</v>
      </c>
      <c r="C369" s="341" t="s">
        <v>8762</v>
      </c>
      <c r="D369" s="341" t="s">
        <v>158</v>
      </c>
      <c r="E369" s="341" t="s">
        <v>4507</v>
      </c>
      <c r="F369" s="422">
        <v>3500</v>
      </c>
      <c r="G369" s="418" t="s">
        <v>9609</v>
      </c>
      <c r="H369" s="341" t="s">
        <v>9610</v>
      </c>
      <c r="I369" s="341" t="s">
        <v>9486</v>
      </c>
      <c r="J369" s="341" t="s">
        <v>8910</v>
      </c>
      <c r="K369" s="341" t="s">
        <v>9486</v>
      </c>
      <c r="L369" s="339">
        <v>1</v>
      </c>
      <c r="M369" s="339">
        <v>12</v>
      </c>
      <c r="N369" s="423">
        <v>45213.599999999999</v>
      </c>
      <c r="O369" s="339" t="s">
        <v>1664</v>
      </c>
      <c r="P369" s="424">
        <v>6</v>
      </c>
      <c r="Q369" s="423">
        <v>22283.4</v>
      </c>
      <c r="R369" s="421" t="s">
        <v>1664</v>
      </c>
      <c r="S369" s="421">
        <v>12</v>
      </c>
    </row>
    <row r="370" spans="1:19" ht="12" x14ac:dyDescent="0.2">
      <c r="A370" s="341">
        <v>365</v>
      </c>
      <c r="B370" s="341" t="s">
        <v>8761</v>
      </c>
      <c r="C370" s="341" t="s">
        <v>8762</v>
      </c>
      <c r="D370" s="341" t="s">
        <v>158</v>
      </c>
      <c r="E370" s="341" t="s">
        <v>8807</v>
      </c>
      <c r="F370" s="422">
        <v>8000</v>
      </c>
      <c r="G370" s="418" t="s">
        <v>9611</v>
      </c>
      <c r="H370" s="341" t="s">
        <v>9612</v>
      </c>
      <c r="I370" s="341" t="s">
        <v>4015</v>
      </c>
      <c r="J370" s="341" t="s">
        <v>8766</v>
      </c>
      <c r="K370" s="341" t="s">
        <v>4015</v>
      </c>
      <c r="L370" s="339">
        <v>1</v>
      </c>
      <c r="M370" s="339">
        <v>12</v>
      </c>
      <c r="N370" s="423">
        <v>92109.96</v>
      </c>
      <c r="O370" s="339" t="s">
        <v>1664</v>
      </c>
      <c r="P370" s="424">
        <v>6</v>
      </c>
      <c r="Q370" s="423">
        <v>49283.4</v>
      </c>
      <c r="R370" s="421" t="s">
        <v>1664</v>
      </c>
      <c r="S370" s="421">
        <v>12</v>
      </c>
    </row>
    <row r="371" spans="1:19" ht="12" x14ac:dyDescent="0.2">
      <c r="A371" s="341">
        <v>366</v>
      </c>
      <c r="B371" s="341" t="s">
        <v>8761</v>
      </c>
      <c r="C371" s="341" t="s">
        <v>8762</v>
      </c>
      <c r="D371" s="341" t="s">
        <v>158</v>
      </c>
      <c r="E371" s="341" t="s">
        <v>8807</v>
      </c>
      <c r="F371" s="422">
        <v>8000</v>
      </c>
      <c r="G371" s="418" t="s">
        <v>9613</v>
      </c>
      <c r="H371" s="341" t="s">
        <v>9614</v>
      </c>
      <c r="I371" s="341" t="s">
        <v>6003</v>
      </c>
      <c r="J371" s="341" t="s">
        <v>9615</v>
      </c>
      <c r="K371" s="341" t="s">
        <v>6003</v>
      </c>
      <c r="L371" s="339">
        <v>1</v>
      </c>
      <c r="M371" s="339">
        <v>12</v>
      </c>
      <c r="N371" s="423">
        <v>99704.27</v>
      </c>
      <c r="O371" s="339" t="s">
        <v>1664</v>
      </c>
      <c r="P371" s="424">
        <v>6</v>
      </c>
      <c r="Q371" s="423">
        <v>49283.4</v>
      </c>
      <c r="R371" s="421" t="s">
        <v>1664</v>
      </c>
      <c r="S371" s="421">
        <v>12</v>
      </c>
    </row>
    <row r="372" spans="1:19" ht="12" x14ac:dyDescent="0.2">
      <c r="A372" s="341">
        <v>367</v>
      </c>
      <c r="B372" s="341" t="s">
        <v>8761</v>
      </c>
      <c r="C372" s="341" t="s">
        <v>8762</v>
      </c>
      <c r="D372" s="341" t="s">
        <v>158</v>
      </c>
      <c r="E372" s="341" t="s">
        <v>9010</v>
      </c>
      <c r="F372" s="422">
        <v>4500</v>
      </c>
      <c r="G372" s="418" t="s">
        <v>9616</v>
      </c>
      <c r="H372" s="341" t="s">
        <v>9617</v>
      </c>
      <c r="I372" s="341" t="s">
        <v>4015</v>
      </c>
      <c r="J372" s="341" t="s">
        <v>8777</v>
      </c>
      <c r="K372" s="341" t="s">
        <v>4015</v>
      </c>
      <c r="L372" s="339">
        <v>1</v>
      </c>
      <c r="M372" s="339">
        <v>12</v>
      </c>
      <c r="N372" s="423">
        <v>57213.599999999999</v>
      </c>
      <c r="O372" s="339" t="s">
        <v>1664</v>
      </c>
      <c r="P372" s="424">
        <v>6</v>
      </c>
      <c r="Q372" s="423">
        <v>28283.4</v>
      </c>
      <c r="R372" s="421" t="s">
        <v>1664</v>
      </c>
      <c r="S372" s="421">
        <v>12</v>
      </c>
    </row>
    <row r="373" spans="1:19" ht="12" x14ac:dyDescent="0.2">
      <c r="A373" s="341">
        <v>368</v>
      </c>
      <c r="B373" s="341" t="s">
        <v>8761</v>
      </c>
      <c r="C373" s="341" t="s">
        <v>8762</v>
      </c>
      <c r="D373" s="341" t="s">
        <v>158</v>
      </c>
      <c r="E373" s="341" t="s">
        <v>8844</v>
      </c>
      <c r="F373" s="422">
        <v>2000</v>
      </c>
      <c r="G373" s="418" t="s">
        <v>9618</v>
      </c>
      <c r="H373" s="341" t="s">
        <v>9619</v>
      </c>
      <c r="I373" s="341" t="s">
        <v>9273</v>
      </c>
      <c r="J373" s="341" t="s">
        <v>9159</v>
      </c>
      <c r="K373" s="341" t="s">
        <v>9273</v>
      </c>
      <c r="L373" s="339">
        <v>1</v>
      </c>
      <c r="M373" s="339">
        <v>12</v>
      </c>
      <c r="N373" s="423">
        <v>26970</v>
      </c>
      <c r="O373" s="339" t="s">
        <v>1664</v>
      </c>
      <c r="P373" s="424">
        <v>6</v>
      </c>
      <c r="Q373" s="423">
        <v>13080</v>
      </c>
      <c r="R373" s="421" t="s">
        <v>1664</v>
      </c>
      <c r="S373" s="421">
        <v>12</v>
      </c>
    </row>
    <row r="374" spans="1:19" ht="12" x14ac:dyDescent="0.2">
      <c r="A374" s="341">
        <v>369</v>
      </c>
      <c r="B374" s="341" t="s">
        <v>8761</v>
      </c>
      <c r="C374" s="341" t="s">
        <v>8762</v>
      </c>
      <c r="D374" s="341" t="s">
        <v>158</v>
      </c>
      <c r="E374" s="341" t="s">
        <v>4280</v>
      </c>
      <c r="F374" s="422">
        <v>4000</v>
      </c>
      <c r="G374" s="418" t="s">
        <v>9620</v>
      </c>
      <c r="H374" s="341" t="s">
        <v>9621</v>
      </c>
      <c r="I374" s="341" t="s">
        <v>4015</v>
      </c>
      <c r="J374" s="341" t="s">
        <v>8777</v>
      </c>
      <c r="K374" s="341" t="s">
        <v>4015</v>
      </c>
      <c r="L374" s="339">
        <v>1</v>
      </c>
      <c r="M374" s="339">
        <v>12</v>
      </c>
      <c r="N374" s="423">
        <v>51213.599999999999</v>
      </c>
      <c r="O374" s="339" t="s">
        <v>1664</v>
      </c>
      <c r="P374" s="424">
        <v>6</v>
      </c>
      <c r="Q374" s="423">
        <v>25283.4</v>
      </c>
      <c r="R374" s="421" t="s">
        <v>1664</v>
      </c>
      <c r="S374" s="421">
        <v>12</v>
      </c>
    </row>
    <row r="375" spans="1:19" ht="12" x14ac:dyDescent="0.2">
      <c r="A375" s="341">
        <v>370</v>
      </c>
      <c r="B375" s="341" t="s">
        <v>8761</v>
      </c>
      <c r="C375" s="341" t="s">
        <v>8786</v>
      </c>
      <c r="D375" s="341" t="s">
        <v>158</v>
      </c>
      <c r="E375" s="341" t="s">
        <v>8801</v>
      </c>
      <c r="F375" s="422">
        <v>4000</v>
      </c>
      <c r="G375" s="418" t="s">
        <v>9622</v>
      </c>
      <c r="H375" s="341" t="s">
        <v>9623</v>
      </c>
      <c r="I375" s="341" t="s">
        <v>4015</v>
      </c>
      <c r="J375" s="341" t="s">
        <v>8777</v>
      </c>
      <c r="K375" s="341" t="s">
        <v>4015</v>
      </c>
      <c r="L375" s="339" t="s">
        <v>1664</v>
      </c>
      <c r="M375" s="339" t="s">
        <v>1664</v>
      </c>
      <c r="N375" s="423" t="s">
        <v>1664</v>
      </c>
      <c r="O375" s="339">
        <v>1</v>
      </c>
      <c r="P375" s="424">
        <v>6</v>
      </c>
      <c r="Q375" s="423">
        <v>25283.4</v>
      </c>
      <c r="R375" s="421">
        <v>4</v>
      </c>
      <c r="S375" s="421">
        <v>12</v>
      </c>
    </row>
    <row r="376" spans="1:19" ht="12" x14ac:dyDescent="0.2">
      <c r="A376" s="341">
        <v>371</v>
      </c>
      <c r="B376" s="341" t="s">
        <v>8761</v>
      </c>
      <c r="C376" s="341" t="s">
        <v>8762</v>
      </c>
      <c r="D376" s="341" t="s">
        <v>158</v>
      </c>
      <c r="E376" s="341" t="s">
        <v>8801</v>
      </c>
      <c r="F376" s="422">
        <v>4000</v>
      </c>
      <c r="G376" s="418" t="s">
        <v>9622</v>
      </c>
      <c r="H376" s="341" t="s">
        <v>9623</v>
      </c>
      <c r="I376" s="341" t="s">
        <v>4015</v>
      </c>
      <c r="J376" s="341" t="s">
        <v>8777</v>
      </c>
      <c r="K376" s="341" t="s">
        <v>4015</v>
      </c>
      <c r="L376" s="339">
        <v>1</v>
      </c>
      <c r="M376" s="339">
        <v>2</v>
      </c>
      <c r="N376" s="423">
        <v>8262.26</v>
      </c>
      <c r="O376" s="339" t="s">
        <v>1664</v>
      </c>
      <c r="P376" s="424" t="s">
        <v>1664</v>
      </c>
      <c r="Q376" s="423" t="s">
        <v>1664</v>
      </c>
      <c r="R376" s="421"/>
      <c r="S376" s="421"/>
    </row>
    <row r="377" spans="1:19" ht="12" x14ac:dyDescent="0.2">
      <c r="A377" s="341">
        <v>372</v>
      </c>
      <c r="B377" s="341" t="s">
        <v>8761</v>
      </c>
      <c r="C377" s="341" t="s">
        <v>8762</v>
      </c>
      <c r="D377" s="341" t="s">
        <v>158</v>
      </c>
      <c r="E377" s="341" t="s">
        <v>9624</v>
      </c>
      <c r="F377" s="422">
        <v>4000</v>
      </c>
      <c r="G377" s="418" t="s">
        <v>9625</v>
      </c>
      <c r="H377" s="341" t="s">
        <v>9626</v>
      </c>
      <c r="I377" s="341" t="s">
        <v>4015</v>
      </c>
      <c r="J377" s="341" t="s">
        <v>8777</v>
      </c>
      <c r="K377" s="341" t="s">
        <v>4015</v>
      </c>
      <c r="L377" s="339">
        <v>1</v>
      </c>
      <c r="M377" s="339">
        <v>12</v>
      </c>
      <c r="N377" s="423">
        <v>51213.599999999999</v>
      </c>
      <c r="O377" s="339" t="s">
        <v>1664</v>
      </c>
      <c r="P377" s="424">
        <v>6</v>
      </c>
      <c r="Q377" s="423">
        <v>25283.4</v>
      </c>
      <c r="R377" s="421" t="s">
        <v>1664</v>
      </c>
      <c r="S377" s="421">
        <v>12</v>
      </c>
    </row>
    <row r="378" spans="1:19" ht="12" x14ac:dyDescent="0.2">
      <c r="A378" s="341">
        <v>373</v>
      </c>
      <c r="B378" s="341" t="s">
        <v>8761</v>
      </c>
      <c r="C378" s="341" t="s">
        <v>8762</v>
      </c>
      <c r="D378" s="341" t="s">
        <v>158</v>
      </c>
      <c r="E378" s="341" t="s">
        <v>9627</v>
      </c>
      <c r="F378" s="422">
        <v>10000</v>
      </c>
      <c r="G378" s="418" t="s">
        <v>9628</v>
      </c>
      <c r="H378" s="341" t="s">
        <v>9629</v>
      </c>
      <c r="I378" s="341" t="s">
        <v>4015</v>
      </c>
      <c r="J378" s="341" t="s">
        <v>8777</v>
      </c>
      <c r="K378" s="341" t="s">
        <v>4015</v>
      </c>
      <c r="L378" s="339">
        <v>1</v>
      </c>
      <c r="M378" s="339">
        <v>12</v>
      </c>
      <c r="N378" s="423">
        <v>123213.6</v>
      </c>
      <c r="O378" s="339" t="s">
        <v>1664</v>
      </c>
      <c r="P378" s="424">
        <v>6</v>
      </c>
      <c r="Q378" s="423">
        <v>61283.4</v>
      </c>
      <c r="R378" s="421" t="s">
        <v>1664</v>
      </c>
      <c r="S378" s="421">
        <v>12</v>
      </c>
    </row>
    <row r="379" spans="1:19" ht="12" x14ac:dyDescent="0.2">
      <c r="A379" s="341">
        <v>374</v>
      </c>
      <c r="B379" s="341" t="s">
        <v>8761</v>
      </c>
      <c r="C379" s="341" t="s">
        <v>8762</v>
      </c>
      <c r="D379" s="341" t="s">
        <v>158</v>
      </c>
      <c r="E379" s="341" t="s">
        <v>9630</v>
      </c>
      <c r="F379" s="422">
        <v>6500</v>
      </c>
      <c r="G379" s="418" t="s">
        <v>9631</v>
      </c>
      <c r="H379" s="341" t="s">
        <v>9632</v>
      </c>
      <c r="I379" s="341" t="s">
        <v>7958</v>
      </c>
      <c r="J379" s="341" t="s">
        <v>8777</v>
      </c>
      <c r="K379" s="341" t="s">
        <v>7958</v>
      </c>
      <c r="L379" s="339">
        <v>1</v>
      </c>
      <c r="M379" s="339">
        <v>12</v>
      </c>
      <c r="N379" s="423">
        <v>81213.600000000006</v>
      </c>
      <c r="O379" s="339" t="s">
        <v>1664</v>
      </c>
      <c r="P379" s="424">
        <v>6</v>
      </c>
      <c r="Q379" s="423">
        <v>40283.4</v>
      </c>
      <c r="R379" s="421" t="s">
        <v>1664</v>
      </c>
      <c r="S379" s="421">
        <v>12</v>
      </c>
    </row>
    <row r="380" spans="1:19" ht="12" x14ac:dyDescent="0.2">
      <c r="A380" s="341">
        <v>375</v>
      </c>
      <c r="B380" s="341" t="s">
        <v>8761</v>
      </c>
      <c r="C380" s="341" t="s">
        <v>8762</v>
      </c>
      <c r="D380" s="341" t="s">
        <v>158</v>
      </c>
      <c r="E380" s="341" t="s">
        <v>4507</v>
      </c>
      <c r="F380" s="422">
        <v>2500</v>
      </c>
      <c r="G380" s="418" t="s">
        <v>9633</v>
      </c>
      <c r="H380" s="341" t="s">
        <v>9634</v>
      </c>
      <c r="I380" s="341" t="s">
        <v>4015</v>
      </c>
      <c r="J380" s="341" t="s">
        <v>8766</v>
      </c>
      <c r="K380" s="341" t="s">
        <v>4015</v>
      </c>
      <c r="L380" s="339">
        <v>1</v>
      </c>
      <c r="M380" s="339">
        <v>7</v>
      </c>
      <c r="N380" s="423">
        <v>14766.289999999999</v>
      </c>
      <c r="O380" s="339" t="s">
        <v>1664</v>
      </c>
      <c r="P380" s="424" t="s">
        <v>1664</v>
      </c>
      <c r="Q380" s="423" t="s">
        <v>1664</v>
      </c>
      <c r="R380" s="421"/>
      <c r="S380" s="421"/>
    </row>
    <row r="381" spans="1:19" ht="12" x14ac:dyDescent="0.2">
      <c r="A381" s="341">
        <v>376</v>
      </c>
      <c r="B381" s="341" t="s">
        <v>8761</v>
      </c>
      <c r="C381" s="341" t="s">
        <v>8786</v>
      </c>
      <c r="D381" s="341" t="s">
        <v>158</v>
      </c>
      <c r="E381" s="341" t="s">
        <v>8801</v>
      </c>
      <c r="F381" s="422">
        <v>4000</v>
      </c>
      <c r="G381" s="418" t="s">
        <v>9633</v>
      </c>
      <c r="H381" s="341" t="s">
        <v>9634</v>
      </c>
      <c r="I381" s="341" t="s">
        <v>4015</v>
      </c>
      <c r="J381" s="341" t="s">
        <v>8766</v>
      </c>
      <c r="K381" s="341" t="s">
        <v>4015</v>
      </c>
      <c r="L381" s="339" t="s">
        <v>1664</v>
      </c>
      <c r="M381" s="339" t="s">
        <v>1664</v>
      </c>
      <c r="N381" s="423" t="s">
        <v>1664</v>
      </c>
      <c r="O381" s="339">
        <v>1</v>
      </c>
      <c r="P381" s="424">
        <v>6</v>
      </c>
      <c r="Q381" s="423">
        <v>25283.4</v>
      </c>
      <c r="R381" s="421">
        <v>4</v>
      </c>
      <c r="S381" s="421">
        <v>12</v>
      </c>
    </row>
    <row r="382" spans="1:19" ht="12" x14ac:dyDescent="0.2">
      <c r="A382" s="341">
        <v>377</v>
      </c>
      <c r="B382" s="341" t="s">
        <v>8761</v>
      </c>
      <c r="C382" s="341" t="s">
        <v>8762</v>
      </c>
      <c r="D382" s="341" t="s">
        <v>158</v>
      </c>
      <c r="E382" s="341" t="s">
        <v>8801</v>
      </c>
      <c r="F382" s="422">
        <v>4000</v>
      </c>
      <c r="G382" s="418" t="s">
        <v>9633</v>
      </c>
      <c r="H382" s="341" t="s">
        <v>9634</v>
      </c>
      <c r="I382" s="341" t="s">
        <v>4015</v>
      </c>
      <c r="J382" s="341" t="s">
        <v>8766</v>
      </c>
      <c r="K382" s="341" t="s">
        <v>4015</v>
      </c>
      <c r="L382" s="339">
        <v>1</v>
      </c>
      <c r="M382" s="339">
        <v>3</v>
      </c>
      <c r="N382" s="423">
        <v>12170.06</v>
      </c>
      <c r="O382" s="339" t="s">
        <v>1664</v>
      </c>
      <c r="P382" s="424" t="s">
        <v>1664</v>
      </c>
      <c r="Q382" s="423" t="s">
        <v>1664</v>
      </c>
      <c r="R382" s="421"/>
      <c r="S382" s="421"/>
    </row>
    <row r="383" spans="1:19" ht="12" x14ac:dyDescent="0.2">
      <c r="A383" s="341">
        <v>378</v>
      </c>
      <c r="B383" s="341" t="s">
        <v>8761</v>
      </c>
      <c r="C383" s="341" t="s">
        <v>8762</v>
      </c>
      <c r="D383" s="341" t="s">
        <v>158</v>
      </c>
      <c r="E383" s="341" t="s">
        <v>4099</v>
      </c>
      <c r="F383" s="422">
        <v>3500</v>
      </c>
      <c r="G383" s="418" t="s">
        <v>9635</v>
      </c>
      <c r="H383" s="341" t="s">
        <v>9636</v>
      </c>
      <c r="I383" s="341" t="s">
        <v>9273</v>
      </c>
      <c r="J383" s="341" t="s">
        <v>8773</v>
      </c>
      <c r="K383" s="341" t="s">
        <v>9273</v>
      </c>
      <c r="L383" s="339">
        <v>1</v>
      </c>
      <c r="M383" s="339">
        <v>4</v>
      </c>
      <c r="N383" s="423">
        <v>13357.6198</v>
      </c>
      <c r="O383" s="339" t="s">
        <v>1664</v>
      </c>
      <c r="P383" s="424" t="s">
        <v>1664</v>
      </c>
      <c r="Q383" s="423" t="s">
        <v>1664</v>
      </c>
      <c r="R383" s="421"/>
      <c r="S383" s="421"/>
    </row>
    <row r="384" spans="1:19" ht="12" x14ac:dyDescent="0.2">
      <c r="A384" s="341">
        <v>379</v>
      </c>
      <c r="B384" s="341" t="s">
        <v>8761</v>
      </c>
      <c r="C384" s="341" t="s">
        <v>8762</v>
      </c>
      <c r="D384" s="341" t="s">
        <v>158</v>
      </c>
      <c r="E384" s="341" t="s">
        <v>9153</v>
      </c>
      <c r="F384" s="422">
        <v>4000</v>
      </c>
      <c r="G384" s="418" t="s">
        <v>9637</v>
      </c>
      <c r="H384" s="341" t="s">
        <v>9638</v>
      </c>
      <c r="I384" s="341" t="s">
        <v>6003</v>
      </c>
      <c r="J384" s="341" t="s">
        <v>8777</v>
      </c>
      <c r="K384" s="341" t="s">
        <v>6003</v>
      </c>
      <c r="L384" s="339">
        <v>1</v>
      </c>
      <c r="M384" s="339">
        <v>12</v>
      </c>
      <c r="N384" s="423">
        <v>51213.599999999999</v>
      </c>
      <c r="O384" s="339" t="s">
        <v>1664</v>
      </c>
      <c r="P384" s="424">
        <v>6</v>
      </c>
      <c r="Q384" s="423">
        <v>25283.4</v>
      </c>
      <c r="R384" s="421" t="s">
        <v>1664</v>
      </c>
      <c r="S384" s="421">
        <v>12</v>
      </c>
    </row>
    <row r="385" spans="1:19" ht="12" x14ac:dyDescent="0.2">
      <c r="A385" s="341">
        <v>380</v>
      </c>
      <c r="B385" s="341" t="s">
        <v>8761</v>
      </c>
      <c r="C385" s="341" t="s">
        <v>8786</v>
      </c>
      <c r="D385" s="341" t="s">
        <v>158</v>
      </c>
      <c r="E385" s="341" t="s">
        <v>8801</v>
      </c>
      <c r="F385" s="422">
        <v>4000</v>
      </c>
      <c r="G385" s="418" t="s">
        <v>9639</v>
      </c>
      <c r="H385" s="341" t="s">
        <v>9640</v>
      </c>
      <c r="I385" s="341" t="s">
        <v>4015</v>
      </c>
      <c r="J385" s="341" t="s">
        <v>8766</v>
      </c>
      <c r="K385" s="341" t="s">
        <v>4015</v>
      </c>
      <c r="L385" s="339" t="s">
        <v>1664</v>
      </c>
      <c r="M385" s="339" t="s">
        <v>1664</v>
      </c>
      <c r="N385" s="423" t="s">
        <v>1664</v>
      </c>
      <c r="O385" s="339">
        <v>1</v>
      </c>
      <c r="P385" s="424">
        <v>6</v>
      </c>
      <c r="Q385" s="423">
        <v>25283.4</v>
      </c>
      <c r="R385" s="421">
        <v>4</v>
      </c>
      <c r="S385" s="421">
        <v>12</v>
      </c>
    </row>
    <row r="386" spans="1:19" ht="12" x14ac:dyDescent="0.2">
      <c r="A386" s="341">
        <v>381</v>
      </c>
      <c r="B386" s="341" t="s">
        <v>8761</v>
      </c>
      <c r="C386" s="341" t="s">
        <v>8762</v>
      </c>
      <c r="D386" s="341" t="s">
        <v>158</v>
      </c>
      <c r="E386" s="341" t="s">
        <v>8801</v>
      </c>
      <c r="F386" s="422">
        <v>4000</v>
      </c>
      <c r="G386" s="418" t="s">
        <v>9639</v>
      </c>
      <c r="H386" s="341" t="s">
        <v>9640</v>
      </c>
      <c r="I386" s="341" t="s">
        <v>4015</v>
      </c>
      <c r="J386" s="341" t="s">
        <v>8766</v>
      </c>
      <c r="K386" s="341" t="s">
        <v>4015</v>
      </c>
      <c r="L386" s="339">
        <v>1</v>
      </c>
      <c r="M386" s="339">
        <v>2</v>
      </c>
      <c r="N386" s="423">
        <v>8262.26</v>
      </c>
      <c r="O386" s="339" t="s">
        <v>1664</v>
      </c>
      <c r="P386" s="424" t="s">
        <v>1664</v>
      </c>
      <c r="Q386" s="423" t="s">
        <v>1664</v>
      </c>
      <c r="R386" s="421"/>
      <c r="S386" s="421"/>
    </row>
    <row r="387" spans="1:19" ht="12" x14ac:dyDescent="0.2">
      <c r="A387" s="341">
        <v>382</v>
      </c>
      <c r="B387" s="341" t="s">
        <v>8761</v>
      </c>
      <c r="C387" s="341" t="s">
        <v>8786</v>
      </c>
      <c r="D387" s="341" t="s">
        <v>158</v>
      </c>
      <c r="E387" s="341" t="s">
        <v>9641</v>
      </c>
      <c r="F387" s="422">
        <v>7000</v>
      </c>
      <c r="G387" s="418" t="s">
        <v>9642</v>
      </c>
      <c r="H387" s="341" t="s">
        <v>9643</v>
      </c>
      <c r="I387" s="341" t="s">
        <v>9017</v>
      </c>
      <c r="J387" s="341" t="s">
        <v>8766</v>
      </c>
      <c r="K387" s="341" t="s">
        <v>9017</v>
      </c>
      <c r="L387" s="339">
        <v>1</v>
      </c>
      <c r="M387" s="339">
        <v>10</v>
      </c>
      <c r="N387" s="423">
        <v>72478</v>
      </c>
      <c r="O387" s="339" t="s">
        <v>1664</v>
      </c>
      <c r="P387" s="424" t="s">
        <v>1664</v>
      </c>
      <c r="Q387" s="423" t="s">
        <v>1664</v>
      </c>
      <c r="R387" s="421"/>
      <c r="S387" s="421"/>
    </row>
    <row r="388" spans="1:19" ht="12" x14ac:dyDescent="0.2">
      <c r="A388" s="341">
        <v>383</v>
      </c>
      <c r="B388" s="341" t="s">
        <v>8761</v>
      </c>
      <c r="C388" s="341" t="s">
        <v>8762</v>
      </c>
      <c r="D388" s="341" t="s">
        <v>158</v>
      </c>
      <c r="E388" s="341" t="s">
        <v>9641</v>
      </c>
      <c r="F388" s="422">
        <v>7000</v>
      </c>
      <c r="G388" s="418" t="s">
        <v>9642</v>
      </c>
      <c r="H388" s="341" t="s">
        <v>9643</v>
      </c>
      <c r="I388" s="341" t="s">
        <v>9017</v>
      </c>
      <c r="J388" s="341" t="s">
        <v>8766</v>
      </c>
      <c r="K388" s="341" t="s">
        <v>9017</v>
      </c>
      <c r="L388" s="339">
        <v>1</v>
      </c>
      <c r="M388" s="339">
        <v>2</v>
      </c>
      <c r="N388" s="423">
        <v>14735.6</v>
      </c>
      <c r="O388" s="339" t="s">
        <v>1664</v>
      </c>
      <c r="P388" s="424">
        <v>6</v>
      </c>
      <c r="Q388" s="423">
        <v>43283.4</v>
      </c>
      <c r="R388" s="421" t="s">
        <v>1664</v>
      </c>
      <c r="S388" s="421">
        <v>12</v>
      </c>
    </row>
    <row r="389" spans="1:19" ht="12" x14ac:dyDescent="0.2">
      <c r="A389" s="341">
        <v>384</v>
      </c>
      <c r="B389" s="341" t="s">
        <v>8761</v>
      </c>
      <c r="C389" s="341" t="s">
        <v>8762</v>
      </c>
      <c r="D389" s="341" t="s">
        <v>158</v>
      </c>
      <c r="E389" s="341" t="s">
        <v>9203</v>
      </c>
      <c r="F389" s="422">
        <v>8000</v>
      </c>
      <c r="G389" s="418" t="s">
        <v>9644</v>
      </c>
      <c r="H389" s="341" t="s">
        <v>9645</v>
      </c>
      <c r="I389" s="341" t="s">
        <v>4015</v>
      </c>
      <c r="J389" s="341" t="s">
        <v>8777</v>
      </c>
      <c r="K389" s="341" t="s">
        <v>4015</v>
      </c>
      <c r="L389" s="339">
        <v>1</v>
      </c>
      <c r="M389" s="339">
        <v>12</v>
      </c>
      <c r="N389" s="423">
        <v>99213.6</v>
      </c>
      <c r="O389" s="339" t="s">
        <v>1664</v>
      </c>
      <c r="P389" s="424">
        <v>6</v>
      </c>
      <c r="Q389" s="423">
        <v>49283.4</v>
      </c>
      <c r="R389" s="421" t="s">
        <v>1664</v>
      </c>
      <c r="S389" s="421">
        <v>12</v>
      </c>
    </row>
    <row r="390" spans="1:19" ht="12" x14ac:dyDescent="0.2">
      <c r="A390" s="341">
        <v>385</v>
      </c>
      <c r="B390" s="341" t="s">
        <v>8761</v>
      </c>
      <c r="C390" s="341" t="s">
        <v>8762</v>
      </c>
      <c r="D390" s="341" t="s">
        <v>158</v>
      </c>
      <c r="E390" s="341" t="s">
        <v>9646</v>
      </c>
      <c r="F390" s="422">
        <v>4000</v>
      </c>
      <c r="G390" s="418" t="s">
        <v>9647</v>
      </c>
      <c r="H390" s="341" t="s">
        <v>9648</v>
      </c>
      <c r="I390" s="341" t="s">
        <v>4404</v>
      </c>
      <c r="J390" s="341" t="s">
        <v>8910</v>
      </c>
      <c r="K390" s="341" t="s">
        <v>4404</v>
      </c>
      <c r="L390" s="339" t="s">
        <v>1664</v>
      </c>
      <c r="M390" s="339" t="s">
        <v>1664</v>
      </c>
      <c r="N390" s="423" t="s">
        <v>1664</v>
      </c>
      <c r="O390" s="339">
        <v>1</v>
      </c>
      <c r="P390" s="424">
        <v>1</v>
      </c>
      <c r="Q390" s="423">
        <v>4186.3</v>
      </c>
      <c r="R390" s="421"/>
      <c r="S390" s="421"/>
    </row>
    <row r="391" spans="1:19" ht="12" x14ac:dyDescent="0.2">
      <c r="A391" s="341">
        <v>386</v>
      </c>
      <c r="B391" s="341" t="s">
        <v>8761</v>
      </c>
      <c r="C391" s="341" t="s">
        <v>8762</v>
      </c>
      <c r="D391" s="341" t="s">
        <v>158</v>
      </c>
      <c r="E391" s="341" t="s">
        <v>8801</v>
      </c>
      <c r="F391" s="422">
        <v>5000</v>
      </c>
      <c r="G391" s="418" t="s">
        <v>9649</v>
      </c>
      <c r="H391" s="341" t="s">
        <v>9650</v>
      </c>
      <c r="I391" s="341" t="s">
        <v>4015</v>
      </c>
      <c r="J391" s="341" t="s">
        <v>8777</v>
      </c>
      <c r="K391" s="341" t="s">
        <v>4015</v>
      </c>
      <c r="L391" s="339">
        <v>1</v>
      </c>
      <c r="M391" s="339">
        <v>8</v>
      </c>
      <c r="N391" s="423">
        <v>38769.049999999996</v>
      </c>
      <c r="O391" s="339" t="s">
        <v>1664</v>
      </c>
      <c r="P391" s="424" t="s">
        <v>1664</v>
      </c>
      <c r="Q391" s="423" t="s">
        <v>1664</v>
      </c>
      <c r="R391" s="421"/>
      <c r="S391" s="421"/>
    </row>
    <row r="392" spans="1:19" ht="12" x14ac:dyDescent="0.2">
      <c r="A392" s="341">
        <v>387</v>
      </c>
      <c r="B392" s="341" t="s">
        <v>8761</v>
      </c>
      <c r="C392" s="341" t="s">
        <v>8762</v>
      </c>
      <c r="D392" s="341" t="s">
        <v>158</v>
      </c>
      <c r="E392" s="341" t="s">
        <v>8807</v>
      </c>
      <c r="F392" s="422">
        <v>8000</v>
      </c>
      <c r="G392" s="418" t="s">
        <v>9651</v>
      </c>
      <c r="H392" s="341" t="s">
        <v>9652</v>
      </c>
      <c r="I392" s="341" t="s">
        <v>4015</v>
      </c>
      <c r="J392" s="341" t="s">
        <v>8777</v>
      </c>
      <c r="K392" s="341" t="s">
        <v>4015</v>
      </c>
      <c r="L392" s="339">
        <v>1</v>
      </c>
      <c r="M392" s="339">
        <v>12</v>
      </c>
      <c r="N392" s="423">
        <v>99213.6</v>
      </c>
      <c r="O392" s="339" t="s">
        <v>1664</v>
      </c>
      <c r="P392" s="424">
        <v>6</v>
      </c>
      <c r="Q392" s="423">
        <v>49283.4</v>
      </c>
      <c r="R392" s="421" t="s">
        <v>1664</v>
      </c>
      <c r="S392" s="421">
        <v>12</v>
      </c>
    </row>
    <row r="393" spans="1:19" ht="12" x14ac:dyDescent="0.2">
      <c r="A393" s="341">
        <v>388</v>
      </c>
      <c r="B393" s="341" t="s">
        <v>8761</v>
      </c>
      <c r="C393" s="341" t="s">
        <v>8762</v>
      </c>
      <c r="D393" s="341" t="s">
        <v>158</v>
      </c>
      <c r="E393" s="341" t="s">
        <v>4012</v>
      </c>
      <c r="F393" s="422">
        <v>6500</v>
      </c>
      <c r="G393" s="418" t="s">
        <v>9653</v>
      </c>
      <c r="H393" s="341" t="s">
        <v>9654</v>
      </c>
      <c r="I393" s="341" t="s">
        <v>4015</v>
      </c>
      <c r="J393" s="341" t="s">
        <v>9655</v>
      </c>
      <c r="K393" s="341" t="s">
        <v>4015</v>
      </c>
      <c r="L393" s="339">
        <v>1</v>
      </c>
      <c r="M393" s="339">
        <v>12</v>
      </c>
      <c r="N393" s="423">
        <v>81213.600000000006</v>
      </c>
      <c r="O393" s="339" t="s">
        <v>1664</v>
      </c>
      <c r="P393" s="424">
        <v>6</v>
      </c>
      <c r="Q393" s="423">
        <v>40283.4</v>
      </c>
      <c r="R393" s="421" t="s">
        <v>1664</v>
      </c>
      <c r="S393" s="421">
        <v>12</v>
      </c>
    </row>
    <row r="394" spans="1:19" ht="12" x14ac:dyDescent="0.2">
      <c r="A394" s="341">
        <v>389</v>
      </c>
      <c r="B394" s="341" t="s">
        <v>8761</v>
      </c>
      <c r="C394" s="341" t="s">
        <v>8762</v>
      </c>
      <c r="D394" s="341" t="s">
        <v>158</v>
      </c>
      <c r="E394" s="341" t="s">
        <v>4377</v>
      </c>
      <c r="F394" s="422">
        <v>6000</v>
      </c>
      <c r="G394" s="418" t="s">
        <v>9656</v>
      </c>
      <c r="H394" s="341" t="s">
        <v>9657</v>
      </c>
      <c r="I394" s="341" t="s">
        <v>9658</v>
      </c>
      <c r="J394" s="341" t="s">
        <v>8777</v>
      </c>
      <c r="K394" s="341" t="s">
        <v>9658</v>
      </c>
      <c r="L394" s="339">
        <v>1</v>
      </c>
      <c r="M394" s="339">
        <v>12</v>
      </c>
      <c r="N394" s="423">
        <v>75213.600000000006</v>
      </c>
      <c r="O394" s="339" t="s">
        <v>1664</v>
      </c>
      <c r="P394" s="424">
        <v>6</v>
      </c>
      <c r="Q394" s="423">
        <v>37283.4</v>
      </c>
      <c r="R394" s="421" t="s">
        <v>1664</v>
      </c>
      <c r="S394" s="421">
        <v>12</v>
      </c>
    </row>
    <row r="395" spans="1:19" ht="12" x14ac:dyDescent="0.2">
      <c r="A395" s="341">
        <v>390</v>
      </c>
      <c r="B395" s="341" t="s">
        <v>8761</v>
      </c>
      <c r="C395" s="341" t="s">
        <v>8762</v>
      </c>
      <c r="D395" s="341" t="s">
        <v>158</v>
      </c>
      <c r="E395" s="341" t="s">
        <v>4108</v>
      </c>
      <c r="F395" s="422">
        <v>13500</v>
      </c>
      <c r="G395" s="418" t="s">
        <v>9659</v>
      </c>
      <c r="H395" s="341" t="s">
        <v>9660</v>
      </c>
      <c r="I395" s="341" t="s">
        <v>4015</v>
      </c>
      <c r="J395" s="341" t="s">
        <v>8777</v>
      </c>
      <c r="K395" s="341" t="s">
        <v>4015</v>
      </c>
      <c r="L395" s="339">
        <v>1</v>
      </c>
      <c r="M395" s="339">
        <v>10</v>
      </c>
      <c r="N395" s="423">
        <v>136315.5</v>
      </c>
      <c r="O395" s="339" t="s">
        <v>1664</v>
      </c>
      <c r="P395" s="424" t="s">
        <v>1664</v>
      </c>
      <c r="Q395" s="423" t="s">
        <v>1664</v>
      </c>
      <c r="R395" s="421"/>
      <c r="S395" s="421"/>
    </row>
    <row r="396" spans="1:19" ht="12" x14ac:dyDescent="0.2">
      <c r="A396" s="341">
        <v>391</v>
      </c>
      <c r="B396" s="341" t="s">
        <v>8761</v>
      </c>
      <c r="C396" s="341" t="s">
        <v>8762</v>
      </c>
      <c r="D396" s="341" t="s">
        <v>158</v>
      </c>
      <c r="E396" s="341" t="s">
        <v>3997</v>
      </c>
      <c r="F396" s="422">
        <v>2000</v>
      </c>
      <c r="G396" s="418" t="s">
        <v>9661</v>
      </c>
      <c r="H396" s="341" t="s">
        <v>9662</v>
      </c>
      <c r="I396" s="341" t="s">
        <v>6003</v>
      </c>
      <c r="J396" s="341" t="s">
        <v>8777</v>
      </c>
      <c r="K396" s="341" t="s">
        <v>6003</v>
      </c>
      <c r="L396" s="339">
        <v>1</v>
      </c>
      <c r="M396" s="339">
        <v>3</v>
      </c>
      <c r="N396" s="423">
        <v>5262.2802000000001</v>
      </c>
      <c r="O396" s="339" t="s">
        <v>1664</v>
      </c>
      <c r="P396" s="424" t="s">
        <v>1664</v>
      </c>
      <c r="Q396" s="423" t="s">
        <v>1664</v>
      </c>
      <c r="R396" s="421"/>
      <c r="S396" s="421"/>
    </row>
    <row r="397" spans="1:19" ht="12" x14ac:dyDescent="0.2">
      <c r="A397" s="341">
        <v>392</v>
      </c>
      <c r="B397" s="341" t="s">
        <v>8761</v>
      </c>
      <c r="C397" s="341" t="s">
        <v>8762</v>
      </c>
      <c r="D397" s="341" t="s">
        <v>158</v>
      </c>
      <c r="E397" s="341" t="s">
        <v>8801</v>
      </c>
      <c r="F397" s="422">
        <v>4000</v>
      </c>
      <c r="G397" s="418" t="s">
        <v>9663</v>
      </c>
      <c r="H397" s="341" t="s">
        <v>9664</v>
      </c>
      <c r="I397" s="341" t="s">
        <v>4015</v>
      </c>
      <c r="J397" s="341" t="s">
        <v>8766</v>
      </c>
      <c r="K397" s="341" t="s">
        <v>4015</v>
      </c>
      <c r="L397" s="339">
        <v>1</v>
      </c>
      <c r="M397" s="339">
        <v>12</v>
      </c>
      <c r="N397" s="423">
        <v>51213.599999999999</v>
      </c>
      <c r="O397" s="339" t="s">
        <v>1664</v>
      </c>
      <c r="P397" s="424">
        <v>6</v>
      </c>
      <c r="Q397" s="423">
        <v>25283.4</v>
      </c>
      <c r="R397" s="421" t="s">
        <v>1664</v>
      </c>
      <c r="S397" s="421">
        <v>12</v>
      </c>
    </row>
    <row r="398" spans="1:19" ht="12" x14ac:dyDescent="0.2">
      <c r="A398" s="341">
        <v>393</v>
      </c>
      <c r="B398" s="341" t="s">
        <v>8761</v>
      </c>
      <c r="C398" s="341" t="s">
        <v>8762</v>
      </c>
      <c r="D398" s="341" t="s">
        <v>158</v>
      </c>
      <c r="E398" s="341" t="s">
        <v>9665</v>
      </c>
      <c r="F398" s="422">
        <v>2000</v>
      </c>
      <c r="G398" s="418" t="s">
        <v>9666</v>
      </c>
      <c r="H398" s="341" t="s">
        <v>9667</v>
      </c>
      <c r="I398" s="341" t="s">
        <v>581</v>
      </c>
      <c r="J398" s="341" t="s">
        <v>3995</v>
      </c>
      <c r="K398" s="341" t="s">
        <v>581</v>
      </c>
      <c r="L398" s="339">
        <v>1</v>
      </c>
      <c r="M398" s="339">
        <v>12</v>
      </c>
      <c r="N398" s="423">
        <v>26970</v>
      </c>
      <c r="O398" s="339" t="s">
        <v>1664</v>
      </c>
      <c r="P398" s="424">
        <v>6</v>
      </c>
      <c r="Q398" s="423">
        <v>13080</v>
      </c>
      <c r="R398" s="421" t="s">
        <v>1664</v>
      </c>
      <c r="S398" s="421">
        <v>12</v>
      </c>
    </row>
    <row r="399" spans="1:19" ht="12" x14ac:dyDescent="0.2">
      <c r="A399" s="341">
        <v>394</v>
      </c>
      <c r="B399" s="341" t="s">
        <v>8761</v>
      </c>
      <c r="C399" s="341" t="s">
        <v>8762</v>
      </c>
      <c r="D399" s="341" t="s">
        <v>158</v>
      </c>
      <c r="E399" s="341" t="s">
        <v>4012</v>
      </c>
      <c r="F399" s="422">
        <v>6500</v>
      </c>
      <c r="G399" s="418" t="s">
        <v>9668</v>
      </c>
      <c r="H399" s="341" t="s">
        <v>9669</v>
      </c>
      <c r="I399" s="341" t="s">
        <v>4015</v>
      </c>
      <c r="J399" s="341" t="s">
        <v>8777</v>
      </c>
      <c r="K399" s="341" t="s">
        <v>4015</v>
      </c>
      <c r="L399" s="339">
        <v>1</v>
      </c>
      <c r="M399" s="339">
        <v>12</v>
      </c>
      <c r="N399" s="423">
        <v>81213.600000000006</v>
      </c>
      <c r="O399" s="339" t="s">
        <v>1664</v>
      </c>
      <c r="P399" s="424">
        <v>6</v>
      </c>
      <c r="Q399" s="423">
        <v>40283.4</v>
      </c>
      <c r="R399" s="421" t="s">
        <v>1664</v>
      </c>
      <c r="S399" s="421">
        <v>12</v>
      </c>
    </row>
    <row r="400" spans="1:19" ht="12" x14ac:dyDescent="0.2">
      <c r="A400" s="341">
        <v>395</v>
      </c>
      <c r="B400" s="341" t="s">
        <v>8761</v>
      </c>
      <c r="C400" s="341" t="s">
        <v>8762</v>
      </c>
      <c r="D400" s="341" t="s">
        <v>158</v>
      </c>
      <c r="E400" s="341" t="s">
        <v>9670</v>
      </c>
      <c r="F400" s="422">
        <v>5000</v>
      </c>
      <c r="G400" s="418" t="s">
        <v>9671</v>
      </c>
      <c r="H400" s="341" t="s">
        <v>9672</v>
      </c>
      <c r="I400" s="341" t="s">
        <v>6003</v>
      </c>
      <c r="J400" s="341" t="s">
        <v>8777</v>
      </c>
      <c r="K400" s="341" t="s">
        <v>6003</v>
      </c>
      <c r="L400" s="339">
        <v>1</v>
      </c>
      <c r="M400" s="339">
        <v>12</v>
      </c>
      <c r="N400" s="423">
        <v>63213.599999999999</v>
      </c>
      <c r="O400" s="339" t="s">
        <v>1664</v>
      </c>
      <c r="P400" s="424">
        <v>6</v>
      </c>
      <c r="Q400" s="423">
        <v>31283.4</v>
      </c>
      <c r="R400" s="421" t="s">
        <v>1664</v>
      </c>
      <c r="S400" s="421">
        <v>12</v>
      </c>
    </row>
    <row r="401" spans="1:19" ht="12" x14ac:dyDescent="0.2">
      <c r="A401" s="341">
        <v>396</v>
      </c>
      <c r="B401" s="341" t="s">
        <v>8761</v>
      </c>
      <c r="C401" s="341" t="s">
        <v>8786</v>
      </c>
      <c r="D401" s="341" t="s">
        <v>158</v>
      </c>
      <c r="E401" s="341" t="s">
        <v>9673</v>
      </c>
      <c r="F401" s="422">
        <v>3800</v>
      </c>
      <c r="G401" s="418" t="s">
        <v>9674</v>
      </c>
      <c r="H401" s="341" t="s">
        <v>9675</v>
      </c>
      <c r="I401" s="341" t="s">
        <v>4802</v>
      </c>
      <c r="J401" s="341" t="s">
        <v>8777</v>
      </c>
      <c r="K401" s="341" t="s">
        <v>4802</v>
      </c>
      <c r="L401" s="339">
        <v>1</v>
      </c>
      <c r="M401" s="339">
        <v>10</v>
      </c>
      <c r="N401" s="423">
        <v>40478</v>
      </c>
      <c r="O401" s="339" t="s">
        <v>1664</v>
      </c>
      <c r="P401" s="424">
        <v>6</v>
      </c>
      <c r="Q401" s="423">
        <v>24083.4</v>
      </c>
      <c r="R401" s="421" t="s">
        <v>1664</v>
      </c>
      <c r="S401" s="421">
        <v>12</v>
      </c>
    </row>
    <row r="402" spans="1:19" ht="12" x14ac:dyDescent="0.2">
      <c r="A402" s="341">
        <v>397</v>
      </c>
      <c r="B402" s="341" t="s">
        <v>8761</v>
      </c>
      <c r="C402" s="341" t="s">
        <v>8762</v>
      </c>
      <c r="D402" s="341" t="s">
        <v>158</v>
      </c>
      <c r="E402" s="341" t="s">
        <v>9673</v>
      </c>
      <c r="F402" s="422">
        <v>3800</v>
      </c>
      <c r="G402" s="418" t="s">
        <v>9674</v>
      </c>
      <c r="H402" s="341" t="s">
        <v>9675</v>
      </c>
      <c r="I402" s="341" t="s">
        <v>4802</v>
      </c>
      <c r="J402" s="341" t="s">
        <v>8777</v>
      </c>
      <c r="K402" s="341" t="s">
        <v>4802</v>
      </c>
      <c r="L402" s="339">
        <v>1</v>
      </c>
      <c r="M402" s="339">
        <v>2</v>
      </c>
      <c r="N402" s="423">
        <v>8335.6</v>
      </c>
      <c r="O402" s="339" t="s">
        <v>1664</v>
      </c>
      <c r="P402" s="424" t="s">
        <v>1664</v>
      </c>
      <c r="Q402" s="423" t="s">
        <v>1664</v>
      </c>
      <c r="R402" s="421"/>
      <c r="S402" s="421"/>
    </row>
    <row r="403" spans="1:19" ht="12" x14ac:dyDescent="0.2">
      <c r="A403" s="341">
        <v>398</v>
      </c>
      <c r="B403" s="341" t="s">
        <v>8761</v>
      </c>
      <c r="C403" s="341" t="s">
        <v>8762</v>
      </c>
      <c r="D403" s="341" t="s">
        <v>158</v>
      </c>
      <c r="E403" s="341" t="s">
        <v>4012</v>
      </c>
      <c r="F403" s="422">
        <v>6500</v>
      </c>
      <c r="G403" s="418" t="s">
        <v>9676</v>
      </c>
      <c r="H403" s="341" t="s">
        <v>9677</v>
      </c>
      <c r="I403" s="341" t="s">
        <v>4015</v>
      </c>
      <c r="J403" s="341" t="s">
        <v>8777</v>
      </c>
      <c r="K403" s="341" t="s">
        <v>4015</v>
      </c>
      <c r="L403" s="339">
        <v>1</v>
      </c>
      <c r="M403" s="339">
        <v>12</v>
      </c>
      <c r="N403" s="423">
        <v>81213.600000000006</v>
      </c>
      <c r="O403" s="339">
        <v>1</v>
      </c>
      <c r="P403" s="424">
        <v>4</v>
      </c>
      <c r="Q403" s="423">
        <v>30835.829999999998</v>
      </c>
      <c r="R403" s="421"/>
      <c r="S403" s="421"/>
    </row>
    <row r="404" spans="1:19" ht="12" x14ac:dyDescent="0.2">
      <c r="A404" s="341">
        <v>399</v>
      </c>
      <c r="B404" s="341" t="s">
        <v>8761</v>
      </c>
      <c r="C404" s="341" t="s">
        <v>8786</v>
      </c>
      <c r="D404" s="341" t="s">
        <v>158</v>
      </c>
      <c r="E404" s="341" t="s">
        <v>3997</v>
      </c>
      <c r="F404" s="422">
        <v>1800</v>
      </c>
      <c r="G404" s="418" t="s">
        <v>9678</v>
      </c>
      <c r="H404" s="341" t="s">
        <v>9679</v>
      </c>
      <c r="I404" s="341" t="s">
        <v>6003</v>
      </c>
      <c r="J404" s="341" t="s">
        <v>8777</v>
      </c>
      <c r="K404" s="341" t="s">
        <v>6003</v>
      </c>
      <c r="L404" s="339">
        <v>1</v>
      </c>
      <c r="M404" s="339">
        <v>10</v>
      </c>
      <c r="N404" s="423">
        <v>19854.599999999999</v>
      </c>
      <c r="O404" s="339" t="s">
        <v>1664</v>
      </c>
      <c r="P404" s="424" t="s">
        <v>1664</v>
      </c>
      <c r="Q404" s="423" t="s">
        <v>1664</v>
      </c>
      <c r="R404" s="421"/>
      <c r="S404" s="421"/>
    </row>
    <row r="405" spans="1:19" ht="12" x14ac:dyDescent="0.2">
      <c r="A405" s="341">
        <v>400</v>
      </c>
      <c r="B405" s="341" t="s">
        <v>8761</v>
      </c>
      <c r="C405" s="341" t="s">
        <v>8762</v>
      </c>
      <c r="D405" s="341" t="s">
        <v>158</v>
      </c>
      <c r="E405" s="341" t="s">
        <v>3997</v>
      </c>
      <c r="F405" s="422">
        <v>1800</v>
      </c>
      <c r="G405" s="418" t="s">
        <v>9678</v>
      </c>
      <c r="H405" s="341" t="s">
        <v>9679</v>
      </c>
      <c r="I405" s="341" t="s">
        <v>6003</v>
      </c>
      <c r="J405" s="341" t="s">
        <v>8777</v>
      </c>
      <c r="K405" s="341" t="s">
        <v>6003</v>
      </c>
      <c r="L405" s="339">
        <v>1</v>
      </c>
      <c r="M405" s="339">
        <v>3</v>
      </c>
      <c r="N405" s="423">
        <v>4434</v>
      </c>
      <c r="O405" s="339" t="s">
        <v>1664</v>
      </c>
      <c r="P405" s="424">
        <v>6</v>
      </c>
      <c r="Q405" s="423">
        <v>11772</v>
      </c>
      <c r="R405" s="421" t="s">
        <v>1664</v>
      </c>
      <c r="S405" s="421">
        <v>12</v>
      </c>
    </row>
    <row r="406" spans="1:19" ht="12" x14ac:dyDescent="0.2">
      <c r="A406" s="341">
        <v>401</v>
      </c>
      <c r="B406" s="341" t="s">
        <v>8761</v>
      </c>
      <c r="C406" s="341" t="s">
        <v>8762</v>
      </c>
      <c r="D406" s="341" t="s">
        <v>158</v>
      </c>
      <c r="E406" s="341" t="s">
        <v>4012</v>
      </c>
      <c r="F406" s="422">
        <v>6000</v>
      </c>
      <c r="G406" s="418" t="s">
        <v>9680</v>
      </c>
      <c r="H406" s="341" t="s">
        <v>9681</v>
      </c>
      <c r="I406" s="341" t="s">
        <v>4015</v>
      </c>
      <c r="J406" s="341" t="s">
        <v>8777</v>
      </c>
      <c r="K406" s="341" t="s">
        <v>4015</v>
      </c>
      <c r="L406" s="339">
        <v>1</v>
      </c>
      <c r="M406" s="339">
        <v>12</v>
      </c>
      <c r="N406" s="423">
        <v>75213.600000000006</v>
      </c>
      <c r="O406" s="339" t="s">
        <v>1664</v>
      </c>
      <c r="P406" s="424">
        <v>6</v>
      </c>
      <c r="Q406" s="423">
        <v>37283.4</v>
      </c>
      <c r="R406" s="421" t="s">
        <v>1664</v>
      </c>
      <c r="S406" s="421">
        <v>12</v>
      </c>
    </row>
    <row r="407" spans="1:19" ht="12" x14ac:dyDescent="0.2">
      <c r="A407" s="341">
        <v>402</v>
      </c>
      <c r="B407" s="341" t="s">
        <v>8761</v>
      </c>
      <c r="C407" s="341" t="s">
        <v>8762</v>
      </c>
      <c r="D407" s="341" t="s">
        <v>158</v>
      </c>
      <c r="E407" s="341" t="s">
        <v>8793</v>
      </c>
      <c r="F407" s="422">
        <v>4000</v>
      </c>
      <c r="G407" s="418" t="s">
        <v>9682</v>
      </c>
      <c r="H407" s="341" t="s">
        <v>9683</v>
      </c>
      <c r="I407" s="341" t="s">
        <v>4015</v>
      </c>
      <c r="J407" s="341" t="s">
        <v>8777</v>
      </c>
      <c r="K407" s="341" t="s">
        <v>4015</v>
      </c>
      <c r="L407" s="339">
        <v>1</v>
      </c>
      <c r="M407" s="339">
        <v>12</v>
      </c>
      <c r="N407" s="423">
        <v>51213.599999999999</v>
      </c>
      <c r="O407" s="339" t="s">
        <v>1664</v>
      </c>
      <c r="P407" s="424">
        <v>6</v>
      </c>
      <c r="Q407" s="423">
        <v>24964.639999999999</v>
      </c>
      <c r="R407" s="421" t="s">
        <v>1664</v>
      </c>
      <c r="S407" s="421">
        <v>12</v>
      </c>
    </row>
    <row r="408" spans="1:19" ht="12" x14ac:dyDescent="0.2">
      <c r="A408" s="341">
        <v>403</v>
      </c>
      <c r="B408" s="341" t="s">
        <v>8761</v>
      </c>
      <c r="C408" s="341" t="s">
        <v>8762</v>
      </c>
      <c r="D408" s="341" t="s">
        <v>158</v>
      </c>
      <c r="E408" s="341" t="s">
        <v>7012</v>
      </c>
      <c r="F408" s="422">
        <v>5000</v>
      </c>
      <c r="G408" s="418" t="s">
        <v>9684</v>
      </c>
      <c r="H408" s="341" t="s">
        <v>9685</v>
      </c>
      <c r="I408" s="341" t="s">
        <v>8909</v>
      </c>
      <c r="J408" s="341" t="s">
        <v>8910</v>
      </c>
      <c r="K408" s="341" t="s">
        <v>8909</v>
      </c>
      <c r="L408" s="339">
        <v>1</v>
      </c>
      <c r="M408" s="339">
        <v>12</v>
      </c>
      <c r="N408" s="423">
        <v>63213.599999999999</v>
      </c>
      <c r="O408" s="339" t="s">
        <v>1664</v>
      </c>
      <c r="P408" s="424">
        <v>6</v>
      </c>
      <c r="Q408" s="423">
        <v>31283.4</v>
      </c>
      <c r="R408" s="421" t="s">
        <v>1664</v>
      </c>
      <c r="S408" s="421">
        <v>12</v>
      </c>
    </row>
    <row r="409" spans="1:19" ht="12" x14ac:dyDescent="0.2">
      <c r="A409" s="341">
        <v>404</v>
      </c>
      <c r="B409" s="341" t="s">
        <v>8761</v>
      </c>
      <c r="C409" s="341" t="s">
        <v>8762</v>
      </c>
      <c r="D409" s="341" t="s">
        <v>158</v>
      </c>
      <c r="E409" s="341" t="s">
        <v>4000</v>
      </c>
      <c r="F409" s="422">
        <v>2000</v>
      </c>
      <c r="G409" s="418" t="s">
        <v>9686</v>
      </c>
      <c r="H409" s="341" t="s">
        <v>9687</v>
      </c>
      <c r="I409" s="341" t="s">
        <v>581</v>
      </c>
      <c r="J409" s="341" t="s">
        <v>3995</v>
      </c>
      <c r="K409" s="341" t="s">
        <v>581</v>
      </c>
      <c r="L409" s="339">
        <v>1</v>
      </c>
      <c r="M409" s="339">
        <v>12</v>
      </c>
      <c r="N409" s="423">
        <v>26970</v>
      </c>
      <c r="O409" s="339" t="s">
        <v>1664</v>
      </c>
      <c r="P409" s="424">
        <v>6</v>
      </c>
      <c r="Q409" s="423">
        <v>13080</v>
      </c>
      <c r="R409" s="421" t="s">
        <v>1664</v>
      </c>
      <c r="S409" s="421">
        <v>12</v>
      </c>
    </row>
    <row r="410" spans="1:19" ht="12" x14ac:dyDescent="0.2">
      <c r="A410" s="341">
        <v>405</v>
      </c>
      <c r="B410" s="341" t="s">
        <v>8761</v>
      </c>
      <c r="C410" s="341" t="s">
        <v>8762</v>
      </c>
      <c r="D410" s="341" t="s">
        <v>158</v>
      </c>
      <c r="E410" s="341" t="s">
        <v>3988</v>
      </c>
      <c r="F410" s="422">
        <v>2500</v>
      </c>
      <c r="G410" s="418" t="s">
        <v>9688</v>
      </c>
      <c r="H410" s="341" t="s">
        <v>9689</v>
      </c>
      <c r="I410" s="341" t="s">
        <v>8590</v>
      </c>
      <c r="J410" s="341" t="s">
        <v>8777</v>
      </c>
      <c r="K410" s="341" t="s">
        <v>8590</v>
      </c>
      <c r="L410" s="339">
        <v>1</v>
      </c>
      <c r="M410" s="339">
        <v>12</v>
      </c>
      <c r="N410" s="423">
        <v>33213.599999999999</v>
      </c>
      <c r="O410" s="339" t="s">
        <v>1664</v>
      </c>
      <c r="P410" s="424">
        <v>6</v>
      </c>
      <c r="Q410" s="423">
        <v>15586.9791</v>
      </c>
      <c r="R410" s="421" t="s">
        <v>1664</v>
      </c>
      <c r="S410" s="421">
        <v>12</v>
      </c>
    </row>
    <row r="411" spans="1:19" ht="12" x14ac:dyDescent="0.2">
      <c r="A411" s="341">
        <v>406</v>
      </c>
      <c r="B411" s="341" t="s">
        <v>8761</v>
      </c>
      <c r="C411" s="341" t="s">
        <v>8762</v>
      </c>
      <c r="D411" s="341" t="s">
        <v>158</v>
      </c>
      <c r="E411" s="341" t="s">
        <v>4003</v>
      </c>
      <c r="F411" s="422">
        <v>6000</v>
      </c>
      <c r="G411" s="418" t="s">
        <v>9690</v>
      </c>
      <c r="H411" s="341" t="s">
        <v>9691</v>
      </c>
      <c r="I411" s="341" t="s">
        <v>9017</v>
      </c>
      <c r="J411" s="341" t="s">
        <v>8777</v>
      </c>
      <c r="K411" s="341" t="s">
        <v>9017</v>
      </c>
      <c r="L411" s="339">
        <v>1</v>
      </c>
      <c r="M411" s="339">
        <v>12</v>
      </c>
      <c r="N411" s="423">
        <v>75213.600000000006</v>
      </c>
      <c r="O411" s="339" t="s">
        <v>1664</v>
      </c>
      <c r="P411" s="424">
        <v>6</v>
      </c>
      <c r="Q411" s="423">
        <v>37283.4</v>
      </c>
      <c r="R411" s="421" t="s">
        <v>1664</v>
      </c>
      <c r="S411" s="421">
        <v>12</v>
      </c>
    </row>
    <row r="412" spans="1:19" ht="12" x14ac:dyDescent="0.2">
      <c r="A412" s="341">
        <v>407</v>
      </c>
      <c r="B412" s="341" t="s">
        <v>8761</v>
      </c>
      <c r="C412" s="341" t="s">
        <v>8762</v>
      </c>
      <c r="D412" s="341" t="s">
        <v>158</v>
      </c>
      <c r="E412" s="341" t="s">
        <v>9692</v>
      </c>
      <c r="F412" s="422">
        <v>2000</v>
      </c>
      <c r="G412" s="418" t="s">
        <v>9693</v>
      </c>
      <c r="H412" s="341" t="s">
        <v>9694</v>
      </c>
      <c r="I412" s="341" t="s">
        <v>9070</v>
      </c>
      <c r="J412" s="341" t="s">
        <v>8777</v>
      </c>
      <c r="K412" s="341" t="s">
        <v>9070</v>
      </c>
      <c r="L412" s="339">
        <v>1</v>
      </c>
      <c r="M412" s="339">
        <v>12</v>
      </c>
      <c r="N412" s="423">
        <v>26970</v>
      </c>
      <c r="O412" s="339" t="s">
        <v>1664</v>
      </c>
      <c r="P412" s="424">
        <v>6</v>
      </c>
      <c r="Q412" s="423">
        <v>13080</v>
      </c>
      <c r="R412" s="421" t="s">
        <v>1664</v>
      </c>
      <c r="S412" s="421">
        <v>12</v>
      </c>
    </row>
    <row r="413" spans="1:19" ht="12" x14ac:dyDescent="0.2">
      <c r="A413" s="341">
        <v>408</v>
      </c>
      <c r="B413" s="341" t="s">
        <v>8761</v>
      </c>
      <c r="C413" s="341" t="s">
        <v>8762</v>
      </c>
      <c r="D413" s="341" t="s">
        <v>158</v>
      </c>
      <c r="E413" s="341" t="s">
        <v>3988</v>
      </c>
      <c r="F413" s="422">
        <v>3500</v>
      </c>
      <c r="G413" s="418" t="s">
        <v>9695</v>
      </c>
      <c r="H413" s="341" t="s">
        <v>9696</v>
      </c>
      <c r="I413" s="341" t="s">
        <v>8819</v>
      </c>
      <c r="J413" s="341" t="s">
        <v>8777</v>
      </c>
      <c r="K413" s="341" t="s">
        <v>8819</v>
      </c>
      <c r="L413" s="339">
        <v>1</v>
      </c>
      <c r="M413" s="339">
        <v>12</v>
      </c>
      <c r="N413" s="423">
        <v>45213.599999999999</v>
      </c>
      <c r="O413" s="339" t="s">
        <v>1664</v>
      </c>
      <c r="P413" s="424">
        <v>6</v>
      </c>
      <c r="Q413" s="423">
        <v>22283.4</v>
      </c>
      <c r="R413" s="421" t="s">
        <v>1664</v>
      </c>
      <c r="S413" s="421">
        <v>12</v>
      </c>
    </row>
    <row r="414" spans="1:19" ht="12" x14ac:dyDescent="0.2">
      <c r="A414" s="341">
        <v>409</v>
      </c>
      <c r="B414" s="341" t="s">
        <v>8761</v>
      </c>
      <c r="C414" s="341" t="s">
        <v>8786</v>
      </c>
      <c r="D414" s="341" t="s">
        <v>158</v>
      </c>
      <c r="E414" s="341" t="s">
        <v>8781</v>
      </c>
      <c r="F414" s="422">
        <v>9500</v>
      </c>
      <c r="G414" s="418" t="s">
        <v>9697</v>
      </c>
      <c r="H414" s="341" t="s">
        <v>9698</v>
      </c>
      <c r="I414" s="341" t="s">
        <v>4015</v>
      </c>
      <c r="J414" s="341" t="s">
        <v>8777</v>
      </c>
      <c r="K414" s="341" t="s">
        <v>4015</v>
      </c>
      <c r="L414" s="339">
        <v>1</v>
      </c>
      <c r="M414" s="339">
        <v>10</v>
      </c>
      <c r="N414" s="423">
        <v>97478</v>
      </c>
      <c r="O414" s="339" t="s">
        <v>1664</v>
      </c>
      <c r="P414" s="424">
        <v>6</v>
      </c>
      <c r="Q414" s="423">
        <v>58283.4</v>
      </c>
      <c r="R414" s="421" t="s">
        <v>1664</v>
      </c>
      <c r="S414" s="421">
        <v>12</v>
      </c>
    </row>
    <row r="415" spans="1:19" ht="12" x14ac:dyDescent="0.2">
      <c r="A415" s="341">
        <v>410</v>
      </c>
      <c r="B415" s="341" t="s">
        <v>8761</v>
      </c>
      <c r="C415" s="341" t="s">
        <v>8762</v>
      </c>
      <c r="D415" s="341" t="s">
        <v>158</v>
      </c>
      <c r="E415" s="341" t="s">
        <v>8781</v>
      </c>
      <c r="F415" s="422">
        <v>9500</v>
      </c>
      <c r="G415" s="418" t="s">
        <v>9697</v>
      </c>
      <c r="H415" s="341" t="s">
        <v>9698</v>
      </c>
      <c r="I415" s="341" t="s">
        <v>4015</v>
      </c>
      <c r="J415" s="341" t="s">
        <v>8777</v>
      </c>
      <c r="K415" s="341" t="s">
        <v>4015</v>
      </c>
      <c r="L415" s="339">
        <v>1</v>
      </c>
      <c r="M415" s="339">
        <v>2</v>
      </c>
      <c r="N415" s="423">
        <v>19735.599999999999</v>
      </c>
      <c r="O415" s="339" t="s">
        <v>1664</v>
      </c>
      <c r="P415" s="424" t="s">
        <v>1664</v>
      </c>
      <c r="Q415" s="423" t="s">
        <v>1664</v>
      </c>
      <c r="R415" s="421"/>
      <c r="S415" s="421"/>
    </row>
    <row r="416" spans="1:19" ht="12" x14ac:dyDescent="0.2">
      <c r="A416" s="341">
        <v>411</v>
      </c>
      <c r="B416" s="341" t="s">
        <v>8761</v>
      </c>
      <c r="C416" s="341" t="s">
        <v>8762</v>
      </c>
      <c r="D416" s="341" t="s">
        <v>158</v>
      </c>
      <c r="E416" s="341" t="s">
        <v>8801</v>
      </c>
      <c r="F416" s="422">
        <v>6500</v>
      </c>
      <c r="G416" s="418" t="s">
        <v>9699</v>
      </c>
      <c r="H416" s="341" t="s">
        <v>9700</v>
      </c>
      <c r="I416" s="341" t="s">
        <v>4015</v>
      </c>
      <c r="J416" s="341" t="s">
        <v>8777</v>
      </c>
      <c r="K416" s="341" t="s">
        <v>4015</v>
      </c>
      <c r="L416" s="339">
        <v>1</v>
      </c>
      <c r="M416" s="339">
        <v>12</v>
      </c>
      <c r="N416" s="423">
        <v>81213.600000000006</v>
      </c>
      <c r="O416" s="339" t="s">
        <v>1664</v>
      </c>
      <c r="P416" s="424">
        <v>6</v>
      </c>
      <c r="Q416" s="423">
        <v>40283.4</v>
      </c>
      <c r="R416" s="421" t="s">
        <v>1664</v>
      </c>
      <c r="S416" s="421">
        <v>12</v>
      </c>
    </row>
    <row r="417" spans="1:19" ht="12" x14ac:dyDescent="0.2">
      <c r="A417" s="341">
        <v>412</v>
      </c>
      <c r="B417" s="341" t="s">
        <v>8761</v>
      </c>
      <c r="C417" s="341" t="s">
        <v>8786</v>
      </c>
      <c r="D417" s="341" t="s">
        <v>158</v>
      </c>
      <c r="E417" s="341" t="s">
        <v>8801</v>
      </c>
      <c r="F417" s="422">
        <v>4000</v>
      </c>
      <c r="G417" s="418" t="s">
        <v>9701</v>
      </c>
      <c r="H417" s="341" t="s">
        <v>9702</v>
      </c>
      <c r="I417" s="341" t="s">
        <v>4015</v>
      </c>
      <c r="J417" s="341" t="s">
        <v>8777</v>
      </c>
      <c r="K417" s="341" t="s">
        <v>4015</v>
      </c>
      <c r="L417" s="339" t="s">
        <v>1664</v>
      </c>
      <c r="M417" s="339" t="s">
        <v>1664</v>
      </c>
      <c r="N417" s="423" t="s">
        <v>1664</v>
      </c>
      <c r="O417" s="339">
        <v>1</v>
      </c>
      <c r="P417" s="424">
        <v>6</v>
      </c>
      <c r="Q417" s="423">
        <v>25283.4</v>
      </c>
      <c r="R417" s="421">
        <v>4</v>
      </c>
      <c r="S417" s="421">
        <v>12</v>
      </c>
    </row>
    <row r="418" spans="1:19" ht="12" x14ac:dyDescent="0.2">
      <c r="A418" s="341">
        <v>413</v>
      </c>
      <c r="B418" s="341" t="s">
        <v>8761</v>
      </c>
      <c r="C418" s="341" t="s">
        <v>8762</v>
      </c>
      <c r="D418" s="341" t="s">
        <v>158</v>
      </c>
      <c r="E418" s="341" t="s">
        <v>8801</v>
      </c>
      <c r="F418" s="422">
        <v>4000</v>
      </c>
      <c r="G418" s="418" t="s">
        <v>9701</v>
      </c>
      <c r="H418" s="341" t="s">
        <v>9702</v>
      </c>
      <c r="I418" s="341" t="s">
        <v>4015</v>
      </c>
      <c r="J418" s="341" t="s">
        <v>8777</v>
      </c>
      <c r="K418" s="341" t="s">
        <v>4015</v>
      </c>
      <c r="L418" s="339">
        <v>1</v>
      </c>
      <c r="M418" s="339">
        <v>2</v>
      </c>
      <c r="N418" s="423">
        <v>8262.26</v>
      </c>
      <c r="O418" s="339" t="s">
        <v>1664</v>
      </c>
      <c r="P418" s="424" t="s">
        <v>1664</v>
      </c>
      <c r="Q418" s="423" t="s">
        <v>1664</v>
      </c>
      <c r="R418" s="421"/>
      <c r="S418" s="421"/>
    </row>
    <row r="419" spans="1:19" ht="12" x14ac:dyDescent="0.2">
      <c r="A419" s="341">
        <v>414</v>
      </c>
      <c r="B419" s="341" t="s">
        <v>8761</v>
      </c>
      <c r="C419" s="341" t="s">
        <v>8762</v>
      </c>
      <c r="D419" s="341" t="s">
        <v>158</v>
      </c>
      <c r="E419" s="341" t="s">
        <v>5535</v>
      </c>
      <c r="F419" s="422">
        <v>6000</v>
      </c>
      <c r="G419" s="418" t="s">
        <v>9703</v>
      </c>
      <c r="H419" s="341" t="s">
        <v>9704</v>
      </c>
      <c r="I419" s="341" t="s">
        <v>9705</v>
      </c>
      <c r="J419" s="341" t="s">
        <v>8766</v>
      </c>
      <c r="K419" s="341" t="s">
        <v>9705</v>
      </c>
      <c r="L419" s="339">
        <v>1</v>
      </c>
      <c r="M419" s="339">
        <v>12</v>
      </c>
      <c r="N419" s="423">
        <v>75213.600000000006</v>
      </c>
      <c r="O419" s="339" t="s">
        <v>1664</v>
      </c>
      <c r="P419" s="424">
        <v>6</v>
      </c>
      <c r="Q419" s="423">
        <v>37283.4</v>
      </c>
      <c r="R419" s="421" t="s">
        <v>1664</v>
      </c>
      <c r="S419" s="421">
        <v>12</v>
      </c>
    </row>
    <row r="420" spans="1:19" ht="12" x14ac:dyDescent="0.2">
      <c r="A420" s="341">
        <v>415</v>
      </c>
      <c r="B420" s="341" t="s">
        <v>8761</v>
      </c>
      <c r="C420" s="341" t="s">
        <v>8786</v>
      </c>
      <c r="D420" s="341" t="s">
        <v>158</v>
      </c>
      <c r="E420" s="341" t="s">
        <v>8801</v>
      </c>
      <c r="F420" s="422">
        <v>6500</v>
      </c>
      <c r="G420" s="418" t="s">
        <v>9706</v>
      </c>
      <c r="H420" s="341" t="s">
        <v>9707</v>
      </c>
      <c r="I420" s="341" t="s">
        <v>4015</v>
      </c>
      <c r="J420" s="341" t="s">
        <v>8777</v>
      </c>
      <c r="K420" s="341" t="s">
        <v>4015</v>
      </c>
      <c r="L420" s="339">
        <v>1</v>
      </c>
      <c r="M420" s="339">
        <v>10</v>
      </c>
      <c r="N420" s="423">
        <v>67478</v>
      </c>
      <c r="O420" s="339" t="s">
        <v>1664</v>
      </c>
      <c r="P420" s="424">
        <v>6</v>
      </c>
      <c r="Q420" s="423">
        <v>40283.4</v>
      </c>
      <c r="R420" s="421" t="s">
        <v>1664</v>
      </c>
      <c r="S420" s="421">
        <v>12</v>
      </c>
    </row>
    <row r="421" spans="1:19" ht="12" x14ac:dyDescent="0.2">
      <c r="A421" s="341">
        <v>416</v>
      </c>
      <c r="B421" s="341" t="s">
        <v>8761</v>
      </c>
      <c r="C421" s="341" t="s">
        <v>8762</v>
      </c>
      <c r="D421" s="341" t="s">
        <v>158</v>
      </c>
      <c r="E421" s="341" t="s">
        <v>8801</v>
      </c>
      <c r="F421" s="422">
        <v>6500</v>
      </c>
      <c r="G421" s="418" t="s">
        <v>9706</v>
      </c>
      <c r="H421" s="341" t="s">
        <v>9707</v>
      </c>
      <c r="I421" s="341" t="s">
        <v>4015</v>
      </c>
      <c r="J421" s="341" t="s">
        <v>8777</v>
      </c>
      <c r="K421" s="341" t="s">
        <v>4015</v>
      </c>
      <c r="L421" s="339">
        <v>1</v>
      </c>
      <c r="M421" s="339">
        <v>2</v>
      </c>
      <c r="N421" s="423">
        <v>13735.6</v>
      </c>
      <c r="O421" s="339" t="s">
        <v>1664</v>
      </c>
      <c r="P421" s="424" t="s">
        <v>1664</v>
      </c>
      <c r="Q421" s="423" t="s">
        <v>1664</v>
      </c>
      <c r="R421" s="421"/>
      <c r="S421" s="421"/>
    </row>
    <row r="422" spans="1:19" ht="12" x14ac:dyDescent="0.2">
      <c r="A422" s="341">
        <v>417</v>
      </c>
      <c r="B422" s="341" t="s">
        <v>8761</v>
      </c>
      <c r="C422" s="341" t="s">
        <v>8786</v>
      </c>
      <c r="D422" s="341" t="s">
        <v>158</v>
      </c>
      <c r="E422" s="341" t="s">
        <v>8801</v>
      </c>
      <c r="F422" s="422">
        <v>4000</v>
      </c>
      <c r="G422" s="418" t="s">
        <v>9708</v>
      </c>
      <c r="H422" s="341" t="s">
        <v>9709</v>
      </c>
      <c r="I422" s="341" t="s">
        <v>4015</v>
      </c>
      <c r="J422" s="341" t="s">
        <v>8777</v>
      </c>
      <c r="K422" s="341" t="s">
        <v>4015</v>
      </c>
      <c r="L422" s="339" t="s">
        <v>1664</v>
      </c>
      <c r="M422" s="339" t="s">
        <v>1664</v>
      </c>
      <c r="N422" s="423" t="s">
        <v>1664</v>
      </c>
      <c r="O422" s="339">
        <v>1</v>
      </c>
      <c r="P422" s="424">
        <v>6</v>
      </c>
      <c r="Q422" s="423">
        <v>25283.4</v>
      </c>
      <c r="R422" s="421">
        <v>4</v>
      </c>
      <c r="S422" s="421">
        <v>12</v>
      </c>
    </row>
    <row r="423" spans="1:19" ht="12" x14ac:dyDescent="0.2">
      <c r="A423" s="341">
        <v>418</v>
      </c>
      <c r="B423" s="341" t="s">
        <v>8761</v>
      </c>
      <c r="C423" s="341" t="s">
        <v>8762</v>
      </c>
      <c r="D423" s="341" t="s">
        <v>158</v>
      </c>
      <c r="E423" s="341" t="s">
        <v>8801</v>
      </c>
      <c r="F423" s="422">
        <v>4000</v>
      </c>
      <c r="G423" s="418" t="s">
        <v>9708</v>
      </c>
      <c r="H423" s="341" t="s">
        <v>9709</v>
      </c>
      <c r="I423" s="341" t="s">
        <v>4015</v>
      </c>
      <c r="J423" s="341" t="s">
        <v>8777</v>
      </c>
      <c r="K423" s="341" t="s">
        <v>4015</v>
      </c>
      <c r="L423" s="339">
        <v>1</v>
      </c>
      <c r="M423" s="339">
        <v>2</v>
      </c>
      <c r="N423" s="423">
        <v>8262.26</v>
      </c>
      <c r="O423" s="339" t="s">
        <v>1664</v>
      </c>
      <c r="P423" s="424" t="s">
        <v>1664</v>
      </c>
      <c r="Q423" s="423" t="s">
        <v>1664</v>
      </c>
      <c r="R423" s="421"/>
      <c r="S423" s="421"/>
    </row>
    <row r="424" spans="1:19" ht="12" x14ac:dyDescent="0.2">
      <c r="A424" s="341">
        <v>419</v>
      </c>
      <c r="B424" s="341" t="s">
        <v>8761</v>
      </c>
      <c r="C424" s="341" t="s">
        <v>8762</v>
      </c>
      <c r="D424" s="341" t="s">
        <v>158</v>
      </c>
      <c r="E424" s="341" t="s">
        <v>3988</v>
      </c>
      <c r="F424" s="422">
        <v>4000</v>
      </c>
      <c r="G424" s="418" t="s">
        <v>9710</v>
      </c>
      <c r="H424" s="341" t="s">
        <v>9711</v>
      </c>
      <c r="I424" s="341" t="s">
        <v>5270</v>
      </c>
      <c r="J424" s="341" t="s">
        <v>8910</v>
      </c>
      <c r="K424" s="341" t="s">
        <v>5270</v>
      </c>
      <c r="L424" s="339">
        <v>1</v>
      </c>
      <c r="M424" s="339">
        <v>12</v>
      </c>
      <c r="N424" s="423">
        <v>51213.599999999999</v>
      </c>
      <c r="O424" s="339" t="s">
        <v>1664</v>
      </c>
      <c r="P424" s="424">
        <v>6</v>
      </c>
      <c r="Q424" s="423">
        <v>25283.4</v>
      </c>
      <c r="R424" s="421" t="s">
        <v>1664</v>
      </c>
      <c r="S424" s="421">
        <v>12</v>
      </c>
    </row>
    <row r="425" spans="1:19" ht="12" x14ac:dyDescent="0.2">
      <c r="A425" s="341">
        <v>420</v>
      </c>
      <c r="B425" s="341" t="s">
        <v>8761</v>
      </c>
      <c r="C425" s="341" t="s">
        <v>8762</v>
      </c>
      <c r="D425" s="341" t="s">
        <v>158</v>
      </c>
      <c r="E425" s="341" t="s">
        <v>4507</v>
      </c>
      <c r="F425" s="422">
        <v>3000</v>
      </c>
      <c r="G425" s="418" t="s">
        <v>9712</v>
      </c>
      <c r="H425" s="341" t="s">
        <v>9713</v>
      </c>
      <c r="I425" s="341" t="s">
        <v>9714</v>
      </c>
      <c r="J425" s="341" t="s">
        <v>8777</v>
      </c>
      <c r="K425" s="341" t="s">
        <v>9714</v>
      </c>
      <c r="L425" s="339">
        <v>1</v>
      </c>
      <c r="M425" s="339">
        <v>12</v>
      </c>
      <c r="N425" s="423">
        <v>39213.599999999999</v>
      </c>
      <c r="O425" s="339" t="s">
        <v>1664</v>
      </c>
      <c r="P425" s="424">
        <v>6</v>
      </c>
      <c r="Q425" s="423">
        <v>19283.400000000001</v>
      </c>
      <c r="R425" s="421" t="s">
        <v>1664</v>
      </c>
      <c r="S425" s="421">
        <v>12</v>
      </c>
    </row>
    <row r="426" spans="1:19" ht="12" x14ac:dyDescent="0.2">
      <c r="A426" s="341">
        <v>421</v>
      </c>
      <c r="B426" s="341" t="s">
        <v>8761</v>
      </c>
      <c r="C426" s="341" t="s">
        <v>8786</v>
      </c>
      <c r="D426" s="341" t="s">
        <v>158</v>
      </c>
      <c r="E426" s="341" t="s">
        <v>8774</v>
      </c>
      <c r="F426" s="422">
        <v>12500</v>
      </c>
      <c r="G426" s="418" t="s">
        <v>6389</v>
      </c>
      <c r="H426" s="341" t="s">
        <v>9715</v>
      </c>
      <c r="I426" s="341" t="s">
        <v>4015</v>
      </c>
      <c r="J426" s="341" t="s">
        <v>9716</v>
      </c>
      <c r="K426" s="341" t="s">
        <v>4015</v>
      </c>
      <c r="L426" s="339" t="s">
        <v>1664</v>
      </c>
      <c r="M426" s="339" t="s">
        <v>1664</v>
      </c>
      <c r="N426" s="423" t="s">
        <v>1664</v>
      </c>
      <c r="O426" s="339">
        <v>1</v>
      </c>
      <c r="P426" s="424">
        <v>1</v>
      </c>
      <c r="Q426" s="423">
        <v>4630.7300000000005</v>
      </c>
      <c r="R426" s="421"/>
      <c r="S426" s="421"/>
    </row>
    <row r="427" spans="1:19" ht="12" x14ac:dyDescent="0.2">
      <c r="A427" s="341">
        <v>422</v>
      </c>
      <c r="B427" s="341" t="s">
        <v>8761</v>
      </c>
      <c r="C427" s="341" t="s">
        <v>8762</v>
      </c>
      <c r="D427" s="341" t="s">
        <v>158</v>
      </c>
      <c r="E427" s="341" t="s">
        <v>8774</v>
      </c>
      <c r="F427" s="422">
        <v>12500</v>
      </c>
      <c r="G427" s="418" t="s">
        <v>6389</v>
      </c>
      <c r="H427" s="341" t="s">
        <v>9715</v>
      </c>
      <c r="I427" s="341" t="s">
        <v>4015</v>
      </c>
      <c r="J427" s="341" t="s">
        <v>9716</v>
      </c>
      <c r="K427" s="341" t="s">
        <v>4015</v>
      </c>
      <c r="L427" s="339">
        <v>1</v>
      </c>
      <c r="M427" s="339">
        <v>2</v>
      </c>
      <c r="N427" s="423">
        <v>25535.599999999999</v>
      </c>
      <c r="O427" s="339">
        <v>1</v>
      </c>
      <c r="P427" s="424">
        <v>4</v>
      </c>
      <c r="Q427" s="423">
        <v>50910.8</v>
      </c>
      <c r="R427" s="421"/>
      <c r="S427" s="421"/>
    </row>
    <row r="428" spans="1:19" ht="12" x14ac:dyDescent="0.2">
      <c r="A428" s="341">
        <v>423</v>
      </c>
      <c r="B428" s="341" t="s">
        <v>8761</v>
      </c>
      <c r="C428" s="341" t="s">
        <v>8762</v>
      </c>
      <c r="D428" s="341" t="s">
        <v>158</v>
      </c>
      <c r="E428" s="341" t="s">
        <v>4012</v>
      </c>
      <c r="F428" s="422">
        <v>6500</v>
      </c>
      <c r="G428" s="418" t="s">
        <v>9717</v>
      </c>
      <c r="H428" s="341" t="s">
        <v>9718</v>
      </c>
      <c r="I428" s="341" t="s">
        <v>4015</v>
      </c>
      <c r="J428" s="341" t="s">
        <v>8777</v>
      </c>
      <c r="K428" s="341" t="s">
        <v>4015</v>
      </c>
      <c r="L428" s="339">
        <v>1</v>
      </c>
      <c r="M428" s="339">
        <v>12</v>
      </c>
      <c r="N428" s="423">
        <v>81213.600000000006</v>
      </c>
      <c r="O428" s="339" t="s">
        <v>1664</v>
      </c>
      <c r="P428" s="424">
        <v>6</v>
      </c>
      <c r="Q428" s="423">
        <v>40283.4</v>
      </c>
      <c r="R428" s="421" t="s">
        <v>1664</v>
      </c>
      <c r="S428" s="421">
        <v>12</v>
      </c>
    </row>
    <row r="429" spans="1:19" ht="12" x14ac:dyDescent="0.2">
      <c r="A429" s="341">
        <v>424</v>
      </c>
      <c r="B429" s="341" t="s">
        <v>8761</v>
      </c>
      <c r="C429" s="341" t="s">
        <v>8762</v>
      </c>
      <c r="D429" s="341" t="s">
        <v>158</v>
      </c>
      <c r="E429" s="341" t="s">
        <v>9719</v>
      </c>
      <c r="F429" s="422">
        <v>8000</v>
      </c>
      <c r="G429" s="418" t="s">
        <v>9720</v>
      </c>
      <c r="H429" s="341" t="s">
        <v>9721</v>
      </c>
      <c r="I429" s="341" t="s">
        <v>9017</v>
      </c>
      <c r="J429" s="341" t="s">
        <v>8900</v>
      </c>
      <c r="K429" s="341" t="s">
        <v>9017</v>
      </c>
      <c r="L429" s="339">
        <v>1</v>
      </c>
      <c r="M429" s="339">
        <v>12</v>
      </c>
      <c r="N429" s="423">
        <v>99213.6</v>
      </c>
      <c r="O429" s="339" t="s">
        <v>1664</v>
      </c>
      <c r="P429" s="424">
        <v>6</v>
      </c>
      <c r="Q429" s="423">
        <v>49283.4</v>
      </c>
      <c r="R429" s="421" t="s">
        <v>1664</v>
      </c>
      <c r="S429" s="421">
        <v>12</v>
      </c>
    </row>
    <row r="430" spans="1:19" ht="12" x14ac:dyDescent="0.2">
      <c r="A430" s="341">
        <v>425</v>
      </c>
      <c r="B430" s="341" t="s">
        <v>8761</v>
      </c>
      <c r="C430" s="341" t="s">
        <v>8762</v>
      </c>
      <c r="D430" s="341" t="s">
        <v>158</v>
      </c>
      <c r="E430" s="341" t="s">
        <v>9722</v>
      </c>
      <c r="F430" s="422">
        <v>8000</v>
      </c>
      <c r="G430" s="418" t="s">
        <v>9723</v>
      </c>
      <c r="H430" s="341" t="s">
        <v>9724</v>
      </c>
      <c r="I430" s="341" t="s">
        <v>9725</v>
      </c>
      <c r="J430" s="341" t="s">
        <v>8766</v>
      </c>
      <c r="K430" s="341" t="s">
        <v>9725</v>
      </c>
      <c r="L430" s="339">
        <v>1</v>
      </c>
      <c r="M430" s="339">
        <v>12</v>
      </c>
      <c r="N430" s="423">
        <v>99213.6</v>
      </c>
      <c r="O430" s="339" t="s">
        <v>1664</v>
      </c>
      <c r="P430" s="424">
        <v>6</v>
      </c>
      <c r="Q430" s="423">
        <v>49283.4</v>
      </c>
      <c r="R430" s="421" t="s">
        <v>1664</v>
      </c>
      <c r="S430" s="421">
        <v>12</v>
      </c>
    </row>
    <row r="431" spans="1:19" ht="12" x14ac:dyDescent="0.2">
      <c r="A431" s="341">
        <v>426</v>
      </c>
      <c r="B431" s="341" t="s">
        <v>8761</v>
      </c>
      <c r="C431" s="341" t="s">
        <v>8762</v>
      </c>
      <c r="D431" s="341" t="s">
        <v>158</v>
      </c>
      <c r="E431" s="341" t="s">
        <v>4015</v>
      </c>
      <c r="F431" s="422">
        <v>9000</v>
      </c>
      <c r="G431" s="418" t="s">
        <v>9726</v>
      </c>
      <c r="H431" s="341" t="s">
        <v>9727</v>
      </c>
      <c r="I431" s="341" t="s">
        <v>4015</v>
      </c>
      <c r="J431" s="341" t="s">
        <v>8777</v>
      </c>
      <c r="K431" s="341" t="s">
        <v>4015</v>
      </c>
      <c r="L431" s="339">
        <v>1</v>
      </c>
      <c r="M431" s="339">
        <v>12</v>
      </c>
      <c r="N431" s="423">
        <v>111213.6</v>
      </c>
      <c r="O431" s="339" t="s">
        <v>1664</v>
      </c>
      <c r="P431" s="424">
        <v>6</v>
      </c>
      <c r="Q431" s="423">
        <v>55283.4</v>
      </c>
      <c r="R431" s="421" t="s">
        <v>1664</v>
      </c>
      <c r="S431" s="421">
        <v>12</v>
      </c>
    </row>
    <row r="432" spans="1:19" ht="12" x14ac:dyDescent="0.2">
      <c r="A432" s="341">
        <v>427</v>
      </c>
      <c r="B432" s="341" t="s">
        <v>8761</v>
      </c>
      <c r="C432" s="341" t="s">
        <v>8786</v>
      </c>
      <c r="D432" s="341" t="s">
        <v>158</v>
      </c>
      <c r="E432" s="341" t="s">
        <v>4012</v>
      </c>
      <c r="F432" s="422">
        <v>6000</v>
      </c>
      <c r="G432" s="418" t="s">
        <v>9728</v>
      </c>
      <c r="H432" s="341" t="s">
        <v>9729</v>
      </c>
      <c r="I432" s="341" t="s">
        <v>4015</v>
      </c>
      <c r="J432" s="341" t="s">
        <v>9730</v>
      </c>
      <c r="K432" s="341" t="s">
        <v>4015</v>
      </c>
      <c r="L432" s="339">
        <v>1</v>
      </c>
      <c r="M432" s="339">
        <v>10</v>
      </c>
      <c r="N432" s="423">
        <v>56983.56</v>
      </c>
      <c r="O432" s="339" t="s">
        <v>1664</v>
      </c>
      <c r="P432" s="424" t="s">
        <v>1664</v>
      </c>
      <c r="Q432" s="423" t="s">
        <v>1664</v>
      </c>
      <c r="R432" s="421"/>
      <c r="S432" s="421"/>
    </row>
    <row r="433" spans="1:19" ht="12" x14ac:dyDescent="0.2">
      <c r="A433" s="341">
        <v>428</v>
      </c>
      <c r="B433" s="341" t="s">
        <v>8761</v>
      </c>
      <c r="C433" s="341" t="s">
        <v>8762</v>
      </c>
      <c r="D433" s="341" t="s">
        <v>158</v>
      </c>
      <c r="E433" s="341" t="s">
        <v>4012</v>
      </c>
      <c r="F433" s="422">
        <v>6000</v>
      </c>
      <c r="G433" s="418" t="s">
        <v>9728</v>
      </c>
      <c r="H433" s="341" t="s">
        <v>9729</v>
      </c>
      <c r="I433" s="341" t="s">
        <v>4015</v>
      </c>
      <c r="J433" s="341" t="s">
        <v>9730</v>
      </c>
      <c r="K433" s="341" t="s">
        <v>4015</v>
      </c>
      <c r="L433" s="339">
        <v>1</v>
      </c>
      <c r="M433" s="339">
        <v>2</v>
      </c>
      <c r="N433" s="423">
        <v>12735.6</v>
      </c>
      <c r="O433" s="339" t="s">
        <v>1664</v>
      </c>
      <c r="P433" s="424">
        <v>6</v>
      </c>
      <c r="Q433" s="423">
        <v>37283.4</v>
      </c>
      <c r="R433" s="421" t="s">
        <v>1664</v>
      </c>
      <c r="S433" s="421">
        <v>12</v>
      </c>
    </row>
    <row r="434" spans="1:19" ht="12" x14ac:dyDescent="0.2">
      <c r="A434" s="341">
        <v>429</v>
      </c>
      <c r="B434" s="341" t="s">
        <v>8761</v>
      </c>
      <c r="C434" s="341" t="s">
        <v>8762</v>
      </c>
      <c r="D434" s="341" t="s">
        <v>158</v>
      </c>
      <c r="E434" s="341" t="s">
        <v>3988</v>
      </c>
      <c r="F434" s="422">
        <v>3000</v>
      </c>
      <c r="G434" s="418" t="s">
        <v>9731</v>
      </c>
      <c r="H434" s="341" t="s">
        <v>9732</v>
      </c>
      <c r="I434" s="341" t="s">
        <v>9446</v>
      </c>
      <c r="J434" s="341" t="s">
        <v>8777</v>
      </c>
      <c r="K434" s="341" t="s">
        <v>9446</v>
      </c>
      <c r="L434" s="339">
        <v>1</v>
      </c>
      <c r="M434" s="339">
        <v>4</v>
      </c>
      <c r="N434" s="423">
        <v>9877.27</v>
      </c>
      <c r="O434" s="339" t="s">
        <v>1664</v>
      </c>
      <c r="P434" s="424" t="s">
        <v>1664</v>
      </c>
      <c r="Q434" s="423" t="s">
        <v>1664</v>
      </c>
      <c r="R434" s="421"/>
      <c r="S434" s="421"/>
    </row>
    <row r="435" spans="1:19" ht="12" x14ac:dyDescent="0.2">
      <c r="A435" s="341">
        <v>430</v>
      </c>
      <c r="B435" s="341" t="s">
        <v>8761</v>
      </c>
      <c r="C435" s="341" t="s">
        <v>8762</v>
      </c>
      <c r="D435" s="341" t="s">
        <v>158</v>
      </c>
      <c r="E435" s="341" t="s">
        <v>3988</v>
      </c>
      <c r="F435" s="422">
        <v>3300</v>
      </c>
      <c r="G435" s="418" t="s">
        <v>9731</v>
      </c>
      <c r="H435" s="341" t="s">
        <v>9732</v>
      </c>
      <c r="I435" s="341" t="s">
        <v>9446</v>
      </c>
      <c r="J435" s="341" t="s">
        <v>8777</v>
      </c>
      <c r="K435" s="341" t="s">
        <v>9446</v>
      </c>
      <c r="L435" s="339">
        <v>1</v>
      </c>
      <c r="M435" s="339">
        <v>10</v>
      </c>
      <c r="N435" s="423">
        <v>34898</v>
      </c>
      <c r="O435" s="339" t="s">
        <v>1664</v>
      </c>
      <c r="P435" s="424">
        <v>6</v>
      </c>
      <c r="Q435" s="423">
        <v>21083.4</v>
      </c>
      <c r="R435" s="421" t="s">
        <v>1664</v>
      </c>
      <c r="S435" s="421">
        <v>12</v>
      </c>
    </row>
    <row r="436" spans="1:19" ht="12" x14ac:dyDescent="0.2">
      <c r="A436" s="341">
        <v>431</v>
      </c>
      <c r="B436" s="341" t="s">
        <v>8761</v>
      </c>
      <c r="C436" s="341" t="s">
        <v>8762</v>
      </c>
      <c r="D436" s="341" t="s">
        <v>158</v>
      </c>
      <c r="E436" s="341" t="s">
        <v>8801</v>
      </c>
      <c r="F436" s="422">
        <v>4000</v>
      </c>
      <c r="G436" s="418" t="s">
        <v>9733</v>
      </c>
      <c r="H436" s="341" t="s">
        <v>9734</v>
      </c>
      <c r="I436" s="341" t="s">
        <v>4015</v>
      </c>
      <c r="J436" s="341" t="s">
        <v>8777</v>
      </c>
      <c r="K436" s="341" t="s">
        <v>4015</v>
      </c>
      <c r="L436" s="339">
        <v>1</v>
      </c>
      <c r="M436" s="339">
        <v>9</v>
      </c>
      <c r="N436" s="423">
        <v>36022.400000000001</v>
      </c>
      <c r="O436" s="339" t="s">
        <v>1664</v>
      </c>
      <c r="P436" s="424" t="s">
        <v>1664</v>
      </c>
      <c r="Q436" s="423" t="s">
        <v>1664</v>
      </c>
      <c r="R436" s="421"/>
      <c r="S436" s="421"/>
    </row>
    <row r="437" spans="1:19" ht="12" x14ac:dyDescent="0.2">
      <c r="A437" s="341">
        <v>432</v>
      </c>
      <c r="B437" s="341" t="s">
        <v>8761</v>
      </c>
      <c r="C437" s="341" t="s">
        <v>8762</v>
      </c>
      <c r="D437" s="341" t="s">
        <v>158</v>
      </c>
      <c r="E437" s="341" t="s">
        <v>9365</v>
      </c>
      <c r="F437" s="422">
        <v>1500</v>
      </c>
      <c r="G437" s="418" t="s">
        <v>9735</v>
      </c>
      <c r="H437" s="341" t="s">
        <v>9736</v>
      </c>
      <c r="I437" s="341" t="s">
        <v>4067</v>
      </c>
      <c r="J437" s="341" t="s">
        <v>9159</v>
      </c>
      <c r="K437" s="341" t="s">
        <v>4067</v>
      </c>
      <c r="L437" s="339">
        <v>1</v>
      </c>
      <c r="M437" s="339">
        <v>12</v>
      </c>
      <c r="N437" s="423">
        <v>15225</v>
      </c>
      <c r="O437" s="339" t="s">
        <v>1664</v>
      </c>
      <c r="P437" s="424">
        <v>6</v>
      </c>
      <c r="Q437" s="423">
        <v>9810</v>
      </c>
      <c r="R437" s="421" t="s">
        <v>1664</v>
      </c>
      <c r="S437" s="421">
        <v>12</v>
      </c>
    </row>
    <row r="438" spans="1:19" ht="12" x14ac:dyDescent="0.2">
      <c r="A438" s="341">
        <v>433</v>
      </c>
      <c r="B438" s="341" t="s">
        <v>8761</v>
      </c>
      <c r="C438" s="341" t="s">
        <v>8762</v>
      </c>
      <c r="D438" s="341" t="s">
        <v>158</v>
      </c>
      <c r="E438" s="341" t="s">
        <v>5535</v>
      </c>
      <c r="F438" s="422">
        <v>6000</v>
      </c>
      <c r="G438" s="418" t="s">
        <v>9737</v>
      </c>
      <c r="H438" s="341" t="s">
        <v>9738</v>
      </c>
      <c r="I438" s="341" t="s">
        <v>4404</v>
      </c>
      <c r="J438" s="341" t="s">
        <v>8766</v>
      </c>
      <c r="K438" s="341" t="s">
        <v>4404</v>
      </c>
      <c r="L438" s="339">
        <v>1</v>
      </c>
      <c r="M438" s="339">
        <v>12</v>
      </c>
      <c r="N438" s="423">
        <v>75213.600000000006</v>
      </c>
      <c r="O438" s="339" t="s">
        <v>1664</v>
      </c>
      <c r="P438" s="424">
        <v>6</v>
      </c>
      <c r="Q438" s="423">
        <v>37283.4</v>
      </c>
      <c r="R438" s="421" t="s">
        <v>1664</v>
      </c>
      <c r="S438" s="421">
        <v>12</v>
      </c>
    </row>
    <row r="439" spans="1:19" ht="12" x14ac:dyDescent="0.2">
      <c r="A439" s="341">
        <v>434</v>
      </c>
      <c r="B439" s="341" t="s">
        <v>8761</v>
      </c>
      <c r="C439" s="341" t="s">
        <v>8762</v>
      </c>
      <c r="D439" s="341" t="s">
        <v>158</v>
      </c>
      <c r="E439" s="341" t="s">
        <v>4363</v>
      </c>
      <c r="F439" s="422">
        <v>3000</v>
      </c>
      <c r="G439" s="418" t="s">
        <v>9739</v>
      </c>
      <c r="H439" s="341" t="s">
        <v>9740</v>
      </c>
      <c r="I439" s="341" t="s">
        <v>4067</v>
      </c>
      <c r="J439" s="341" t="s">
        <v>9159</v>
      </c>
      <c r="K439" s="341" t="s">
        <v>4067</v>
      </c>
      <c r="L439" s="339">
        <v>1</v>
      </c>
      <c r="M439" s="339">
        <v>12</v>
      </c>
      <c r="N439" s="423">
        <v>39213.599999999999</v>
      </c>
      <c r="O439" s="339" t="s">
        <v>1664</v>
      </c>
      <c r="P439" s="424">
        <v>6</v>
      </c>
      <c r="Q439" s="423">
        <v>19283.400000000001</v>
      </c>
      <c r="R439" s="421" t="s">
        <v>1664</v>
      </c>
      <c r="S439" s="421">
        <v>12</v>
      </c>
    </row>
    <row r="440" spans="1:19" ht="12" x14ac:dyDescent="0.2">
      <c r="A440" s="341">
        <v>435</v>
      </c>
      <c r="B440" s="341" t="s">
        <v>8761</v>
      </c>
      <c r="C440" s="341" t="s">
        <v>8762</v>
      </c>
      <c r="D440" s="341" t="s">
        <v>158</v>
      </c>
      <c r="E440" s="341" t="s">
        <v>3988</v>
      </c>
      <c r="F440" s="422">
        <v>3500</v>
      </c>
      <c r="G440" s="418" t="s">
        <v>9741</v>
      </c>
      <c r="H440" s="341" t="s">
        <v>9742</v>
      </c>
      <c r="I440" s="341" t="s">
        <v>8772</v>
      </c>
      <c r="J440" s="341" t="s">
        <v>8777</v>
      </c>
      <c r="K440" s="341" t="s">
        <v>8772</v>
      </c>
      <c r="L440" s="339">
        <v>1</v>
      </c>
      <c r="M440" s="339">
        <v>12</v>
      </c>
      <c r="N440" s="423">
        <v>45213.599999999999</v>
      </c>
      <c r="O440" s="339" t="s">
        <v>1664</v>
      </c>
      <c r="P440" s="424">
        <v>6</v>
      </c>
      <c r="Q440" s="423">
        <v>22283.4</v>
      </c>
      <c r="R440" s="421" t="s">
        <v>1664</v>
      </c>
      <c r="S440" s="421">
        <v>12</v>
      </c>
    </row>
    <row r="441" spans="1:19" ht="12" x14ac:dyDescent="0.2">
      <c r="A441" s="341">
        <v>436</v>
      </c>
      <c r="B441" s="341" t="s">
        <v>8761</v>
      </c>
      <c r="C441" s="341" t="s">
        <v>8762</v>
      </c>
      <c r="D441" s="341" t="s">
        <v>158</v>
      </c>
      <c r="E441" s="341" t="s">
        <v>8801</v>
      </c>
      <c r="F441" s="422">
        <v>5000</v>
      </c>
      <c r="G441" s="418" t="s">
        <v>9743</v>
      </c>
      <c r="H441" s="341" t="s">
        <v>9744</v>
      </c>
      <c r="I441" s="341" t="s">
        <v>4015</v>
      </c>
      <c r="J441" s="341" t="s">
        <v>8777</v>
      </c>
      <c r="K441" s="341" t="s">
        <v>4015</v>
      </c>
      <c r="L441" s="339">
        <v>1</v>
      </c>
      <c r="M441" s="339">
        <v>2</v>
      </c>
      <c r="N441" s="423">
        <v>8157.82</v>
      </c>
      <c r="O441" s="339" t="s">
        <v>1664</v>
      </c>
      <c r="P441" s="424" t="s">
        <v>1664</v>
      </c>
      <c r="Q441" s="423" t="s">
        <v>1664</v>
      </c>
      <c r="R441" s="421"/>
      <c r="S441" s="421"/>
    </row>
    <row r="442" spans="1:19" ht="12" x14ac:dyDescent="0.2">
      <c r="A442" s="341">
        <v>437</v>
      </c>
      <c r="B442" s="341" t="s">
        <v>8761</v>
      </c>
      <c r="C442" s="341" t="s">
        <v>8762</v>
      </c>
      <c r="D442" s="341" t="s">
        <v>158</v>
      </c>
      <c r="E442" s="341" t="s">
        <v>9745</v>
      </c>
      <c r="F442" s="422">
        <v>3500</v>
      </c>
      <c r="G442" s="418" t="s">
        <v>9746</v>
      </c>
      <c r="H442" s="341" t="s">
        <v>9747</v>
      </c>
      <c r="I442" s="341" t="s">
        <v>9273</v>
      </c>
      <c r="J442" s="341" t="s">
        <v>9159</v>
      </c>
      <c r="K442" s="341" t="s">
        <v>9273</v>
      </c>
      <c r="L442" s="339">
        <v>1</v>
      </c>
      <c r="M442" s="339">
        <v>12</v>
      </c>
      <c r="N442" s="423">
        <v>45213.599999999999</v>
      </c>
      <c r="O442" s="339" t="s">
        <v>1664</v>
      </c>
      <c r="P442" s="424">
        <v>6</v>
      </c>
      <c r="Q442" s="423">
        <v>22283.4</v>
      </c>
      <c r="R442" s="421" t="s">
        <v>1664</v>
      </c>
      <c r="S442" s="421">
        <v>12</v>
      </c>
    </row>
    <row r="443" spans="1:19" ht="12" x14ac:dyDescent="0.2">
      <c r="A443" s="341">
        <v>438</v>
      </c>
      <c r="B443" s="341" t="s">
        <v>8761</v>
      </c>
      <c r="C443" s="341" t="s">
        <v>8762</v>
      </c>
      <c r="D443" s="341" t="s">
        <v>158</v>
      </c>
      <c r="E443" s="341" t="s">
        <v>8790</v>
      </c>
      <c r="F443" s="422">
        <v>2000</v>
      </c>
      <c r="G443" s="418" t="s">
        <v>9748</v>
      </c>
      <c r="H443" s="341" t="s">
        <v>9749</v>
      </c>
      <c r="I443" s="341" t="s">
        <v>9750</v>
      </c>
      <c r="J443" s="341" t="s">
        <v>9159</v>
      </c>
      <c r="K443" s="341" t="s">
        <v>9750</v>
      </c>
      <c r="L443" s="339">
        <v>1</v>
      </c>
      <c r="M443" s="339">
        <v>12</v>
      </c>
      <c r="N443" s="423">
        <v>26970</v>
      </c>
      <c r="O443" s="339" t="s">
        <v>1664</v>
      </c>
      <c r="P443" s="424">
        <v>6</v>
      </c>
      <c r="Q443" s="423">
        <v>13080</v>
      </c>
      <c r="R443" s="421" t="s">
        <v>1664</v>
      </c>
      <c r="S443" s="421">
        <v>12</v>
      </c>
    </row>
    <row r="444" spans="1:19" ht="12" x14ac:dyDescent="0.2">
      <c r="A444" s="341">
        <v>439</v>
      </c>
      <c r="B444" s="341" t="s">
        <v>8761</v>
      </c>
      <c r="C444" s="341" t="s">
        <v>8762</v>
      </c>
      <c r="D444" s="341" t="s">
        <v>158</v>
      </c>
      <c r="E444" s="341" t="s">
        <v>4507</v>
      </c>
      <c r="F444" s="422">
        <v>3000</v>
      </c>
      <c r="G444" s="418" t="s">
        <v>9751</v>
      </c>
      <c r="H444" s="341" t="s">
        <v>9752</v>
      </c>
      <c r="I444" s="341" t="s">
        <v>4015</v>
      </c>
      <c r="J444" s="341" t="s">
        <v>8777</v>
      </c>
      <c r="K444" s="341" t="s">
        <v>4015</v>
      </c>
      <c r="L444" s="339">
        <v>1</v>
      </c>
      <c r="M444" s="339">
        <v>12</v>
      </c>
      <c r="N444" s="423">
        <v>39213.599999999999</v>
      </c>
      <c r="O444" s="339" t="s">
        <v>1664</v>
      </c>
      <c r="P444" s="424">
        <v>6</v>
      </c>
      <c r="Q444" s="423">
        <v>19283.400000000001</v>
      </c>
      <c r="R444" s="421" t="s">
        <v>1664</v>
      </c>
      <c r="S444" s="421">
        <v>12</v>
      </c>
    </row>
    <row r="445" spans="1:19" ht="12" x14ac:dyDescent="0.2">
      <c r="A445" s="341">
        <v>440</v>
      </c>
      <c r="B445" s="341" t="s">
        <v>8761</v>
      </c>
      <c r="C445" s="341" t="s">
        <v>8762</v>
      </c>
      <c r="D445" s="341" t="s">
        <v>158</v>
      </c>
      <c r="E445" s="341" t="s">
        <v>4363</v>
      </c>
      <c r="F445" s="422">
        <v>2500</v>
      </c>
      <c r="G445" s="418" t="s">
        <v>9753</v>
      </c>
      <c r="H445" s="341" t="s">
        <v>9754</v>
      </c>
      <c r="I445" s="341" t="s">
        <v>4067</v>
      </c>
      <c r="J445" s="341" t="s">
        <v>8773</v>
      </c>
      <c r="K445" s="341" t="s">
        <v>4067</v>
      </c>
      <c r="L445" s="339">
        <v>1</v>
      </c>
      <c r="M445" s="339">
        <v>12</v>
      </c>
      <c r="N445" s="423">
        <v>33213.599999999999</v>
      </c>
      <c r="O445" s="339" t="s">
        <v>1664</v>
      </c>
      <c r="P445" s="424">
        <v>6</v>
      </c>
      <c r="Q445" s="423">
        <v>16272.6</v>
      </c>
      <c r="R445" s="421" t="s">
        <v>1664</v>
      </c>
      <c r="S445" s="421">
        <v>12</v>
      </c>
    </row>
    <row r="446" spans="1:19" ht="12" x14ac:dyDescent="0.2">
      <c r="A446" s="341">
        <v>441</v>
      </c>
      <c r="B446" s="341" t="s">
        <v>8761</v>
      </c>
      <c r="C446" s="341" t="s">
        <v>8762</v>
      </c>
      <c r="D446" s="341" t="s">
        <v>158</v>
      </c>
      <c r="E446" s="341" t="s">
        <v>8801</v>
      </c>
      <c r="F446" s="422">
        <v>4000</v>
      </c>
      <c r="G446" s="418" t="s">
        <v>9755</v>
      </c>
      <c r="H446" s="341" t="s">
        <v>9756</v>
      </c>
      <c r="I446" s="341" t="s">
        <v>4015</v>
      </c>
      <c r="J446" s="341" t="s">
        <v>9655</v>
      </c>
      <c r="K446" s="341" t="s">
        <v>4015</v>
      </c>
      <c r="L446" s="339">
        <v>1</v>
      </c>
      <c r="M446" s="339">
        <v>12</v>
      </c>
      <c r="N446" s="423">
        <v>51213.599999999999</v>
      </c>
      <c r="O446" s="339" t="s">
        <v>1664</v>
      </c>
      <c r="P446" s="424">
        <v>6</v>
      </c>
      <c r="Q446" s="423">
        <v>25283.4</v>
      </c>
      <c r="R446" s="421" t="s">
        <v>1664</v>
      </c>
      <c r="S446" s="421">
        <v>12</v>
      </c>
    </row>
    <row r="447" spans="1:19" ht="12" x14ac:dyDescent="0.2">
      <c r="A447" s="341">
        <v>442</v>
      </c>
      <c r="B447" s="341" t="s">
        <v>8761</v>
      </c>
      <c r="C447" s="341" t="s">
        <v>8762</v>
      </c>
      <c r="D447" s="341" t="s">
        <v>158</v>
      </c>
      <c r="E447" s="341" t="s">
        <v>4435</v>
      </c>
      <c r="F447" s="422">
        <v>13500</v>
      </c>
      <c r="G447" s="418" t="s">
        <v>9757</v>
      </c>
      <c r="H447" s="341" t="s">
        <v>9758</v>
      </c>
      <c r="I447" s="341" t="s">
        <v>4438</v>
      </c>
      <c r="J447" s="341" t="s">
        <v>8766</v>
      </c>
      <c r="K447" s="341" t="s">
        <v>4438</v>
      </c>
      <c r="L447" s="339" t="s">
        <v>1664</v>
      </c>
      <c r="M447" s="339" t="s">
        <v>1664</v>
      </c>
      <c r="N447" s="423" t="s">
        <v>1664</v>
      </c>
      <c r="O447" s="339">
        <v>1</v>
      </c>
      <c r="P447" s="424">
        <v>3</v>
      </c>
      <c r="Q447" s="423">
        <v>41550.300000000003</v>
      </c>
      <c r="R447" s="421" t="s">
        <v>1664</v>
      </c>
      <c r="S447" s="421">
        <v>12</v>
      </c>
    </row>
    <row r="448" spans="1:19" ht="12" x14ac:dyDescent="0.2">
      <c r="A448" s="341">
        <v>443</v>
      </c>
      <c r="B448" s="341" t="s">
        <v>8761</v>
      </c>
      <c r="C448" s="341" t="s">
        <v>8762</v>
      </c>
      <c r="D448" s="341" t="s">
        <v>158</v>
      </c>
      <c r="E448" s="341" t="s">
        <v>9759</v>
      </c>
      <c r="F448" s="422">
        <v>5000</v>
      </c>
      <c r="G448" s="418" t="s">
        <v>9760</v>
      </c>
      <c r="H448" s="341" t="s">
        <v>9761</v>
      </c>
      <c r="I448" s="341" t="s">
        <v>4404</v>
      </c>
      <c r="J448" s="341" t="s">
        <v>8910</v>
      </c>
      <c r="K448" s="341" t="s">
        <v>4404</v>
      </c>
      <c r="L448" s="339">
        <v>1</v>
      </c>
      <c r="M448" s="339">
        <v>12</v>
      </c>
      <c r="N448" s="423">
        <v>63213.599999999999</v>
      </c>
      <c r="O448" s="339" t="s">
        <v>1664</v>
      </c>
      <c r="P448" s="424">
        <v>6</v>
      </c>
      <c r="Q448" s="423">
        <v>31283.4</v>
      </c>
      <c r="R448" s="421" t="s">
        <v>1664</v>
      </c>
      <c r="S448" s="421">
        <v>12</v>
      </c>
    </row>
    <row r="449" spans="1:19" ht="12" x14ac:dyDescent="0.2">
      <c r="A449" s="341">
        <v>444</v>
      </c>
      <c r="B449" s="341" t="s">
        <v>8761</v>
      </c>
      <c r="C449" s="341" t="s">
        <v>8762</v>
      </c>
      <c r="D449" s="341" t="s">
        <v>158</v>
      </c>
      <c r="E449" s="341" t="s">
        <v>9166</v>
      </c>
      <c r="F449" s="422">
        <v>4000</v>
      </c>
      <c r="G449" s="418" t="s">
        <v>9762</v>
      </c>
      <c r="H449" s="341" t="s">
        <v>9763</v>
      </c>
      <c r="I449" s="341" t="s">
        <v>4015</v>
      </c>
      <c r="J449" s="341" t="s">
        <v>8777</v>
      </c>
      <c r="K449" s="341" t="s">
        <v>4015</v>
      </c>
      <c r="L449" s="339">
        <v>1</v>
      </c>
      <c r="M449" s="339">
        <v>12</v>
      </c>
      <c r="N449" s="423">
        <v>51213.599999999999</v>
      </c>
      <c r="O449" s="339" t="s">
        <v>1664</v>
      </c>
      <c r="P449" s="424">
        <v>6</v>
      </c>
      <c r="Q449" s="423">
        <v>25283.4</v>
      </c>
      <c r="R449" s="421" t="s">
        <v>1664</v>
      </c>
      <c r="S449" s="421">
        <v>12</v>
      </c>
    </row>
    <row r="450" spans="1:19" ht="12" x14ac:dyDescent="0.2">
      <c r="A450" s="341">
        <v>445</v>
      </c>
      <c r="B450" s="341" t="s">
        <v>8761</v>
      </c>
      <c r="C450" s="341" t="s">
        <v>8786</v>
      </c>
      <c r="D450" s="341" t="s">
        <v>158</v>
      </c>
      <c r="E450" s="341" t="s">
        <v>4012</v>
      </c>
      <c r="F450" s="422">
        <v>6500</v>
      </c>
      <c r="G450" s="418" t="s">
        <v>9764</v>
      </c>
      <c r="H450" s="341" t="s">
        <v>9765</v>
      </c>
      <c r="I450" s="341" t="s">
        <v>4015</v>
      </c>
      <c r="J450" s="341" t="s">
        <v>8777</v>
      </c>
      <c r="K450" s="341" t="s">
        <v>4015</v>
      </c>
      <c r="L450" s="339">
        <v>1</v>
      </c>
      <c r="M450" s="339">
        <v>10</v>
      </c>
      <c r="N450" s="423">
        <v>67478</v>
      </c>
      <c r="O450" s="339" t="s">
        <v>1664</v>
      </c>
      <c r="P450" s="424">
        <v>6</v>
      </c>
      <c r="Q450" s="423">
        <v>40283.4</v>
      </c>
      <c r="R450" s="421" t="s">
        <v>1664</v>
      </c>
      <c r="S450" s="421">
        <v>12</v>
      </c>
    </row>
    <row r="451" spans="1:19" ht="12" x14ac:dyDescent="0.2">
      <c r="A451" s="341">
        <v>446</v>
      </c>
      <c r="B451" s="341" t="s">
        <v>8761</v>
      </c>
      <c r="C451" s="341" t="s">
        <v>8762</v>
      </c>
      <c r="D451" s="341" t="s">
        <v>158</v>
      </c>
      <c r="E451" s="341" t="s">
        <v>4012</v>
      </c>
      <c r="F451" s="422">
        <v>6500</v>
      </c>
      <c r="G451" s="418" t="s">
        <v>9764</v>
      </c>
      <c r="H451" s="341" t="s">
        <v>9765</v>
      </c>
      <c r="I451" s="341" t="s">
        <v>4015</v>
      </c>
      <c r="J451" s="341" t="s">
        <v>8777</v>
      </c>
      <c r="K451" s="341" t="s">
        <v>4015</v>
      </c>
      <c r="L451" s="339">
        <v>1</v>
      </c>
      <c r="M451" s="339">
        <v>2</v>
      </c>
      <c r="N451" s="423">
        <v>13735.6</v>
      </c>
      <c r="O451" s="339" t="s">
        <v>1664</v>
      </c>
      <c r="P451" s="424" t="s">
        <v>1664</v>
      </c>
      <c r="Q451" s="423" t="s">
        <v>1664</v>
      </c>
      <c r="R451" s="421"/>
      <c r="S451" s="421"/>
    </row>
    <row r="452" spans="1:19" ht="12" x14ac:dyDescent="0.2">
      <c r="A452" s="341">
        <v>447</v>
      </c>
      <c r="B452" s="341" t="s">
        <v>8761</v>
      </c>
      <c r="C452" s="341" t="s">
        <v>8762</v>
      </c>
      <c r="D452" s="341" t="s">
        <v>158</v>
      </c>
      <c r="E452" s="341" t="s">
        <v>4363</v>
      </c>
      <c r="F452" s="422">
        <v>2500</v>
      </c>
      <c r="G452" s="418" t="s">
        <v>9766</v>
      </c>
      <c r="H452" s="341" t="s">
        <v>9767</v>
      </c>
      <c r="I452" s="341" t="s">
        <v>9017</v>
      </c>
      <c r="J452" s="341" t="s">
        <v>8777</v>
      </c>
      <c r="K452" s="341" t="s">
        <v>9017</v>
      </c>
      <c r="L452" s="339">
        <v>1</v>
      </c>
      <c r="M452" s="339">
        <v>12</v>
      </c>
      <c r="N452" s="423">
        <v>33213.599999999999</v>
      </c>
      <c r="O452" s="339" t="s">
        <v>1664</v>
      </c>
      <c r="P452" s="424">
        <v>6</v>
      </c>
      <c r="Q452" s="423">
        <v>16272.6</v>
      </c>
      <c r="R452" s="421" t="s">
        <v>1664</v>
      </c>
      <c r="S452" s="421">
        <v>12</v>
      </c>
    </row>
    <row r="453" spans="1:19" ht="12" x14ac:dyDescent="0.2">
      <c r="A453" s="341">
        <v>448</v>
      </c>
      <c r="B453" s="341" t="s">
        <v>8761</v>
      </c>
      <c r="C453" s="341" t="s">
        <v>8762</v>
      </c>
      <c r="D453" s="341" t="s">
        <v>158</v>
      </c>
      <c r="E453" s="341" t="s">
        <v>8801</v>
      </c>
      <c r="F453" s="422">
        <v>6500</v>
      </c>
      <c r="G453" s="418" t="s">
        <v>9768</v>
      </c>
      <c r="H453" s="341" t="s">
        <v>9769</v>
      </c>
      <c r="I453" s="341" t="s">
        <v>4015</v>
      </c>
      <c r="J453" s="341" t="s">
        <v>8777</v>
      </c>
      <c r="K453" s="341" t="s">
        <v>4015</v>
      </c>
      <c r="L453" s="339">
        <v>1</v>
      </c>
      <c r="M453" s="339">
        <v>3</v>
      </c>
      <c r="N453" s="423">
        <v>22915.9</v>
      </c>
      <c r="O453" s="339" t="s">
        <v>1664</v>
      </c>
      <c r="P453" s="424" t="s">
        <v>1664</v>
      </c>
      <c r="Q453" s="423" t="s">
        <v>1664</v>
      </c>
      <c r="R453" s="421"/>
      <c r="S453" s="421"/>
    </row>
    <row r="454" spans="1:19" ht="12" x14ac:dyDescent="0.2">
      <c r="A454" s="341">
        <v>449</v>
      </c>
      <c r="B454" s="341" t="s">
        <v>8761</v>
      </c>
      <c r="C454" s="341" t="s">
        <v>8762</v>
      </c>
      <c r="D454" s="341" t="s">
        <v>158</v>
      </c>
      <c r="E454" s="341" t="s">
        <v>8790</v>
      </c>
      <c r="F454" s="422">
        <v>2000</v>
      </c>
      <c r="G454" s="418" t="s">
        <v>9770</v>
      </c>
      <c r="H454" s="341" t="s">
        <v>9771</v>
      </c>
      <c r="I454" s="341" t="s">
        <v>581</v>
      </c>
      <c r="J454" s="341" t="s">
        <v>3995</v>
      </c>
      <c r="K454" s="341" t="s">
        <v>581</v>
      </c>
      <c r="L454" s="339">
        <v>1</v>
      </c>
      <c r="M454" s="339">
        <v>12</v>
      </c>
      <c r="N454" s="423">
        <v>26970</v>
      </c>
      <c r="O454" s="339" t="s">
        <v>1664</v>
      </c>
      <c r="P454" s="424">
        <v>6</v>
      </c>
      <c r="Q454" s="423">
        <v>13080</v>
      </c>
      <c r="R454" s="421" t="s">
        <v>1664</v>
      </c>
      <c r="S454" s="421">
        <v>12</v>
      </c>
    </row>
    <row r="455" spans="1:19" ht="12" x14ac:dyDescent="0.2">
      <c r="A455" s="341">
        <v>450</v>
      </c>
      <c r="B455" s="341" t="s">
        <v>8761</v>
      </c>
      <c r="C455" s="341" t="s">
        <v>8762</v>
      </c>
      <c r="D455" s="341" t="s">
        <v>158</v>
      </c>
      <c r="E455" s="341" t="s">
        <v>9365</v>
      </c>
      <c r="F455" s="422">
        <v>1500</v>
      </c>
      <c r="G455" s="418" t="s">
        <v>9772</v>
      </c>
      <c r="H455" s="341" t="s">
        <v>9773</v>
      </c>
      <c r="I455" s="341" t="s">
        <v>8772</v>
      </c>
      <c r="J455" s="341" t="s">
        <v>8777</v>
      </c>
      <c r="K455" s="341" t="s">
        <v>8772</v>
      </c>
      <c r="L455" s="339">
        <v>1</v>
      </c>
      <c r="M455" s="339">
        <v>12</v>
      </c>
      <c r="N455" s="423">
        <v>20430</v>
      </c>
      <c r="O455" s="339" t="s">
        <v>1664</v>
      </c>
      <c r="P455" s="424">
        <v>6</v>
      </c>
      <c r="Q455" s="423">
        <v>9810</v>
      </c>
      <c r="R455" s="421" t="s">
        <v>1664</v>
      </c>
      <c r="S455" s="421">
        <v>12</v>
      </c>
    </row>
    <row r="456" spans="1:19" ht="12" x14ac:dyDescent="0.2">
      <c r="A456" s="341">
        <v>451</v>
      </c>
      <c r="B456" s="341" t="s">
        <v>8761</v>
      </c>
      <c r="C456" s="341" t="s">
        <v>8762</v>
      </c>
      <c r="D456" s="341" t="s">
        <v>158</v>
      </c>
      <c r="E456" s="341" t="s">
        <v>5535</v>
      </c>
      <c r="F456" s="422">
        <v>5000</v>
      </c>
      <c r="G456" s="418" t="s">
        <v>9774</v>
      </c>
      <c r="H456" s="341" t="s">
        <v>9775</v>
      </c>
      <c r="I456" s="341" t="s">
        <v>9776</v>
      </c>
      <c r="J456" s="341" t="s">
        <v>8777</v>
      </c>
      <c r="K456" s="341" t="s">
        <v>9776</v>
      </c>
      <c r="L456" s="339">
        <v>1</v>
      </c>
      <c r="M456" s="339">
        <v>12</v>
      </c>
      <c r="N456" s="423">
        <v>63213.599999999999</v>
      </c>
      <c r="O456" s="339" t="s">
        <v>1664</v>
      </c>
      <c r="P456" s="424">
        <v>6</v>
      </c>
      <c r="Q456" s="423">
        <v>31283.4</v>
      </c>
      <c r="R456" s="421" t="s">
        <v>1664</v>
      </c>
      <c r="S456" s="421">
        <v>12</v>
      </c>
    </row>
    <row r="457" spans="1:19" ht="12" x14ac:dyDescent="0.2">
      <c r="A457" s="341">
        <v>452</v>
      </c>
      <c r="B457" s="341" t="s">
        <v>8761</v>
      </c>
      <c r="C457" s="341" t="s">
        <v>8786</v>
      </c>
      <c r="D457" s="341" t="s">
        <v>158</v>
      </c>
      <c r="E457" s="341" t="s">
        <v>8801</v>
      </c>
      <c r="F457" s="422">
        <v>6500</v>
      </c>
      <c r="G457" s="418" t="s">
        <v>9777</v>
      </c>
      <c r="H457" s="341" t="s">
        <v>9778</v>
      </c>
      <c r="I457" s="341" t="s">
        <v>4015</v>
      </c>
      <c r="J457" s="341" t="s">
        <v>8777</v>
      </c>
      <c r="K457" s="341" t="s">
        <v>4015</v>
      </c>
      <c r="L457" s="339">
        <v>1</v>
      </c>
      <c r="M457" s="339">
        <v>10</v>
      </c>
      <c r="N457" s="423">
        <v>67478</v>
      </c>
      <c r="O457" s="339">
        <v>1</v>
      </c>
      <c r="P457" s="424">
        <v>3</v>
      </c>
      <c r="Q457" s="423">
        <v>19944.03</v>
      </c>
      <c r="R457" s="421"/>
      <c r="S457" s="421"/>
    </row>
    <row r="458" spans="1:19" ht="12" x14ac:dyDescent="0.2">
      <c r="A458" s="341">
        <v>453</v>
      </c>
      <c r="B458" s="341" t="s">
        <v>8761</v>
      </c>
      <c r="C458" s="341" t="s">
        <v>8762</v>
      </c>
      <c r="D458" s="341" t="s">
        <v>158</v>
      </c>
      <c r="E458" s="341" t="s">
        <v>8801</v>
      </c>
      <c r="F458" s="422">
        <v>6500</v>
      </c>
      <c r="G458" s="418" t="s">
        <v>9777</v>
      </c>
      <c r="H458" s="341" t="s">
        <v>9778</v>
      </c>
      <c r="I458" s="341" t="s">
        <v>4015</v>
      </c>
      <c r="J458" s="341" t="s">
        <v>8777</v>
      </c>
      <c r="K458" s="341" t="s">
        <v>4015</v>
      </c>
      <c r="L458" s="339">
        <v>1</v>
      </c>
      <c r="M458" s="339">
        <v>2</v>
      </c>
      <c r="N458" s="423">
        <v>13735.6</v>
      </c>
      <c r="O458" s="339">
        <v>1</v>
      </c>
      <c r="P458" s="424">
        <v>1</v>
      </c>
      <c r="Q458" s="423">
        <v>15028</v>
      </c>
      <c r="R458" s="421"/>
      <c r="S458" s="421"/>
    </row>
    <row r="459" spans="1:19" ht="12" x14ac:dyDescent="0.2">
      <c r="A459" s="341">
        <v>454</v>
      </c>
      <c r="B459" s="341" t="s">
        <v>8761</v>
      </c>
      <c r="C459" s="341" t="s">
        <v>8762</v>
      </c>
      <c r="D459" s="341" t="s">
        <v>158</v>
      </c>
      <c r="E459" s="341" t="s">
        <v>3997</v>
      </c>
      <c r="F459" s="422">
        <v>1500</v>
      </c>
      <c r="G459" s="418" t="s">
        <v>9779</v>
      </c>
      <c r="H459" s="341" t="s">
        <v>9780</v>
      </c>
      <c r="I459" s="341" t="s">
        <v>9273</v>
      </c>
      <c r="J459" s="341" t="s">
        <v>9159</v>
      </c>
      <c r="K459" s="341" t="s">
        <v>9273</v>
      </c>
      <c r="L459" s="339">
        <v>1</v>
      </c>
      <c r="M459" s="339">
        <v>12</v>
      </c>
      <c r="N459" s="423">
        <v>20430</v>
      </c>
      <c r="O459" s="339" t="s">
        <v>1664</v>
      </c>
      <c r="P459" s="424">
        <v>6</v>
      </c>
      <c r="Q459" s="423">
        <v>9810</v>
      </c>
      <c r="R459" s="421" t="s">
        <v>1664</v>
      </c>
      <c r="S459" s="421">
        <v>12</v>
      </c>
    </row>
    <row r="460" spans="1:19" ht="12" x14ac:dyDescent="0.2">
      <c r="A460" s="341">
        <v>455</v>
      </c>
      <c r="B460" s="341" t="s">
        <v>8761</v>
      </c>
      <c r="C460" s="341" t="s">
        <v>8762</v>
      </c>
      <c r="D460" s="341" t="s">
        <v>158</v>
      </c>
      <c r="E460" s="341" t="s">
        <v>3997</v>
      </c>
      <c r="F460" s="422">
        <v>1500</v>
      </c>
      <c r="G460" s="418" t="s">
        <v>9781</v>
      </c>
      <c r="H460" s="341" t="s">
        <v>9782</v>
      </c>
      <c r="I460" s="341" t="s">
        <v>6003</v>
      </c>
      <c r="J460" s="341" t="s">
        <v>8777</v>
      </c>
      <c r="K460" s="341" t="s">
        <v>6003</v>
      </c>
      <c r="L460" s="339">
        <v>1</v>
      </c>
      <c r="M460" s="339">
        <v>12</v>
      </c>
      <c r="N460" s="423">
        <v>20430</v>
      </c>
      <c r="O460" s="339" t="s">
        <v>1664</v>
      </c>
      <c r="P460" s="424">
        <v>6</v>
      </c>
      <c r="Q460" s="423">
        <v>9810</v>
      </c>
      <c r="R460" s="421" t="s">
        <v>1664</v>
      </c>
      <c r="S460" s="421">
        <v>12</v>
      </c>
    </row>
    <row r="461" spans="1:19" ht="12" x14ac:dyDescent="0.2">
      <c r="A461" s="341">
        <v>456</v>
      </c>
      <c r="B461" s="341" t="s">
        <v>8761</v>
      </c>
      <c r="C461" s="341" t="s">
        <v>8762</v>
      </c>
      <c r="D461" s="341" t="s">
        <v>158</v>
      </c>
      <c r="E461" s="341" t="s">
        <v>5535</v>
      </c>
      <c r="F461" s="422">
        <v>6000</v>
      </c>
      <c r="G461" s="418" t="s">
        <v>9783</v>
      </c>
      <c r="H461" s="341" t="s">
        <v>9784</v>
      </c>
      <c r="I461" s="341" t="s">
        <v>6003</v>
      </c>
      <c r="J461" s="341" t="s">
        <v>8766</v>
      </c>
      <c r="K461" s="341" t="s">
        <v>6003</v>
      </c>
      <c r="L461" s="339">
        <v>1</v>
      </c>
      <c r="M461" s="339">
        <v>12</v>
      </c>
      <c r="N461" s="423">
        <v>75213.600000000006</v>
      </c>
      <c r="O461" s="339" t="s">
        <v>1664</v>
      </c>
      <c r="P461" s="424">
        <v>6</v>
      </c>
      <c r="Q461" s="423">
        <v>37283.4</v>
      </c>
      <c r="R461" s="421" t="s">
        <v>1664</v>
      </c>
      <c r="S461" s="421">
        <v>12</v>
      </c>
    </row>
    <row r="462" spans="1:19" ht="12" x14ac:dyDescent="0.2">
      <c r="A462" s="341">
        <v>457</v>
      </c>
      <c r="B462" s="341" t="s">
        <v>8761</v>
      </c>
      <c r="C462" s="341" t="s">
        <v>8762</v>
      </c>
      <c r="D462" s="341" t="s">
        <v>158</v>
      </c>
      <c r="E462" s="341" t="s">
        <v>3997</v>
      </c>
      <c r="F462" s="422">
        <v>2000</v>
      </c>
      <c r="G462" s="418" t="s">
        <v>9785</v>
      </c>
      <c r="H462" s="341" t="s">
        <v>9786</v>
      </c>
      <c r="I462" s="341" t="s">
        <v>9787</v>
      </c>
      <c r="J462" s="341" t="s">
        <v>8910</v>
      </c>
      <c r="K462" s="341" t="s">
        <v>9787</v>
      </c>
      <c r="L462" s="339">
        <v>1</v>
      </c>
      <c r="M462" s="339">
        <v>12</v>
      </c>
      <c r="N462" s="423">
        <v>26970</v>
      </c>
      <c r="O462" s="339" t="s">
        <v>1664</v>
      </c>
      <c r="P462" s="424">
        <v>6</v>
      </c>
      <c r="Q462" s="423">
        <v>13080</v>
      </c>
      <c r="R462" s="421" t="s">
        <v>1664</v>
      </c>
      <c r="S462" s="421">
        <v>12</v>
      </c>
    </row>
    <row r="463" spans="1:19" ht="12" x14ac:dyDescent="0.2">
      <c r="A463" s="341">
        <v>458</v>
      </c>
      <c r="B463" s="341" t="s">
        <v>8761</v>
      </c>
      <c r="C463" s="341" t="s">
        <v>8762</v>
      </c>
      <c r="D463" s="341" t="s">
        <v>158</v>
      </c>
      <c r="E463" s="341" t="s">
        <v>4108</v>
      </c>
      <c r="F463" s="422">
        <v>12000</v>
      </c>
      <c r="G463" s="418" t="s">
        <v>9788</v>
      </c>
      <c r="H463" s="341" t="s">
        <v>9789</v>
      </c>
      <c r="I463" s="341" t="s">
        <v>9790</v>
      </c>
      <c r="J463" s="341" t="s">
        <v>8766</v>
      </c>
      <c r="K463" s="341" t="s">
        <v>9790</v>
      </c>
      <c r="L463" s="339">
        <v>1</v>
      </c>
      <c r="M463" s="339">
        <v>12</v>
      </c>
      <c r="N463" s="423">
        <v>147213.6</v>
      </c>
      <c r="O463" s="339" t="s">
        <v>1664</v>
      </c>
      <c r="P463" s="424">
        <v>6</v>
      </c>
      <c r="Q463" s="423">
        <v>73283.399999999994</v>
      </c>
      <c r="R463" s="421" t="s">
        <v>1664</v>
      </c>
      <c r="S463" s="421">
        <v>12</v>
      </c>
    </row>
    <row r="464" spans="1:19" ht="12" x14ac:dyDescent="0.2">
      <c r="A464" s="341">
        <v>459</v>
      </c>
      <c r="B464" s="341" t="s">
        <v>8761</v>
      </c>
      <c r="C464" s="341" t="s">
        <v>8762</v>
      </c>
      <c r="D464" s="341" t="s">
        <v>158</v>
      </c>
      <c r="E464" s="341" t="s">
        <v>8801</v>
      </c>
      <c r="F464" s="422">
        <v>4000</v>
      </c>
      <c r="G464" s="418" t="s">
        <v>9791</v>
      </c>
      <c r="H464" s="341" t="s">
        <v>9792</v>
      </c>
      <c r="I464" s="341" t="s">
        <v>4015</v>
      </c>
      <c r="J464" s="341" t="s">
        <v>8777</v>
      </c>
      <c r="K464" s="341" t="s">
        <v>4015</v>
      </c>
      <c r="L464" s="339">
        <v>1</v>
      </c>
      <c r="M464" s="339">
        <v>12</v>
      </c>
      <c r="N464" s="423">
        <v>51213.599999999999</v>
      </c>
      <c r="O464" s="339" t="s">
        <v>1664</v>
      </c>
      <c r="P464" s="424">
        <v>6</v>
      </c>
      <c r="Q464" s="423">
        <v>25283.4</v>
      </c>
      <c r="R464" s="421" t="s">
        <v>1664</v>
      </c>
      <c r="S464" s="421">
        <v>12</v>
      </c>
    </row>
    <row r="465" spans="1:19" ht="12" x14ac:dyDescent="0.2">
      <c r="A465" s="341">
        <v>460</v>
      </c>
      <c r="B465" s="341" t="s">
        <v>8761</v>
      </c>
      <c r="C465" s="341" t="s">
        <v>8786</v>
      </c>
      <c r="D465" s="341" t="s">
        <v>158</v>
      </c>
      <c r="E465" s="341" t="s">
        <v>8801</v>
      </c>
      <c r="F465" s="422">
        <v>4000</v>
      </c>
      <c r="G465" s="418" t="s">
        <v>9793</v>
      </c>
      <c r="H465" s="341" t="s">
        <v>9794</v>
      </c>
      <c r="I465" s="341" t="s">
        <v>4015</v>
      </c>
      <c r="J465" s="341" t="s">
        <v>9795</v>
      </c>
      <c r="K465" s="341" t="s">
        <v>4015</v>
      </c>
      <c r="L465" s="339">
        <v>1</v>
      </c>
      <c r="M465" s="339">
        <v>2</v>
      </c>
      <c r="N465" s="423">
        <v>8618.93</v>
      </c>
      <c r="O465" s="339" t="s">
        <v>1664</v>
      </c>
      <c r="P465" s="424">
        <v>6</v>
      </c>
      <c r="Q465" s="423">
        <v>25283.4</v>
      </c>
      <c r="R465" s="421">
        <v>4</v>
      </c>
      <c r="S465" s="421">
        <v>12</v>
      </c>
    </row>
    <row r="466" spans="1:19" ht="12" x14ac:dyDescent="0.2">
      <c r="A466" s="341">
        <v>461</v>
      </c>
      <c r="B466" s="341" t="s">
        <v>8761</v>
      </c>
      <c r="C466" s="341" t="s">
        <v>8762</v>
      </c>
      <c r="D466" s="341" t="s">
        <v>158</v>
      </c>
      <c r="E466" s="341" t="s">
        <v>8801</v>
      </c>
      <c r="F466" s="422">
        <v>4000</v>
      </c>
      <c r="G466" s="418" t="s">
        <v>9793</v>
      </c>
      <c r="H466" s="341" t="s">
        <v>9794</v>
      </c>
      <c r="I466" s="341" t="s">
        <v>4015</v>
      </c>
      <c r="J466" s="341" t="s">
        <v>9795</v>
      </c>
      <c r="K466" s="341" t="s">
        <v>4015</v>
      </c>
      <c r="L466" s="339">
        <v>1</v>
      </c>
      <c r="M466" s="339">
        <v>1</v>
      </c>
      <c r="N466" s="423">
        <v>3551.13</v>
      </c>
      <c r="O466" s="339" t="s">
        <v>1664</v>
      </c>
      <c r="P466" s="424" t="s">
        <v>1664</v>
      </c>
      <c r="Q466" s="423" t="s">
        <v>1664</v>
      </c>
      <c r="R466" s="421"/>
      <c r="S466" s="421"/>
    </row>
    <row r="467" spans="1:19" ht="12" x14ac:dyDescent="0.2">
      <c r="A467" s="341">
        <v>462</v>
      </c>
      <c r="B467" s="341" t="s">
        <v>8761</v>
      </c>
      <c r="C467" s="341" t="s">
        <v>8762</v>
      </c>
      <c r="D467" s="341" t="s">
        <v>158</v>
      </c>
      <c r="E467" s="341" t="s">
        <v>8781</v>
      </c>
      <c r="F467" s="422">
        <v>8000</v>
      </c>
      <c r="G467" s="418" t="s">
        <v>9796</v>
      </c>
      <c r="H467" s="341" t="s">
        <v>9797</v>
      </c>
      <c r="I467" s="341" t="s">
        <v>4015</v>
      </c>
      <c r="J467" s="341" t="s">
        <v>8766</v>
      </c>
      <c r="K467" s="341" t="s">
        <v>4015</v>
      </c>
      <c r="L467" s="339">
        <v>1</v>
      </c>
      <c r="M467" s="339">
        <v>12</v>
      </c>
      <c r="N467" s="423">
        <v>98743.27</v>
      </c>
      <c r="O467" s="339" t="s">
        <v>1664</v>
      </c>
      <c r="P467" s="424">
        <v>6</v>
      </c>
      <c r="Q467" s="423">
        <v>49283.4</v>
      </c>
      <c r="R467" s="421" t="s">
        <v>1664</v>
      </c>
      <c r="S467" s="421">
        <v>12</v>
      </c>
    </row>
    <row r="468" spans="1:19" ht="12" x14ac:dyDescent="0.2">
      <c r="A468" s="341">
        <v>463</v>
      </c>
      <c r="B468" s="341" t="s">
        <v>8761</v>
      </c>
      <c r="C468" s="341" t="s">
        <v>8762</v>
      </c>
      <c r="D468" s="341" t="s">
        <v>158</v>
      </c>
      <c r="E468" s="341" t="s">
        <v>4280</v>
      </c>
      <c r="F468" s="422">
        <v>5000</v>
      </c>
      <c r="G468" s="418" t="s">
        <v>9798</v>
      </c>
      <c r="H468" s="341" t="s">
        <v>9799</v>
      </c>
      <c r="I468" s="341" t="s">
        <v>4015</v>
      </c>
      <c r="J468" s="341" t="s">
        <v>8777</v>
      </c>
      <c r="K468" s="341" t="s">
        <v>4015</v>
      </c>
      <c r="L468" s="339">
        <v>1</v>
      </c>
      <c r="M468" s="339">
        <v>12</v>
      </c>
      <c r="N468" s="423">
        <v>63213.599999999999</v>
      </c>
      <c r="O468" s="339" t="s">
        <v>1664</v>
      </c>
      <c r="P468" s="424">
        <v>6</v>
      </c>
      <c r="Q468" s="423">
        <v>31283.4</v>
      </c>
      <c r="R468" s="421" t="s">
        <v>1664</v>
      </c>
      <c r="S468" s="421">
        <v>12</v>
      </c>
    </row>
    <row r="469" spans="1:19" ht="12" x14ac:dyDescent="0.2">
      <c r="A469" s="341">
        <v>464</v>
      </c>
      <c r="B469" s="341" t="s">
        <v>8761</v>
      </c>
      <c r="C469" s="341" t="s">
        <v>8762</v>
      </c>
      <c r="D469" s="341" t="s">
        <v>158</v>
      </c>
      <c r="E469" s="341" t="s">
        <v>8767</v>
      </c>
      <c r="F469" s="422">
        <v>6000</v>
      </c>
      <c r="G469" s="418" t="s">
        <v>9800</v>
      </c>
      <c r="H469" s="341" t="s">
        <v>9801</v>
      </c>
      <c r="I469" s="341" t="s">
        <v>4015</v>
      </c>
      <c r="J469" s="341" t="s">
        <v>8777</v>
      </c>
      <c r="K469" s="341" t="s">
        <v>4015</v>
      </c>
      <c r="L469" s="339">
        <v>1</v>
      </c>
      <c r="M469" s="339">
        <v>12</v>
      </c>
      <c r="N469" s="423">
        <v>75213.600000000006</v>
      </c>
      <c r="O469" s="339" t="s">
        <v>1664</v>
      </c>
      <c r="P469" s="424">
        <v>6</v>
      </c>
      <c r="Q469" s="423">
        <v>37283.4</v>
      </c>
      <c r="R469" s="421" t="s">
        <v>1664</v>
      </c>
      <c r="S469" s="421">
        <v>12</v>
      </c>
    </row>
    <row r="470" spans="1:19" ht="12" x14ac:dyDescent="0.2">
      <c r="A470" s="341">
        <v>465</v>
      </c>
      <c r="B470" s="341" t="s">
        <v>8761</v>
      </c>
      <c r="C470" s="341" t="s">
        <v>8786</v>
      </c>
      <c r="D470" s="341" t="s">
        <v>158</v>
      </c>
      <c r="E470" s="341" t="s">
        <v>8801</v>
      </c>
      <c r="F470" s="422">
        <v>6500</v>
      </c>
      <c r="G470" s="418" t="s">
        <v>9802</v>
      </c>
      <c r="H470" s="341" t="s">
        <v>9803</v>
      </c>
      <c r="I470" s="341" t="s">
        <v>4105</v>
      </c>
      <c r="J470" s="341" t="s">
        <v>8777</v>
      </c>
      <c r="K470" s="341" t="s">
        <v>4105</v>
      </c>
      <c r="L470" s="339">
        <v>1</v>
      </c>
      <c r="M470" s="339">
        <v>10</v>
      </c>
      <c r="N470" s="423">
        <v>67478</v>
      </c>
      <c r="O470" s="339" t="s">
        <v>1664</v>
      </c>
      <c r="P470" s="424">
        <v>6</v>
      </c>
      <c r="Q470" s="423">
        <v>40283.4</v>
      </c>
      <c r="R470" s="421" t="s">
        <v>1664</v>
      </c>
      <c r="S470" s="421">
        <v>12</v>
      </c>
    </row>
    <row r="471" spans="1:19" ht="12" x14ac:dyDescent="0.2">
      <c r="A471" s="341">
        <v>466</v>
      </c>
      <c r="B471" s="341" t="s">
        <v>8761</v>
      </c>
      <c r="C471" s="341" t="s">
        <v>8762</v>
      </c>
      <c r="D471" s="341" t="s">
        <v>158</v>
      </c>
      <c r="E471" s="341" t="s">
        <v>8801</v>
      </c>
      <c r="F471" s="422">
        <v>6500</v>
      </c>
      <c r="G471" s="418" t="s">
        <v>9802</v>
      </c>
      <c r="H471" s="341" t="s">
        <v>9803</v>
      </c>
      <c r="I471" s="341" t="s">
        <v>4105</v>
      </c>
      <c r="J471" s="341" t="s">
        <v>8777</v>
      </c>
      <c r="K471" s="341" t="s">
        <v>4105</v>
      </c>
      <c r="L471" s="339">
        <v>1</v>
      </c>
      <c r="M471" s="339">
        <v>2</v>
      </c>
      <c r="N471" s="423">
        <v>13735.6</v>
      </c>
      <c r="O471" s="339" t="s">
        <v>1664</v>
      </c>
      <c r="P471" s="424" t="s">
        <v>1664</v>
      </c>
      <c r="Q471" s="423" t="s">
        <v>1664</v>
      </c>
      <c r="R471" s="421"/>
      <c r="S471" s="421"/>
    </row>
    <row r="472" spans="1:19" ht="12" x14ac:dyDescent="0.2">
      <c r="A472" s="341">
        <v>467</v>
      </c>
      <c r="B472" s="341" t="s">
        <v>8761</v>
      </c>
      <c r="C472" s="341" t="s">
        <v>8762</v>
      </c>
      <c r="D472" s="341" t="s">
        <v>158</v>
      </c>
      <c r="E472" s="341" t="s">
        <v>8801</v>
      </c>
      <c r="F472" s="422">
        <v>5000</v>
      </c>
      <c r="G472" s="418" t="s">
        <v>9804</v>
      </c>
      <c r="H472" s="341" t="s">
        <v>9805</v>
      </c>
      <c r="I472" s="341" t="s">
        <v>4015</v>
      </c>
      <c r="J472" s="341" t="s">
        <v>9806</v>
      </c>
      <c r="K472" s="341" t="s">
        <v>4015</v>
      </c>
      <c r="L472" s="339">
        <v>1</v>
      </c>
      <c r="M472" s="339">
        <v>4</v>
      </c>
      <c r="N472" s="423">
        <v>6384.47</v>
      </c>
      <c r="O472" s="339" t="s">
        <v>1664</v>
      </c>
      <c r="P472" s="424" t="s">
        <v>1664</v>
      </c>
      <c r="Q472" s="423" t="s">
        <v>1664</v>
      </c>
      <c r="R472" s="421"/>
      <c r="S472" s="421"/>
    </row>
    <row r="473" spans="1:19" ht="12" x14ac:dyDescent="0.2">
      <c r="A473" s="341">
        <v>468</v>
      </c>
      <c r="B473" s="341" t="s">
        <v>8761</v>
      </c>
      <c r="C473" s="341" t="s">
        <v>8762</v>
      </c>
      <c r="D473" s="341" t="s">
        <v>158</v>
      </c>
      <c r="E473" s="341" t="s">
        <v>8801</v>
      </c>
      <c r="F473" s="422">
        <v>6500</v>
      </c>
      <c r="G473" s="418" t="s">
        <v>9804</v>
      </c>
      <c r="H473" s="341" t="s">
        <v>9805</v>
      </c>
      <c r="I473" s="341" t="s">
        <v>4015</v>
      </c>
      <c r="J473" s="341" t="s">
        <v>9806</v>
      </c>
      <c r="K473" s="341" t="s">
        <v>4015</v>
      </c>
      <c r="L473" s="339">
        <v>1</v>
      </c>
      <c r="M473" s="339">
        <v>10</v>
      </c>
      <c r="N473" s="423">
        <v>67128</v>
      </c>
      <c r="O473" s="339" t="s">
        <v>1664</v>
      </c>
      <c r="P473" s="424">
        <v>6</v>
      </c>
      <c r="Q473" s="423">
        <v>40283.4</v>
      </c>
      <c r="R473" s="421" t="s">
        <v>1664</v>
      </c>
      <c r="S473" s="421">
        <v>12</v>
      </c>
    </row>
    <row r="474" spans="1:19" ht="12" x14ac:dyDescent="0.2">
      <c r="A474" s="341">
        <v>469</v>
      </c>
      <c r="B474" s="341" t="s">
        <v>8761</v>
      </c>
      <c r="C474" s="341" t="s">
        <v>8762</v>
      </c>
      <c r="D474" s="341" t="s">
        <v>158</v>
      </c>
      <c r="E474" s="341" t="s">
        <v>4012</v>
      </c>
      <c r="F474" s="422">
        <v>6500</v>
      </c>
      <c r="G474" s="418" t="s">
        <v>9807</v>
      </c>
      <c r="H474" s="341" t="s">
        <v>9808</v>
      </c>
      <c r="I474" s="341" t="s">
        <v>4015</v>
      </c>
      <c r="J474" s="341" t="s">
        <v>8777</v>
      </c>
      <c r="K474" s="341" t="s">
        <v>4015</v>
      </c>
      <c r="L474" s="339">
        <v>1</v>
      </c>
      <c r="M474" s="339">
        <v>12</v>
      </c>
      <c r="N474" s="423">
        <v>81213.600000000006</v>
      </c>
      <c r="O474" s="339" t="s">
        <v>1664</v>
      </c>
      <c r="P474" s="424">
        <v>6</v>
      </c>
      <c r="Q474" s="423">
        <v>40283.4</v>
      </c>
      <c r="R474" s="421" t="s">
        <v>1664</v>
      </c>
      <c r="S474" s="421">
        <v>12</v>
      </c>
    </row>
    <row r="475" spans="1:19" ht="12" x14ac:dyDescent="0.2">
      <c r="A475" s="341">
        <v>470</v>
      </c>
      <c r="B475" s="341" t="s">
        <v>8761</v>
      </c>
      <c r="C475" s="341" t="s">
        <v>8762</v>
      </c>
      <c r="D475" s="341" t="s">
        <v>158</v>
      </c>
      <c r="E475" s="341" t="s">
        <v>4000</v>
      </c>
      <c r="F475" s="422">
        <v>2000</v>
      </c>
      <c r="G475" s="418" t="s">
        <v>9809</v>
      </c>
      <c r="H475" s="341" t="s">
        <v>9810</v>
      </c>
      <c r="I475" s="341" t="s">
        <v>581</v>
      </c>
      <c r="J475" s="341" t="s">
        <v>3995</v>
      </c>
      <c r="K475" s="341" t="s">
        <v>581</v>
      </c>
      <c r="L475" s="339">
        <v>1</v>
      </c>
      <c r="M475" s="339">
        <v>12</v>
      </c>
      <c r="N475" s="423">
        <v>27168.89</v>
      </c>
      <c r="O475" s="339" t="s">
        <v>1664</v>
      </c>
      <c r="P475" s="424" t="s">
        <v>1664</v>
      </c>
      <c r="Q475" s="423" t="s">
        <v>1664</v>
      </c>
      <c r="R475" s="421"/>
      <c r="S475" s="421"/>
    </row>
    <row r="476" spans="1:19" ht="12" x14ac:dyDescent="0.2">
      <c r="A476" s="341">
        <v>471</v>
      </c>
      <c r="B476" s="341" t="s">
        <v>8761</v>
      </c>
      <c r="C476" s="341" t="s">
        <v>8762</v>
      </c>
      <c r="D476" s="341" t="s">
        <v>158</v>
      </c>
      <c r="E476" s="341" t="s">
        <v>4507</v>
      </c>
      <c r="F476" s="422">
        <v>3500</v>
      </c>
      <c r="G476" s="418" t="s">
        <v>9811</v>
      </c>
      <c r="H476" s="341" t="s">
        <v>9812</v>
      </c>
      <c r="I476" s="341" t="s">
        <v>4015</v>
      </c>
      <c r="J476" s="341" t="s">
        <v>8777</v>
      </c>
      <c r="K476" s="341" t="s">
        <v>4015</v>
      </c>
      <c r="L476" s="339">
        <v>1</v>
      </c>
      <c r="M476" s="339">
        <v>12</v>
      </c>
      <c r="N476" s="423">
        <v>45213.599999999999</v>
      </c>
      <c r="O476" s="339" t="s">
        <v>1664</v>
      </c>
      <c r="P476" s="424">
        <v>6</v>
      </c>
      <c r="Q476" s="423">
        <v>22283.4</v>
      </c>
      <c r="R476" s="421" t="s">
        <v>1664</v>
      </c>
      <c r="S476" s="421">
        <v>12</v>
      </c>
    </row>
    <row r="477" spans="1:19" ht="12" x14ac:dyDescent="0.2">
      <c r="A477" s="341">
        <v>472</v>
      </c>
      <c r="B477" s="341" t="s">
        <v>8761</v>
      </c>
      <c r="C477" s="341" t="s">
        <v>8762</v>
      </c>
      <c r="D477" s="341" t="s">
        <v>158</v>
      </c>
      <c r="E477" s="341" t="s">
        <v>3997</v>
      </c>
      <c r="F477" s="422">
        <v>1800</v>
      </c>
      <c r="G477" s="418" t="s">
        <v>9813</v>
      </c>
      <c r="H477" s="341" t="s">
        <v>9814</v>
      </c>
      <c r="I477" s="341" t="s">
        <v>8772</v>
      </c>
      <c r="J477" s="341" t="s">
        <v>9033</v>
      </c>
      <c r="K477" s="341" t="s">
        <v>8772</v>
      </c>
      <c r="L477" s="339">
        <v>1</v>
      </c>
      <c r="M477" s="339">
        <v>12</v>
      </c>
      <c r="N477" s="423">
        <v>24354</v>
      </c>
      <c r="O477" s="339" t="s">
        <v>1664</v>
      </c>
      <c r="P477" s="424">
        <v>6</v>
      </c>
      <c r="Q477" s="423">
        <v>11772</v>
      </c>
      <c r="R477" s="421" t="s">
        <v>1664</v>
      </c>
      <c r="S477" s="421">
        <v>12</v>
      </c>
    </row>
    <row r="478" spans="1:19" ht="12" x14ac:dyDescent="0.2">
      <c r="A478" s="341">
        <v>473</v>
      </c>
      <c r="B478" s="341" t="s">
        <v>8761</v>
      </c>
      <c r="C478" s="341" t="s">
        <v>8762</v>
      </c>
      <c r="D478" s="341" t="s">
        <v>158</v>
      </c>
      <c r="E478" s="341" t="s">
        <v>9815</v>
      </c>
      <c r="F478" s="422">
        <v>3500</v>
      </c>
      <c r="G478" s="418" t="s">
        <v>9816</v>
      </c>
      <c r="H478" s="341" t="s">
        <v>9817</v>
      </c>
      <c r="I478" s="341" t="s">
        <v>9273</v>
      </c>
      <c r="J478" s="341" t="s">
        <v>8773</v>
      </c>
      <c r="K478" s="341" t="s">
        <v>9273</v>
      </c>
      <c r="L478" s="339">
        <v>1</v>
      </c>
      <c r="M478" s="339">
        <v>12</v>
      </c>
      <c r="N478" s="423">
        <v>45213.599999999999</v>
      </c>
      <c r="O478" s="339" t="s">
        <v>1664</v>
      </c>
      <c r="P478" s="424">
        <v>6</v>
      </c>
      <c r="Q478" s="423">
        <v>22283.4</v>
      </c>
      <c r="R478" s="421" t="s">
        <v>1664</v>
      </c>
      <c r="S478" s="421">
        <v>12</v>
      </c>
    </row>
    <row r="479" spans="1:19" ht="12" x14ac:dyDescent="0.2">
      <c r="A479" s="341">
        <v>474</v>
      </c>
      <c r="B479" s="341" t="s">
        <v>8761</v>
      </c>
      <c r="C479" s="341" t="s">
        <v>8786</v>
      </c>
      <c r="D479" s="341" t="s">
        <v>158</v>
      </c>
      <c r="E479" s="341" t="s">
        <v>8801</v>
      </c>
      <c r="F479" s="422">
        <v>4000</v>
      </c>
      <c r="G479" s="418" t="s">
        <v>9818</v>
      </c>
      <c r="H479" s="341" t="s">
        <v>9819</v>
      </c>
      <c r="I479" s="341" t="s">
        <v>4015</v>
      </c>
      <c r="J479" s="341" t="s">
        <v>8777</v>
      </c>
      <c r="K479" s="341" t="s">
        <v>4015</v>
      </c>
      <c r="L479" s="339">
        <v>1</v>
      </c>
      <c r="M479" s="339">
        <v>10</v>
      </c>
      <c r="N479" s="423">
        <v>42478</v>
      </c>
      <c r="O479" s="339" t="s">
        <v>1664</v>
      </c>
      <c r="P479" s="424">
        <v>6</v>
      </c>
      <c r="Q479" s="423">
        <v>25283.4</v>
      </c>
      <c r="R479" s="421" t="s">
        <v>1664</v>
      </c>
      <c r="S479" s="421">
        <v>12</v>
      </c>
    </row>
    <row r="480" spans="1:19" ht="12" x14ac:dyDescent="0.2">
      <c r="A480" s="341">
        <v>475</v>
      </c>
      <c r="B480" s="341" t="s">
        <v>8761</v>
      </c>
      <c r="C480" s="341" t="s">
        <v>8762</v>
      </c>
      <c r="D480" s="341" t="s">
        <v>158</v>
      </c>
      <c r="E480" s="341" t="s">
        <v>8801</v>
      </c>
      <c r="F480" s="422">
        <v>4000</v>
      </c>
      <c r="G480" s="418" t="s">
        <v>9818</v>
      </c>
      <c r="H480" s="341" t="s">
        <v>9819</v>
      </c>
      <c r="I480" s="341" t="s">
        <v>4015</v>
      </c>
      <c r="J480" s="341" t="s">
        <v>8777</v>
      </c>
      <c r="K480" s="341" t="s">
        <v>4015</v>
      </c>
      <c r="L480" s="339">
        <v>1</v>
      </c>
      <c r="M480" s="339">
        <v>2</v>
      </c>
      <c r="N480" s="423">
        <v>8735.6</v>
      </c>
      <c r="O480" s="339" t="s">
        <v>1664</v>
      </c>
      <c r="P480" s="424" t="s">
        <v>1664</v>
      </c>
      <c r="Q480" s="423" t="s">
        <v>1664</v>
      </c>
      <c r="R480" s="421"/>
      <c r="S480" s="421"/>
    </row>
    <row r="481" spans="1:19" ht="12" x14ac:dyDescent="0.2">
      <c r="A481" s="341">
        <v>476</v>
      </c>
      <c r="B481" s="341" t="s">
        <v>8761</v>
      </c>
      <c r="C481" s="341" t="s">
        <v>8762</v>
      </c>
      <c r="D481" s="341" t="s">
        <v>158</v>
      </c>
      <c r="E481" s="341" t="s">
        <v>4363</v>
      </c>
      <c r="F481" s="422">
        <v>2500</v>
      </c>
      <c r="G481" s="418" t="s">
        <v>9820</v>
      </c>
      <c r="H481" s="341" t="s">
        <v>9821</v>
      </c>
      <c r="I481" s="341" t="s">
        <v>4067</v>
      </c>
      <c r="J481" s="341" t="s">
        <v>9822</v>
      </c>
      <c r="K481" s="341" t="s">
        <v>4067</v>
      </c>
      <c r="L481" s="339">
        <v>1</v>
      </c>
      <c r="M481" s="339">
        <v>12</v>
      </c>
      <c r="N481" s="423">
        <v>33213.599999999999</v>
      </c>
      <c r="O481" s="339" t="s">
        <v>1664</v>
      </c>
      <c r="P481" s="424">
        <v>6</v>
      </c>
      <c r="Q481" s="423">
        <v>8175</v>
      </c>
      <c r="R481" s="421" t="s">
        <v>1664</v>
      </c>
      <c r="S481" s="421">
        <v>12</v>
      </c>
    </row>
    <row r="482" spans="1:19" ht="12" x14ac:dyDescent="0.2">
      <c r="A482" s="341">
        <v>477</v>
      </c>
      <c r="B482" s="341" t="s">
        <v>8761</v>
      </c>
      <c r="C482" s="341" t="s">
        <v>8762</v>
      </c>
      <c r="D482" s="341" t="s">
        <v>158</v>
      </c>
      <c r="E482" s="341" t="s">
        <v>4012</v>
      </c>
      <c r="F482" s="422">
        <v>6500</v>
      </c>
      <c r="G482" s="418" t="s">
        <v>9823</v>
      </c>
      <c r="H482" s="341" t="s">
        <v>9824</v>
      </c>
      <c r="I482" s="341" t="s">
        <v>4015</v>
      </c>
      <c r="J482" s="341" t="s">
        <v>8777</v>
      </c>
      <c r="K482" s="341" t="s">
        <v>4015</v>
      </c>
      <c r="L482" s="339">
        <v>1</v>
      </c>
      <c r="M482" s="339">
        <v>12</v>
      </c>
      <c r="N482" s="423">
        <v>81213.600000000006</v>
      </c>
      <c r="O482" s="339" t="s">
        <v>1664</v>
      </c>
      <c r="P482" s="424">
        <v>6</v>
      </c>
      <c r="Q482" s="423">
        <v>40283.4</v>
      </c>
      <c r="R482" s="421" t="s">
        <v>1664</v>
      </c>
      <c r="S482" s="421">
        <v>12</v>
      </c>
    </row>
    <row r="483" spans="1:19" ht="12" x14ac:dyDescent="0.2">
      <c r="A483" s="341">
        <v>478</v>
      </c>
      <c r="B483" s="341" t="s">
        <v>8761</v>
      </c>
      <c r="C483" s="341" t="s">
        <v>8762</v>
      </c>
      <c r="D483" s="341" t="s">
        <v>158</v>
      </c>
      <c r="E483" s="341" t="s">
        <v>8801</v>
      </c>
      <c r="F483" s="422">
        <v>6500</v>
      </c>
      <c r="G483" s="418" t="s">
        <v>9825</v>
      </c>
      <c r="H483" s="341" t="s">
        <v>9826</v>
      </c>
      <c r="I483" s="341" t="s">
        <v>4015</v>
      </c>
      <c r="J483" s="341" t="s">
        <v>8777</v>
      </c>
      <c r="K483" s="341" t="s">
        <v>4015</v>
      </c>
      <c r="L483" s="339">
        <v>1</v>
      </c>
      <c r="M483" s="339">
        <v>12</v>
      </c>
      <c r="N483" s="423">
        <v>81213.600000000006</v>
      </c>
      <c r="O483" s="339" t="s">
        <v>1664</v>
      </c>
      <c r="P483" s="424">
        <v>6</v>
      </c>
      <c r="Q483" s="423">
        <v>40283.4</v>
      </c>
      <c r="R483" s="421" t="s">
        <v>1664</v>
      </c>
      <c r="S483" s="421">
        <v>12</v>
      </c>
    </row>
    <row r="484" spans="1:19" ht="12" x14ac:dyDescent="0.2">
      <c r="A484" s="341">
        <v>479</v>
      </c>
      <c r="B484" s="341" t="s">
        <v>8761</v>
      </c>
      <c r="C484" s="341" t="s">
        <v>8762</v>
      </c>
      <c r="D484" s="341" t="s">
        <v>158</v>
      </c>
      <c r="E484" s="341" t="s">
        <v>9827</v>
      </c>
      <c r="F484" s="422">
        <v>10000</v>
      </c>
      <c r="G484" s="418" t="s">
        <v>9828</v>
      </c>
      <c r="H484" s="341" t="s">
        <v>9829</v>
      </c>
      <c r="I484" s="341" t="s">
        <v>8940</v>
      </c>
      <c r="J484" s="341" t="s">
        <v>8777</v>
      </c>
      <c r="K484" s="341" t="s">
        <v>8940</v>
      </c>
      <c r="L484" s="339">
        <v>1</v>
      </c>
      <c r="M484" s="339">
        <v>12</v>
      </c>
      <c r="N484" s="423">
        <v>123213.6</v>
      </c>
      <c r="O484" s="339" t="s">
        <v>1664</v>
      </c>
      <c r="P484" s="424">
        <v>6</v>
      </c>
      <c r="Q484" s="423">
        <v>61283.4</v>
      </c>
      <c r="R484" s="421" t="s">
        <v>1664</v>
      </c>
      <c r="S484" s="421">
        <v>12</v>
      </c>
    </row>
    <row r="485" spans="1:19" ht="12" x14ac:dyDescent="0.2">
      <c r="A485" s="341">
        <v>480</v>
      </c>
      <c r="B485" s="341" t="s">
        <v>8761</v>
      </c>
      <c r="C485" s="341" t="s">
        <v>8786</v>
      </c>
      <c r="D485" s="341" t="s">
        <v>158</v>
      </c>
      <c r="E485" s="341" t="s">
        <v>4280</v>
      </c>
      <c r="F485" s="422">
        <v>5000</v>
      </c>
      <c r="G485" s="418" t="s">
        <v>9830</v>
      </c>
      <c r="H485" s="341" t="s">
        <v>9831</v>
      </c>
      <c r="I485" s="341" t="s">
        <v>4015</v>
      </c>
      <c r="J485" s="341" t="s">
        <v>8777</v>
      </c>
      <c r="K485" s="341" t="s">
        <v>4015</v>
      </c>
      <c r="L485" s="339" t="s">
        <v>1664</v>
      </c>
      <c r="M485" s="339" t="s">
        <v>1664</v>
      </c>
      <c r="N485" s="423" t="s">
        <v>1664</v>
      </c>
      <c r="O485" s="339">
        <v>1</v>
      </c>
      <c r="P485" s="424">
        <v>6</v>
      </c>
      <c r="Q485" s="423">
        <v>31283.4</v>
      </c>
      <c r="R485" s="421">
        <v>4</v>
      </c>
      <c r="S485" s="421">
        <v>12</v>
      </c>
    </row>
    <row r="486" spans="1:19" ht="12" x14ac:dyDescent="0.2">
      <c r="A486" s="341">
        <v>481</v>
      </c>
      <c r="B486" s="341" t="s">
        <v>8761</v>
      </c>
      <c r="C486" s="341" t="s">
        <v>8762</v>
      </c>
      <c r="D486" s="341" t="s">
        <v>158</v>
      </c>
      <c r="E486" s="341" t="s">
        <v>4280</v>
      </c>
      <c r="F486" s="422">
        <v>5000</v>
      </c>
      <c r="G486" s="418" t="s">
        <v>9830</v>
      </c>
      <c r="H486" s="341" t="s">
        <v>9831</v>
      </c>
      <c r="I486" s="341" t="s">
        <v>4015</v>
      </c>
      <c r="J486" s="341" t="s">
        <v>8777</v>
      </c>
      <c r="K486" s="341" t="s">
        <v>4015</v>
      </c>
      <c r="L486" s="339">
        <v>1</v>
      </c>
      <c r="M486" s="339">
        <v>2</v>
      </c>
      <c r="N486" s="423">
        <v>10195.6</v>
      </c>
      <c r="O486" s="339" t="s">
        <v>1664</v>
      </c>
      <c r="P486" s="424" t="s">
        <v>1664</v>
      </c>
      <c r="Q486" s="423" t="s">
        <v>1664</v>
      </c>
      <c r="R486" s="421"/>
      <c r="S486" s="421"/>
    </row>
    <row r="487" spans="1:19" ht="12" x14ac:dyDescent="0.2">
      <c r="A487" s="341">
        <v>482</v>
      </c>
      <c r="B487" s="341" t="s">
        <v>8761</v>
      </c>
      <c r="C487" s="341" t="s">
        <v>8762</v>
      </c>
      <c r="D487" s="341" t="s">
        <v>158</v>
      </c>
      <c r="E487" s="341" t="s">
        <v>8801</v>
      </c>
      <c r="F487" s="422">
        <v>4000</v>
      </c>
      <c r="G487" s="418" t="s">
        <v>9832</v>
      </c>
      <c r="H487" s="341" t="s">
        <v>9833</v>
      </c>
      <c r="I487" s="341" t="s">
        <v>4015</v>
      </c>
      <c r="J487" s="341" t="s">
        <v>8766</v>
      </c>
      <c r="K487" s="341" t="s">
        <v>4015</v>
      </c>
      <c r="L487" s="339">
        <v>1</v>
      </c>
      <c r="M487" s="339">
        <v>12</v>
      </c>
      <c r="N487" s="423">
        <v>51213.599999999999</v>
      </c>
      <c r="O487" s="339" t="s">
        <v>1664</v>
      </c>
      <c r="P487" s="424">
        <v>6</v>
      </c>
      <c r="Q487" s="423">
        <v>25283.4</v>
      </c>
      <c r="R487" s="421" t="s">
        <v>1664</v>
      </c>
      <c r="S487" s="421">
        <v>12</v>
      </c>
    </row>
    <row r="488" spans="1:19" ht="12" x14ac:dyDescent="0.2">
      <c r="A488" s="341">
        <v>483</v>
      </c>
      <c r="B488" s="341" t="s">
        <v>8761</v>
      </c>
      <c r="C488" s="341" t="s">
        <v>8762</v>
      </c>
      <c r="D488" s="341" t="s">
        <v>158</v>
      </c>
      <c r="E488" s="341" t="s">
        <v>4012</v>
      </c>
      <c r="F488" s="422">
        <v>6500</v>
      </c>
      <c r="G488" s="418" t="s">
        <v>9834</v>
      </c>
      <c r="H488" s="341" t="s">
        <v>9835</v>
      </c>
      <c r="I488" s="341" t="s">
        <v>4015</v>
      </c>
      <c r="J488" s="341" t="s">
        <v>8777</v>
      </c>
      <c r="K488" s="341" t="s">
        <v>4015</v>
      </c>
      <c r="L488" s="339">
        <v>1</v>
      </c>
      <c r="M488" s="339">
        <v>12</v>
      </c>
      <c r="N488" s="423">
        <v>81213.600000000006</v>
      </c>
      <c r="O488" s="339" t="s">
        <v>1664</v>
      </c>
      <c r="P488" s="424">
        <v>6</v>
      </c>
      <c r="Q488" s="423">
        <v>40283.4</v>
      </c>
      <c r="R488" s="421" t="s">
        <v>1664</v>
      </c>
      <c r="S488" s="421">
        <v>12</v>
      </c>
    </row>
    <row r="489" spans="1:19" ht="12" x14ac:dyDescent="0.2">
      <c r="A489" s="341">
        <v>484</v>
      </c>
      <c r="B489" s="341" t="s">
        <v>8761</v>
      </c>
      <c r="C489" s="341" t="s">
        <v>8762</v>
      </c>
      <c r="D489" s="341" t="s">
        <v>158</v>
      </c>
      <c r="E489" s="341" t="s">
        <v>9491</v>
      </c>
      <c r="F489" s="422">
        <v>12000</v>
      </c>
      <c r="G489" s="418" t="s">
        <v>9836</v>
      </c>
      <c r="H489" s="341" t="s">
        <v>9837</v>
      </c>
      <c r="I489" s="341" t="s">
        <v>4015</v>
      </c>
      <c r="J489" s="341" t="s">
        <v>8766</v>
      </c>
      <c r="K489" s="341" t="s">
        <v>4015</v>
      </c>
      <c r="L489" s="339">
        <v>1</v>
      </c>
      <c r="M489" s="339">
        <v>12</v>
      </c>
      <c r="N489" s="423">
        <v>147213.6</v>
      </c>
      <c r="O489" s="339" t="s">
        <v>1664</v>
      </c>
      <c r="P489" s="424">
        <v>6</v>
      </c>
      <c r="Q489" s="423">
        <v>73283.399999999994</v>
      </c>
      <c r="R489" s="421" t="s">
        <v>1664</v>
      </c>
      <c r="S489" s="421">
        <v>12</v>
      </c>
    </row>
    <row r="490" spans="1:19" ht="12" x14ac:dyDescent="0.2">
      <c r="A490" s="341">
        <v>485</v>
      </c>
      <c r="B490" s="341" t="s">
        <v>8761</v>
      </c>
      <c r="C490" s="341" t="s">
        <v>8762</v>
      </c>
      <c r="D490" s="341" t="s">
        <v>158</v>
      </c>
      <c r="E490" s="341" t="s">
        <v>8781</v>
      </c>
      <c r="F490" s="422">
        <v>8000</v>
      </c>
      <c r="G490" s="418" t="s">
        <v>9838</v>
      </c>
      <c r="H490" s="341" t="s">
        <v>9839</v>
      </c>
      <c r="I490" s="341" t="s">
        <v>4015</v>
      </c>
      <c r="J490" s="341" t="s">
        <v>8777</v>
      </c>
      <c r="K490" s="341" t="s">
        <v>4015</v>
      </c>
      <c r="L490" s="339">
        <v>1</v>
      </c>
      <c r="M490" s="339">
        <v>12</v>
      </c>
      <c r="N490" s="423">
        <v>99213.6</v>
      </c>
      <c r="O490" s="339" t="s">
        <v>1664</v>
      </c>
      <c r="P490" s="424">
        <v>6</v>
      </c>
      <c r="Q490" s="423">
        <v>49283.4</v>
      </c>
      <c r="R490" s="421" t="s">
        <v>1664</v>
      </c>
      <c r="S490" s="421">
        <v>12</v>
      </c>
    </row>
    <row r="491" spans="1:19" ht="12" x14ac:dyDescent="0.2">
      <c r="A491" s="341">
        <v>486</v>
      </c>
      <c r="B491" s="341" t="s">
        <v>8761</v>
      </c>
      <c r="C491" s="341" t="s">
        <v>8762</v>
      </c>
      <c r="D491" s="341" t="s">
        <v>158</v>
      </c>
      <c r="E491" s="341" t="s">
        <v>9840</v>
      </c>
      <c r="F491" s="422">
        <v>10000</v>
      </c>
      <c r="G491" s="418" t="s">
        <v>9841</v>
      </c>
      <c r="H491" s="341" t="s">
        <v>9842</v>
      </c>
      <c r="I491" s="341" t="s">
        <v>6968</v>
      </c>
      <c r="J491" s="341" t="s">
        <v>8777</v>
      </c>
      <c r="K491" s="341" t="s">
        <v>6968</v>
      </c>
      <c r="L491" s="339">
        <v>1</v>
      </c>
      <c r="M491" s="339">
        <v>12</v>
      </c>
      <c r="N491" s="423">
        <v>123213.6</v>
      </c>
      <c r="O491" s="339" t="s">
        <v>1664</v>
      </c>
      <c r="P491" s="424">
        <v>6</v>
      </c>
      <c r="Q491" s="423">
        <v>61283.4</v>
      </c>
      <c r="R491" s="421" t="s">
        <v>1664</v>
      </c>
      <c r="S491" s="421">
        <v>12</v>
      </c>
    </row>
    <row r="492" spans="1:19" ht="12" x14ac:dyDescent="0.2">
      <c r="A492" s="341">
        <v>487</v>
      </c>
      <c r="B492" s="341" t="s">
        <v>8761</v>
      </c>
      <c r="C492" s="341" t="s">
        <v>8762</v>
      </c>
      <c r="D492" s="341" t="s">
        <v>158</v>
      </c>
      <c r="E492" s="341" t="s">
        <v>4363</v>
      </c>
      <c r="F492" s="422">
        <v>2500</v>
      </c>
      <c r="G492" s="418" t="s">
        <v>9843</v>
      </c>
      <c r="H492" s="341" t="s">
        <v>9844</v>
      </c>
      <c r="I492" s="341" t="s">
        <v>9845</v>
      </c>
      <c r="J492" s="341" t="s">
        <v>9159</v>
      </c>
      <c r="K492" s="341" t="s">
        <v>9845</v>
      </c>
      <c r="L492" s="339">
        <v>1</v>
      </c>
      <c r="M492" s="339">
        <v>12</v>
      </c>
      <c r="N492" s="423">
        <v>33213.599999999999</v>
      </c>
      <c r="O492" s="339" t="s">
        <v>1664</v>
      </c>
      <c r="P492" s="424">
        <v>6</v>
      </c>
      <c r="Q492" s="423">
        <v>16272.6</v>
      </c>
      <c r="R492" s="421" t="s">
        <v>1664</v>
      </c>
      <c r="S492" s="421">
        <v>12</v>
      </c>
    </row>
    <row r="493" spans="1:19" ht="12" x14ac:dyDescent="0.2">
      <c r="A493" s="341">
        <v>488</v>
      </c>
      <c r="B493" s="341" t="s">
        <v>8761</v>
      </c>
      <c r="C493" s="341" t="s">
        <v>8762</v>
      </c>
      <c r="D493" s="341" t="s">
        <v>158</v>
      </c>
      <c r="E493" s="341" t="s">
        <v>9166</v>
      </c>
      <c r="F493" s="422">
        <v>4000</v>
      </c>
      <c r="G493" s="418" t="s">
        <v>9846</v>
      </c>
      <c r="H493" s="341" t="s">
        <v>9847</v>
      </c>
      <c r="I493" s="341" t="s">
        <v>4015</v>
      </c>
      <c r="J493" s="341" t="s">
        <v>8777</v>
      </c>
      <c r="K493" s="341" t="s">
        <v>4015</v>
      </c>
      <c r="L493" s="339">
        <v>1</v>
      </c>
      <c r="M493" s="339">
        <v>12</v>
      </c>
      <c r="N493" s="423">
        <v>51213.599999999999</v>
      </c>
      <c r="O493" s="339" t="s">
        <v>1664</v>
      </c>
      <c r="P493" s="424">
        <v>6</v>
      </c>
      <c r="Q493" s="423">
        <v>25283.4</v>
      </c>
      <c r="R493" s="421" t="s">
        <v>1664</v>
      </c>
      <c r="S493" s="421">
        <v>12</v>
      </c>
    </row>
    <row r="494" spans="1:19" ht="12" x14ac:dyDescent="0.2">
      <c r="A494" s="341">
        <v>489</v>
      </c>
      <c r="B494" s="341" t="s">
        <v>8761</v>
      </c>
      <c r="C494" s="341" t="s">
        <v>8762</v>
      </c>
      <c r="D494" s="341" t="s">
        <v>158</v>
      </c>
      <c r="E494" s="341" t="s">
        <v>9166</v>
      </c>
      <c r="F494" s="422">
        <v>4000</v>
      </c>
      <c r="G494" s="418" t="s">
        <v>9848</v>
      </c>
      <c r="H494" s="341" t="s">
        <v>9849</v>
      </c>
      <c r="I494" s="341" t="s">
        <v>9850</v>
      </c>
      <c r="J494" s="341" t="s">
        <v>8777</v>
      </c>
      <c r="K494" s="341" t="s">
        <v>9850</v>
      </c>
      <c r="L494" s="339">
        <v>1</v>
      </c>
      <c r="M494" s="339">
        <v>3</v>
      </c>
      <c r="N494" s="423">
        <v>16220.06</v>
      </c>
      <c r="O494" s="339" t="s">
        <v>1664</v>
      </c>
      <c r="P494" s="424" t="s">
        <v>1664</v>
      </c>
      <c r="Q494" s="423" t="s">
        <v>1664</v>
      </c>
      <c r="R494" s="421"/>
      <c r="S494" s="421"/>
    </row>
    <row r="495" spans="1:19" ht="12" x14ac:dyDescent="0.2">
      <c r="A495" s="341">
        <v>490</v>
      </c>
      <c r="B495" s="341" t="s">
        <v>8761</v>
      </c>
      <c r="C495" s="341" t="s">
        <v>8762</v>
      </c>
      <c r="D495" s="341" t="s">
        <v>158</v>
      </c>
      <c r="E495" s="341" t="s">
        <v>9010</v>
      </c>
      <c r="F495" s="422">
        <v>4500</v>
      </c>
      <c r="G495" s="418" t="s">
        <v>9851</v>
      </c>
      <c r="H495" s="341" t="s">
        <v>9852</v>
      </c>
      <c r="I495" s="341" t="s">
        <v>9486</v>
      </c>
      <c r="J495" s="341" t="s">
        <v>8910</v>
      </c>
      <c r="K495" s="341" t="s">
        <v>9486</v>
      </c>
      <c r="L495" s="339">
        <v>1</v>
      </c>
      <c r="M495" s="339">
        <v>12</v>
      </c>
      <c r="N495" s="423">
        <v>57213.599999999999</v>
      </c>
      <c r="O495" s="339" t="s">
        <v>1664</v>
      </c>
      <c r="P495" s="424">
        <v>6</v>
      </c>
      <c r="Q495" s="423">
        <v>28283.4</v>
      </c>
      <c r="R495" s="421" t="s">
        <v>1664</v>
      </c>
      <c r="S495" s="421">
        <v>12</v>
      </c>
    </row>
    <row r="496" spans="1:19" ht="12" x14ac:dyDescent="0.2">
      <c r="A496" s="341">
        <v>491</v>
      </c>
      <c r="B496" s="341" t="s">
        <v>8761</v>
      </c>
      <c r="C496" s="341" t="s">
        <v>8762</v>
      </c>
      <c r="D496" s="341" t="s">
        <v>158</v>
      </c>
      <c r="E496" s="341" t="s">
        <v>6455</v>
      </c>
      <c r="F496" s="422">
        <v>8500</v>
      </c>
      <c r="G496" s="418" t="s">
        <v>9853</v>
      </c>
      <c r="H496" s="341" t="s">
        <v>9854</v>
      </c>
      <c r="I496" s="341" t="s">
        <v>9070</v>
      </c>
      <c r="J496" s="341" t="s">
        <v>8766</v>
      </c>
      <c r="K496" s="341" t="s">
        <v>9070</v>
      </c>
      <c r="L496" s="339">
        <v>1</v>
      </c>
      <c r="M496" s="339">
        <v>12</v>
      </c>
      <c r="N496" s="423">
        <v>105213.6</v>
      </c>
      <c r="O496" s="339" t="s">
        <v>1664</v>
      </c>
      <c r="P496" s="424">
        <v>6</v>
      </c>
      <c r="Q496" s="423">
        <v>52283.4</v>
      </c>
      <c r="R496" s="421" t="s">
        <v>1664</v>
      </c>
      <c r="S496" s="421">
        <v>12</v>
      </c>
    </row>
    <row r="497" spans="1:19" ht="12" x14ac:dyDescent="0.2">
      <c r="A497" s="341">
        <v>492</v>
      </c>
      <c r="B497" s="341" t="s">
        <v>8761</v>
      </c>
      <c r="C497" s="341" t="s">
        <v>8762</v>
      </c>
      <c r="D497" s="341" t="s">
        <v>158</v>
      </c>
      <c r="E497" s="341" t="s">
        <v>9153</v>
      </c>
      <c r="F497" s="422">
        <v>4000</v>
      </c>
      <c r="G497" s="418" t="s">
        <v>9855</v>
      </c>
      <c r="H497" s="341" t="s">
        <v>9856</v>
      </c>
      <c r="I497" s="341" t="s">
        <v>4802</v>
      </c>
      <c r="J497" s="341" t="s">
        <v>8777</v>
      </c>
      <c r="K497" s="341" t="s">
        <v>4802</v>
      </c>
      <c r="L497" s="339">
        <v>1</v>
      </c>
      <c r="M497" s="339">
        <v>12</v>
      </c>
      <c r="N497" s="423">
        <v>51213.599999999999</v>
      </c>
      <c r="O497" s="339" t="s">
        <v>1664</v>
      </c>
      <c r="P497" s="424">
        <v>6</v>
      </c>
      <c r="Q497" s="423">
        <v>25283.4</v>
      </c>
      <c r="R497" s="421" t="s">
        <v>1664</v>
      </c>
      <c r="S497" s="421">
        <v>12</v>
      </c>
    </row>
    <row r="498" spans="1:19" ht="12" x14ac:dyDescent="0.2">
      <c r="A498" s="341">
        <v>493</v>
      </c>
      <c r="B498" s="341" t="s">
        <v>8761</v>
      </c>
      <c r="C498" s="341" t="s">
        <v>8762</v>
      </c>
      <c r="D498" s="341" t="s">
        <v>158</v>
      </c>
      <c r="E498" s="341" t="s">
        <v>4012</v>
      </c>
      <c r="F498" s="422">
        <v>6500</v>
      </c>
      <c r="G498" s="418" t="s">
        <v>9857</v>
      </c>
      <c r="H498" s="341" t="s">
        <v>9858</v>
      </c>
      <c r="I498" s="341" t="s">
        <v>4015</v>
      </c>
      <c r="J498" s="341" t="s">
        <v>8777</v>
      </c>
      <c r="K498" s="341" t="s">
        <v>4015</v>
      </c>
      <c r="L498" s="339">
        <v>1</v>
      </c>
      <c r="M498" s="339">
        <v>12</v>
      </c>
      <c r="N498" s="423">
        <v>81213.600000000006</v>
      </c>
      <c r="O498" s="339" t="s">
        <v>1664</v>
      </c>
      <c r="P498" s="424">
        <v>6</v>
      </c>
      <c r="Q498" s="423">
        <v>40283.4</v>
      </c>
      <c r="R498" s="421" t="s">
        <v>1664</v>
      </c>
      <c r="S498" s="421">
        <v>12</v>
      </c>
    </row>
    <row r="499" spans="1:19" ht="12" x14ac:dyDescent="0.2">
      <c r="A499" s="341">
        <v>494</v>
      </c>
      <c r="B499" s="341" t="s">
        <v>8761</v>
      </c>
      <c r="C499" s="341" t="s">
        <v>8762</v>
      </c>
      <c r="D499" s="341" t="s">
        <v>158</v>
      </c>
      <c r="E499" s="341" t="s">
        <v>4280</v>
      </c>
      <c r="F499" s="422">
        <v>4000</v>
      </c>
      <c r="G499" s="418" t="s">
        <v>9859</v>
      </c>
      <c r="H499" s="341" t="s">
        <v>9860</v>
      </c>
      <c r="I499" s="341" t="s">
        <v>4015</v>
      </c>
      <c r="J499" s="341" t="s">
        <v>8777</v>
      </c>
      <c r="K499" s="341" t="s">
        <v>4015</v>
      </c>
      <c r="L499" s="339">
        <v>1</v>
      </c>
      <c r="M499" s="339">
        <v>12</v>
      </c>
      <c r="N499" s="423">
        <v>51213.599999999999</v>
      </c>
      <c r="O499" s="339" t="s">
        <v>1664</v>
      </c>
      <c r="P499" s="424">
        <v>6</v>
      </c>
      <c r="Q499" s="423">
        <v>25283.4</v>
      </c>
      <c r="R499" s="421" t="s">
        <v>1664</v>
      </c>
      <c r="S499" s="421">
        <v>12</v>
      </c>
    </row>
    <row r="500" spans="1:19" ht="12" x14ac:dyDescent="0.2">
      <c r="A500" s="341">
        <v>495</v>
      </c>
      <c r="B500" s="341" t="s">
        <v>8761</v>
      </c>
      <c r="C500" s="341" t="s">
        <v>8762</v>
      </c>
      <c r="D500" s="341" t="s">
        <v>158</v>
      </c>
      <c r="E500" s="341" t="s">
        <v>4049</v>
      </c>
      <c r="F500" s="422">
        <v>3000</v>
      </c>
      <c r="G500" s="418" t="s">
        <v>9861</v>
      </c>
      <c r="H500" s="341" t="s">
        <v>9862</v>
      </c>
      <c r="I500" s="341" t="s">
        <v>6003</v>
      </c>
      <c r="J500" s="341" t="s">
        <v>8910</v>
      </c>
      <c r="K500" s="341" t="s">
        <v>6003</v>
      </c>
      <c r="L500" s="339">
        <v>1</v>
      </c>
      <c r="M500" s="339">
        <v>12</v>
      </c>
      <c r="N500" s="423">
        <v>39213.599999999999</v>
      </c>
      <c r="O500" s="339" t="s">
        <v>1664</v>
      </c>
      <c r="P500" s="424">
        <v>6</v>
      </c>
      <c r="Q500" s="423">
        <v>19283.400000000001</v>
      </c>
      <c r="R500" s="421" t="s">
        <v>1664</v>
      </c>
      <c r="S500" s="421">
        <v>12</v>
      </c>
    </row>
    <row r="501" spans="1:19" ht="12" x14ac:dyDescent="0.2">
      <c r="A501" s="341">
        <v>496</v>
      </c>
      <c r="B501" s="341" t="s">
        <v>8761</v>
      </c>
      <c r="C501" s="341" t="s">
        <v>8762</v>
      </c>
      <c r="D501" s="341" t="s">
        <v>158</v>
      </c>
      <c r="E501" s="341" t="s">
        <v>8807</v>
      </c>
      <c r="F501" s="422">
        <v>8000</v>
      </c>
      <c r="G501" s="418" t="s">
        <v>9863</v>
      </c>
      <c r="H501" s="341" t="s">
        <v>9864</v>
      </c>
      <c r="I501" s="341" t="s">
        <v>4015</v>
      </c>
      <c r="J501" s="341" t="s">
        <v>8766</v>
      </c>
      <c r="K501" s="341" t="s">
        <v>4015</v>
      </c>
      <c r="L501" s="339">
        <v>1</v>
      </c>
      <c r="M501" s="339">
        <v>12</v>
      </c>
      <c r="N501" s="423">
        <v>99213.6</v>
      </c>
      <c r="O501" s="339" t="s">
        <v>1664</v>
      </c>
      <c r="P501" s="424">
        <v>6</v>
      </c>
      <c r="Q501" s="423">
        <v>49283.4</v>
      </c>
      <c r="R501" s="421" t="s">
        <v>1664</v>
      </c>
      <c r="S501" s="421">
        <v>12</v>
      </c>
    </row>
    <row r="502" spans="1:19" ht="12" x14ac:dyDescent="0.2">
      <c r="A502" s="341">
        <v>497</v>
      </c>
      <c r="B502" s="341" t="s">
        <v>8761</v>
      </c>
      <c r="C502" s="341" t="s">
        <v>8786</v>
      </c>
      <c r="D502" s="341" t="s">
        <v>158</v>
      </c>
      <c r="E502" s="341" t="s">
        <v>9406</v>
      </c>
      <c r="F502" s="422">
        <v>4000</v>
      </c>
      <c r="G502" s="418" t="s">
        <v>9865</v>
      </c>
      <c r="H502" s="341" t="s">
        <v>9866</v>
      </c>
      <c r="I502" s="341" t="s">
        <v>6003</v>
      </c>
      <c r="J502" s="341" t="s">
        <v>8773</v>
      </c>
      <c r="K502" s="341" t="s">
        <v>6003</v>
      </c>
      <c r="L502" s="339">
        <v>1</v>
      </c>
      <c r="M502" s="339">
        <v>10</v>
      </c>
      <c r="N502" s="423">
        <v>42478</v>
      </c>
      <c r="O502" s="339" t="s">
        <v>1664</v>
      </c>
      <c r="P502" s="424" t="s">
        <v>1664</v>
      </c>
      <c r="Q502" s="423" t="s">
        <v>1664</v>
      </c>
      <c r="R502" s="421"/>
      <c r="S502" s="421"/>
    </row>
    <row r="503" spans="1:19" ht="12" x14ac:dyDescent="0.2">
      <c r="A503" s="341">
        <v>498</v>
      </c>
      <c r="B503" s="341" t="s">
        <v>8761</v>
      </c>
      <c r="C503" s="341" t="s">
        <v>8762</v>
      </c>
      <c r="D503" s="341" t="s">
        <v>158</v>
      </c>
      <c r="E503" s="341" t="s">
        <v>9406</v>
      </c>
      <c r="F503" s="422">
        <v>4000</v>
      </c>
      <c r="G503" s="418" t="s">
        <v>9865</v>
      </c>
      <c r="H503" s="341" t="s">
        <v>9866</v>
      </c>
      <c r="I503" s="341" t="s">
        <v>6003</v>
      </c>
      <c r="J503" s="341" t="s">
        <v>8773</v>
      </c>
      <c r="K503" s="341" t="s">
        <v>6003</v>
      </c>
      <c r="L503" s="339">
        <v>1</v>
      </c>
      <c r="M503" s="339">
        <v>2</v>
      </c>
      <c r="N503" s="423">
        <v>8735.6</v>
      </c>
      <c r="O503" s="339" t="s">
        <v>1664</v>
      </c>
      <c r="P503" s="424">
        <v>6</v>
      </c>
      <c r="Q503" s="423">
        <v>25283.4</v>
      </c>
      <c r="R503" s="421" t="s">
        <v>1664</v>
      </c>
      <c r="S503" s="421">
        <v>12</v>
      </c>
    </row>
    <row r="504" spans="1:19" ht="12" x14ac:dyDescent="0.2">
      <c r="A504" s="341">
        <v>499</v>
      </c>
      <c r="B504" s="341" t="s">
        <v>8761</v>
      </c>
      <c r="C504" s="341" t="s">
        <v>8762</v>
      </c>
      <c r="D504" s="341" t="s">
        <v>158</v>
      </c>
      <c r="E504" s="341" t="s">
        <v>9867</v>
      </c>
      <c r="F504" s="422">
        <v>5000</v>
      </c>
      <c r="G504" s="418" t="s">
        <v>9868</v>
      </c>
      <c r="H504" s="341" t="s">
        <v>9869</v>
      </c>
      <c r="I504" s="341" t="s">
        <v>4019</v>
      </c>
      <c r="J504" s="341" t="s">
        <v>8777</v>
      </c>
      <c r="K504" s="341" t="s">
        <v>4019</v>
      </c>
      <c r="L504" s="339">
        <v>1</v>
      </c>
      <c r="M504" s="339">
        <v>12</v>
      </c>
      <c r="N504" s="423">
        <v>63213.599999999999</v>
      </c>
      <c r="O504" s="339" t="s">
        <v>1664</v>
      </c>
      <c r="P504" s="424">
        <v>6</v>
      </c>
      <c r="Q504" s="423">
        <v>31283.4</v>
      </c>
      <c r="R504" s="421" t="s">
        <v>1664</v>
      </c>
      <c r="S504" s="421">
        <v>12</v>
      </c>
    </row>
    <row r="505" spans="1:19" ht="12" x14ac:dyDescent="0.2">
      <c r="A505" s="341">
        <v>500</v>
      </c>
      <c r="B505" s="341" t="s">
        <v>8761</v>
      </c>
      <c r="C505" s="341" t="s">
        <v>8762</v>
      </c>
      <c r="D505" s="341" t="s">
        <v>158</v>
      </c>
      <c r="E505" s="341" t="s">
        <v>4012</v>
      </c>
      <c r="F505" s="422">
        <v>6000</v>
      </c>
      <c r="G505" s="418" t="s">
        <v>9870</v>
      </c>
      <c r="H505" s="341" t="s">
        <v>9871</v>
      </c>
      <c r="I505" s="341" t="s">
        <v>4015</v>
      </c>
      <c r="J505" s="341" t="s">
        <v>8777</v>
      </c>
      <c r="K505" s="341" t="s">
        <v>4015</v>
      </c>
      <c r="L505" s="339">
        <v>1</v>
      </c>
      <c r="M505" s="339">
        <v>12</v>
      </c>
      <c r="N505" s="423">
        <v>75213.600000000006</v>
      </c>
      <c r="O505" s="339" t="s">
        <v>1664</v>
      </c>
      <c r="P505" s="424">
        <v>6</v>
      </c>
      <c r="Q505" s="423">
        <v>37283.4</v>
      </c>
      <c r="R505" s="421" t="s">
        <v>1664</v>
      </c>
      <c r="S505" s="421">
        <v>12</v>
      </c>
    </row>
    <row r="506" spans="1:19" ht="12" x14ac:dyDescent="0.2">
      <c r="A506" s="341">
        <v>501</v>
      </c>
      <c r="B506" s="341" t="s">
        <v>8761</v>
      </c>
      <c r="C506" s="341" t="s">
        <v>8762</v>
      </c>
      <c r="D506" s="341" t="s">
        <v>158</v>
      </c>
      <c r="E506" s="341" t="s">
        <v>8767</v>
      </c>
      <c r="F506" s="422">
        <v>6000</v>
      </c>
      <c r="G506" s="418" t="s">
        <v>9872</v>
      </c>
      <c r="H506" s="341" t="s">
        <v>9873</v>
      </c>
      <c r="I506" s="341" t="s">
        <v>4015</v>
      </c>
      <c r="J506" s="341" t="s">
        <v>8777</v>
      </c>
      <c r="K506" s="341" t="s">
        <v>4015</v>
      </c>
      <c r="L506" s="339">
        <v>1</v>
      </c>
      <c r="M506" s="339">
        <v>12</v>
      </c>
      <c r="N506" s="423">
        <v>75213.600000000006</v>
      </c>
      <c r="O506" s="339" t="s">
        <v>1664</v>
      </c>
      <c r="P506" s="424">
        <v>6</v>
      </c>
      <c r="Q506" s="423">
        <v>37283.4</v>
      </c>
      <c r="R506" s="421" t="s">
        <v>1664</v>
      </c>
      <c r="S506" s="421">
        <v>12</v>
      </c>
    </row>
    <row r="507" spans="1:19" ht="12" x14ac:dyDescent="0.2">
      <c r="A507" s="341">
        <v>502</v>
      </c>
      <c r="B507" s="341" t="s">
        <v>8761</v>
      </c>
      <c r="C507" s="341" t="s">
        <v>8762</v>
      </c>
      <c r="D507" s="341" t="s">
        <v>158</v>
      </c>
      <c r="E507" s="341" t="s">
        <v>9646</v>
      </c>
      <c r="F507" s="422">
        <v>4000</v>
      </c>
      <c r="G507" s="418" t="s">
        <v>9874</v>
      </c>
      <c r="H507" s="341" t="s">
        <v>9875</v>
      </c>
      <c r="I507" s="341" t="s">
        <v>6003</v>
      </c>
      <c r="J507" s="341" t="s">
        <v>8777</v>
      </c>
      <c r="K507" s="341" t="s">
        <v>6003</v>
      </c>
      <c r="L507" s="339">
        <v>1</v>
      </c>
      <c r="M507" s="339">
        <v>12</v>
      </c>
      <c r="N507" s="423">
        <v>51213.599999999999</v>
      </c>
      <c r="O507" s="339" t="s">
        <v>1664</v>
      </c>
      <c r="P507" s="424">
        <v>6</v>
      </c>
      <c r="Q507" s="423">
        <v>25283.4</v>
      </c>
      <c r="R507" s="421" t="s">
        <v>1664</v>
      </c>
      <c r="S507" s="421">
        <v>12</v>
      </c>
    </row>
    <row r="508" spans="1:19" ht="12" x14ac:dyDescent="0.2">
      <c r="A508" s="341">
        <v>503</v>
      </c>
      <c r="B508" s="341" t="s">
        <v>8761</v>
      </c>
      <c r="C508" s="341" t="s">
        <v>8762</v>
      </c>
      <c r="D508" s="341" t="s">
        <v>158</v>
      </c>
      <c r="E508" s="341" t="s">
        <v>4312</v>
      </c>
      <c r="F508" s="422">
        <v>8500</v>
      </c>
      <c r="G508" s="418" t="s">
        <v>9876</v>
      </c>
      <c r="H508" s="341" t="s">
        <v>9877</v>
      </c>
      <c r="I508" s="341" t="s">
        <v>9878</v>
      </c>
      <c r="J508" s="341" t="s">
        <v>9879</v>
      </c>
      <c r="K508" s="341" t="s">
        <v>9878</v>
      </c>
      <c r="L508" s="339">
        <v>1</v>
      </c>
      <c r="M508" s="339">
        <v>12</v>
      </c>
      <c r="N508" s="423">
        <v>105213.6</v>
      </c>
      <c r="O508" s="339" t="s">
        <v>1664</v>
      </c>
      <c r="P508" s="424">
        <v>6</v>
      </c>
      <c r="Q508" s="423">
        <v>52283.4</v>
      </c>
      <c r="R508" s="421" t="s">
        <v>1664</v>
      </c>
      <c r="S508" s="421">
        <v>12</v>
      </c>
    </row>
    <row r="509" spans="1:19" ht="12" x14ac:dyDescent="0.2">
      <c r="A509" s="341">
        <v>504</v>
      </c>
      <c r="B509" s="341" t="s">
        <v>8761</v>
      </c>
      <c r="C509" s="341" t="s">
        <v>8762</v>
      </c>
      <c r="D509" s="341" t="s">
        <v>158</v>
      </c>
      <c r="E509" s="341" t="s">
        <v>4363</v>
      </c>
      <c r="F509" s="422">
        <v>5000</v>
      </c>
      <c r="G509" s="418" t="s">
        <v>9880</v>
      </c>
      <c r="H509" s="341" t="s">
        <v>9881</v>
      </c>
      <c r="I509" s="341" t="s">
        <v>4067</v>
      </c>
      <c r="J509" s="341" t="s">
        <v>8773</v>
      </c>
      <c r="K509" s="341" t="s">
        <v>4067</v>
      </c>
      <c r="L509" s="339">
        <v>1</v>
      </c>
      <c r="M509" s="339">
        <v>12</v>
      </c>
      <c r="N509" s="423">
        <v>63213.599999999999</v>
      </c>
      <c r="O509" s="339" t="s">
        <v>1664</v>
      </c>
      <c r="P509" s="424">
        <v>6</v>
      </c>
      <c r="Q509" s="423">
        <v>31283.4</v>
      </c>
      <c r="R509" s="421" t="s">
        <v>1664</v>
      </c>
      <c r="S509" s="421">
        <v>12</v>
      </c>
    </row>
    <row r="510" spans="1:19" ht="12" x14ac:dyDescent="0.2">
      <c r="A510" s="341">
        <v>505</v>
      </c>
      <c r="B510" s="341" t="s">
        <v>8761</v>
      </c>
      <c r="C510" s="341" t="s">
        <v>8762</v>
      </c>
      <c r="D510" s="341" t="s">
        <v>158</v>
      </c>
      <c r="E510" s="341" t="s">
        <v>9882</v>
      </c>
      <c r="F510" s="422">
        <v>1500</v>
      </c>
      <c r="G510" s="418" t="s">
        <v>9883</v>
      </c>
      <c r="H510" s="341" t="s">
        <v>9884</v>
      </c>
      <c r="I510" s="341" t="s">
        <v>4404</v>
      </c>
      <c r="J510" s="341" t="s">
        <v>8766</v>
      </c>
      <c r="K510" s="341" t="s">
        <v>4404</v>
      </c>
      <c r="L510" s="339">
        <v>1</v>
      </c>
      <c r="M510" s="339">
        <v>12</v>
      </c>
      <c r="N510" s="423">
        <v>20430</v>
      </c>
      <c r="O510" s="339" t="s">
        <v>1664</v>
      </c>
      <c r="P510" s="424">
        <v>6</v>
      </c>
      <c r="Q510" s="423">
        <v>9646.5</v>
      </c>
      <c r="R510" s="421" t="s">
        <v>1664</v>
      </c>
      <c r="S510" s="421">
        <v>12</v>
      </c>
    </row>
    <row r="511" spans="1:19" ht="12" x14ac:dyDescent="0.2">
      <c r="A511" s="341">
        <v>506</v>
      </c>
      <c r="B511" s="341" t="s">
        <v>8761</v>
      </c>
      <c r="C511" s="341" t="s">
        <v>8762</v>
      </c>
      <c r="D511" s="341" t="s">
        <v>158</v>
      </c>
      <c r="E511" s="341" t="s">
        <v>8801</v>
      </c>
      <c r="F511" s="422">
        <v>4000</v>
      </c>
      <c r="G511" s="418" t="s">
        <v>9885</v>
      </c>
      <c r="H511" s="341" t="s">
        <v>9886</v>
      </c>
      <c r="I511" s="341" t="s">
        <v>4015</v>
      </c>
      <c r="J511" s="341" t="s">
        <v>9442</v>
      </c>
      <c r="K511" s="341" t="s">
        <v>4015</v>
      </c>
      <c r="L511" s="339">
        <v>1</v>
      </c>
      <c r="M511" s="339">
        <v>12</v>
      </c>
      <c r="N511" s="423">
        <v>51213.599999999999</v>
      </c>
      <c r="O511" s="339" t="s">
        <v>1664</v>
      </c>
      <c r="P511" s="424">
        <v>6</v>
      </c>
      <c r="Q511" s="423">
        <v>25283.4</v>
      </c>
      <c r="R511" s="421" t="s">
        <v>1664</v>
      </c>
      <c r="S511" s="421">
        <v>12</v>
      </c>
    </row>
    <row r="512" spans="1:19" ht="12" x14ac:dyDescent="0.2">
      <c r="A512" s="341">
        <v>507</v>
      </c>
      <c r="B512" s="341" t="s">
        <v>8761</v>
      </c>
      <c r="C512" s="341" t="s">
        <v>8762</v>
      </c>
      <c r="D512" s="341" t="s">
        <v>158</v>
      </c>
      <c r="E512" s="341" t="s">
        <v>9887</v>
      </c>
      <c r="F512" s="422">
        <v>7000</v>
      </c>
      <c r="G512" s="418" t="s">
        <v>9888</v>
      </c>
      <c r="H512" s="341" t="s">
        <v>9889</v>
      </c>
      <c r="I512" s="341" t="s">
        <v>4015</v>
      </c>
      <c r="J512" s="341" t="s">
        <v>8777</v>
      </c>
      <c r="K512" s="341" t="s">
        <v>4015</v>
      </c>
      <c r="L512" s="339">
        <v>1</v>
      </c>
      <c r="M512" s="339">
        <v>12</v>
      </c>
      <c r="N512" s="423">
        <v>87213.6</v>
      </c>
      <c r="O512" s="339" t="s">
        <v>1664</v>
      </c>
      <c r="P512" s="424">
        <v>6</v>
      </c>
      <c r="Q512" s="423">
        <v>43283.4</v>
      </c>
      <c r="R512" s="421" t="s">
        <v>1664</v>
      </c>
      <c r="S512" s="421">
        <v>12</v>
      </c>
    </row>
    <row r="513" spans="1:19" ht="12" x14ac:dyDescent="0.2">
      <c r="A513" s="341">
        <v>508</v>
      </c>
      <c r="B513" s="341" t="s">
        <v>8761</v>
      </c>
      <c r="C513" s="341" t="s">
        <v>8762</v>
      </c>
      <c r="D513" s="341" t="s">
        <v>158</v>
      </c>
      <c r="E513" s="341" t="s">
        <v>4845</v>
      </c>
      <c r="F513" s="422">
        <v>3500</v>
      </c>
      <c r="G513" s="418" t="s">
        <v>9890</v>
      </c>
      <c r="H513" s="341" t="s">
        <v>9891</v>
      </c>
      <c r="I513" s="341" t="s">
        <v>9070</v>
      </c>
      <c r="J513" s="341" t="s">
        <v>8777</v>
      </c>
      <c r="K513" s="341" t="s">
        <v>9070</v>
      </c>
      <c r="L513" s="339">
        <v>1</v>
      </c>
      <c r="M513" s="339">
        <v>12</v>
      </c>
      <c r="N513" s="423">
        <v>45213.599999999999</v>
      </c>
      <c r="O513" s="339" t="s">
        <v>1664</v>
      </c>
      <c r="P513" s="424">
        <v>6</v>
      </c>
      <c r="Q513" s="423">
        <v>22283.4</v>
      </c>
      <c r="R513" s="421" t="s">
        <v>1664</v>
      </c>
      <c r="S513" s="421">
        <v>12</v>
      </c>
    </row>
    <row r="514" spans="1:19" ht="12" x14ac:dyDescent="0.2">
      <c r="A514" s="341">
        <v>509</v>
      </c>
      <c r="B514" s="341" t="s">
        <v>8761</v>
      </c>
      <c r="C514" s="341" t="s">
        <v>8762</v>
      </c>
      <c r="D514" s="341" t="s">
        <v>158</v>
      </c>
      <c r="E514" s="341" t="s">
        <v>4012</v>
      </c>
      <c r="F514" s="422">
        <v>7000</v>
      </c>
      <c r="G514" s="418" t="s">
        <v>9892</v>
      </c>
      <c r="H514" s="341" t="s">
        <v>9893</v>
      </c>
      <c r="I514" s="341" t="s">
        <v>4015</v>
      </c>
      <c r="J514" s="341" t="s">
        <v>8766</v>
      </c>
      <c r="K514" s="341" t="s">
        <v>4015</v>
      </c>
      <c r="L514" s="339">
        <v>1</v>
      </c>
      <c r="M514" s="339">
        <v>12</v>
      </c>
      <c r="N514" s="423">
        <v>87213.6</v>
      </c>
      <c r="O514" s="339" t="s">
        <v>1664</v>
      </c>
      <c r="P514" s="424">
        <v>6</v>
      </c>
      <c r="Q514" s="423">
        <v>43283.4</v>
      </c>
      <c r="R514" s="421" t="s">
        <v>1664</v>
      </c>
      <c r="S514" s="421">
        <v>12</v>
      </c>
    </row>
    <row r="515" spans="1:19" ht="12" x14ac:dyDescent="0.2">
      <c r="A515" s="341">
        <v>510</v>
      </c>
      <c r="B515" s="341" t="s">
        <v>8761</v>
      </c>
      <c r="C515" s="341" t="s">
        <v>8762</v>
      </c>
      <c r="D515" s="341" t="s">
        <v>158</v>
      </c>
      <c r="E515" s="341" t="s">
        <v>9894</v>
      </c>
      <c r="F515" s="422">
        <v>3000</v>
      </c>
      <c r="G515" s="418" t="s">
        <v>9895</v>
      </c>
      <c r="H515" s="341" t="s">
        <v>9896</v>
      </c>
      <c r="I515" s="341" t="s">
        <v>4015</v>
      </c>
      <c r="J515" s="341" t="s">
        <v>8777</v>
      </c>
      <c r="K515" s="341" t="s">
        <v>4015</v>
      </c>
      <c r="L515" s="339">
        <v>1</v>
      </c>
      <c r="M515" s="339">
        <v>12</v>
      </c>
      <c r="N515" s="423">
        <v>39213.599999999999</v>
      </c>
      <c r="O515" s="339" t="s">
        <v>1664</v>
      </c>
      <c r="P515" s="424">
        <v>6</v>
      </c>
      <c r="Q515" s="423">
        <v>19283.400000000001</v>
      </c>
      <c r="R515" s="421" t="s">
        <v>1664</v>
      </c>
      <c r="S515" s="421">
        <v>12</v>
      </c>
    </row>
    <row r="516" spans="1:19" ht="12" x14ac:dyDescent="0.2">
      <c r="A516" s="341">
        <v>511</v>
      </c>
      <c r="B516" s="341" t="s">
        <v>8761</v>
      </c>
      <c r="C516" s="341" t="s">
        <v>8786</v>
      </c>
      <c r="D516" s="341" t="s">
        <v>158</v>
      </c>
      <c r="E516" s="341" t="s">
        <v>4012</v>
      </c>
      <c r="F516" s="422">
        <v>6500</v>
      </c>
      <c r="G516" s="418" t="s">
        <v>9897</v>
      </c>
      <c r="H516" s="341" t="s">
        <v>9898</v>
      </c>
      <c r="I516" s="341" t="s">
        <v>4015</v>
      </c>
      <c r="J516" s="341" t="s">
        <v>8777</v>
      </c>
      <c r="K516" s="341" t="s">
        <v>4015</v>
      </c>
      <c r="L516" s="339">
        <v>1</v>
      </c>
      <c r="M516" s="339">
        <v>10</v>
      </c>
      <c r="N516" s="423">
        <v>67478</v>
      </c>
      <c r="O516" s="339" t="s">
        <v>1664</v>
      </c>
      <c r="P516" s="424">
        <v>6</v>
      </c>
      <c r="Q516" s="423">
        <v>40283.4</v>
      </c>
      <c r="R516" s="421" t="s">
        <v>1664</v>
      </c>
      <c r="S516" s="421">
        <v>12</v>
      </c>
    </row>
    <row r="517" spans="1:19" ht="12" x14ac:dyDescent="0.2">
      <c r="A517" s="341">
        <v>512</v>
      </c>
      <c r="B517" s="341" t="s">
        <v>8761</v>
      </c>
      <c r="C517" s="341" t="s">
        <v>8762</v>
      </c>
      <c r="D517" s="341" t="s">
        <v>158</v>
      </c>
      <c r="E517" s="341" t="s">
        <v>4012</v>
      </c>
      <c r="F517" s="422">
        <v>6500</v>
      </c>
      <c r="G517" s="418" t="s">
        <v>9897</v>
      </c>
      <c r="H517" s="341" t="s">
        <v>9898</v>
      </c>
      <c r="I517" s="341" t="s">
        <v>4015</v>
      </c>
      <c r="J517" s="341" t="s">
        <v>8777</v>
      </c>
      <c r="K517" s="341" t="s">
        <v>4015</v>
      </c>
      <c r="L517" s="339">
        <v>1</v>
      </c>
      <c r="M517" s="339">
        <v>2</v>
      </c>
      <c r="N517" s="423">
        <v>13735.6</v>
      </c>
      <c r="O517" s="339" t="s">
        <v>1664</v>
      </c>
      <c r="P517" s="424" t="s">
        <v>1664</v>
      </c>
      <c r="Q517" s="423" t="s">
        <v>1664</v>
      </c>
      <c r="R517" s="421"/>
      <c r="S517" s="421"/>
    </row>
    <row r="518" spans="1:19" ht="12" x14ac:dyDescent="0.2">
      <c r="A518" s="341">
        <v>513</v>
      </c>
      <c r="B518" s="341" t="s">
        <v>8761</v>
      </c>
      <c r="C518" s="341" t="s">
        <v>8762</v>
      </c>
      <c r="D518" s="341" t="s">
        <v>158</v>
      </c>
      <c r="E518" s="341" t="s">
        <v>3997</v>
      </c>
      <c r="F518" s="422">
        <v>1800</v>
      </c>
      <c r="G518" s="418" t="s">
        <v>9899</v>
      </c>
      <c r="H518" s="341" t="s">
        <v>9900</v>
      </c>
      <c r="I518" s="341" t="s">
        <v>4015</v>
      </c>
      <c r="J518" s="341" t="s">
        <v>8777</v>
      </c>
      <c r="K518" s="341" t="s">
        <v>4015</v>
      </c>
      <c r="L518" s="339">
        <v>1</v>
      </c>
      <c r="M518" s="339">
        <v>12</v>
      </c>
      <c r="N518" s="423">
        <v>24354</v>
      </c>
      <c r="O518" s="339" t="s">
        <v>1664</v>
      </c>
      <c r="P518" s="424">
        <v>6</v>
      </c>
      <c r="Q518" s="423">
        <v>11772</v>
      </c>
      <c r="R518" s="421" t="s">
        <v>1664</v>
      </c>
      <c r="S518" s="421">
        <v>12</v>
      </c>
    </row>
    <row r="519" spans="1:19" ht="12" x14ac:dyDescent="0.2">
      <c r="A519" s="341">
        <v>514</v>
      </c>
      <c r="B519" s="341" t="s">
        <v>8761</v>
      </c>
      <c r="C519" s="341" t="s">
        <v>8786</v>
      </c>
      <c r="D519" s="341" t="s">
        <v>158</v>
      </c>
      <c r="E519" s="341" t="s">
        <v>4000</v>
      </c>
      <c r="F519" s="422">
        <v>2000</v>
      </c>
      <c r="G519" s="418" t="s">
        <v>9901</v>
      </c>
      <c r="H519" s="341" t="s">
        <v>9902</v>
      </c>
      <c r="I519" s="341" t="s">
        <v>581</v>
      </c>
      <c r="J519" s="341" t="s">
        <v>3995</v>
      </c>
      <c r="K519" s="341" t="s">
        <v>581</v>
      </c>
      <c r="L519" s="339" t="s">
        <v>1664</v>
      </c>
      <c r="M519" s="339" t="s">
        <v>1664</v>
      </c>
      <c r="N519" s="423" t="s">
        <v>1664</v>
      </c>
      <c r="O519" s="339">
        <v>1</v>
      </c>
      <c r="P519" s="424">
        <v>1</v>
      </c>
      <c r="Q519" s="423">
        <v>2452.9700000000003</v>
      </c>
      <c r="R519" s="421"/>
      <c r="S519" s="421"/>
    </row>
    <row r="520" spans="1:19" ht="12" x14ac:dyDescent="0.2">
      <c r="A520" s="341">
        <v>515</v>
      </c>
      <c r="B520" s="341" t="s">
        <v>8761</v>
      </c>
      <c r="C520" s="341" t="s">
        <v>8762</v>
      </c>
      <c r="D520" s="341" t="s">
        <v>158</v>
      </c>
      <c r="E520" s="341" t="s">
        <v>4507</v>
      </c>
      <c r="F520" s="422">
        <v>3500</v>
      </c>
      <c r="G520" s="418" t="s">
        <v>9903</v>
      </c>
      <c r="H520" s="341" t="s">
        <v>9904</v>
      </c>
      <c r="I520" s="341" t="s">
        <v>4015</v>
      </c>
      <c r="J520" s="341" t="s">
        <v>8777</v>
      </c>
      <c r="K520" s="341" t="s">
        <v>4015</v>
      </c>
      <c r="L520" s="339">
        <v>1</v>
      </c>
      <c r="M520" s="339">
        <v>2</v>
      </c>
      <c r="N520" s="423">
        <v>8602.27</v>
      </c>
      <c r="O520" s="339" t="s">
        <v>1664</v>
      </c>
      <c r="P520" s="424" t="s">
        <v>1664</v>
      </c>
      <c r="Q520" s="423" t="s">
        <v>1664</v>
      </c>
      <c r="R520" s="421"/>
      <c r="S520" s="421"/>
    </row>
    <row r="521" spans="1:19" ht="12" x14ac:dyDescent="0.2">
      <c r="A521" s="341">
        <v>516</v>
      </c>
      <c r="B521" s="341" t="s">
        <v>8761</v>
      </c>
      <c r="C521" s="341" t="s">
        <v>8762</v>
      </c>
      <c r="D521" s="341" t="s">
        <v>158</v>
      </c>
      <c r="E521" s="341" t="s">
        <v>8801</v>
      </c>
      <c r="F521" s="422">
        <v>4000</v>
      </c>
      <c r="G521" s="418" t="s">
        <v>9903</v>
      </c>
      <c r="H521" s="341" t="s">
        <v>9904</v>
      </c>
      <c r="I521" s="341" t="s">
        <v>4015</v>
      </c>
      <c r="J521" s="341" t="s">
        <v>8777</v>
      </c>
      <c r="K521" s="341" t="s">
        <v>4015</v>
      </c>
      <c r="L521" s="339">
        <v>1</v>
      </c>
      <c r="M521" s="339">
        <v>4</v>
      </c>
      <c r="N521" s="423">
        <v>12966.74</v>
      </c>
      <c r="O521" s="339">
        <v>1</v>
      </c>
      <c r="P521" s="424">
        <v>2</v>
      </c>
      <c r="Q521" s="423">
        <v>7172.6</v>
      </c>
      <c r="R521" s="421">
        <v>4</v>
      </c>
      <c r="S521" s="421">
        <v>12</v>
      </c>
    </row>
    <row r="522" spans="1:19" ht="12" x14ac:dyDescent="0.2">
      <c r="A522" s="341">
        <v>517</v>
      </c>
      <c r="B522" s="341" t="s">
        <v>8761</v>
      </c>
      <c r="C522" s="341" t="s">
        <v>8762</v>
      </c>
      <c r="D522" s="341" t="s">
        <v>158</v>
      </c>
      <c r="E522" s="341" t="s">
        <v>8790</v>
      </c>
      <c r="F522" s="422">
        <v>2000</v>
      </c>
      <c r="G522" s="418" t="s">
        <v>9905</v>
      </c>
      <c r="H522" s="341" t="s">
        <v>9906</v>
      </c>
      <c r="I522" s="341" t="s">
        <v>9486</v>
      </c>
      <c r="J522" s="341" t="s">
        <v>9907</v>
      </c>
      <c r="K522" s="341" t="s">
        <v>9486</v>
      </c>
      <c r="L522" s="339">
        <v>1</v>
      </c>
      <c r="M522" s="339">
        <v>12</v>
      </c>
      <c r="N522" s="423">
        <v>26898.2235</v>
      </c>
      <c r="O522" s="339" t="s">
        <v>1664</v>
      </c>
      <c r="P522" s="424">
        <v>6</v>
      </c>
      <c r="Q522" s="423">
        <v>13080</v>
      </c>
      <c r="R522" s="421" t="s">
        <v>1664</v>
      </c>
      <c r="S522" s="421">
        <v>12</v>
      </c>
    </row>
    <row r="523" spans="1:19" ht="12" x14ac:dyDescent="0.2">
      <c r="A523" s="341">
        <v>518</v>
      </c>
      <c r="B523" s="341" t="s">
        <v>8761</v>
      </c>
      <c r="C523" s="341" t="s">
        <v>8762</v>
      </c>
      <c r="D523" s="341" t="s">
        <v>158</v>
      </c>
      <c r="E523" s="341" t="s">
        <v>8767</v>
      </c>
      <c r="F523" s="422">
        <v>6000</v>
      </c>
      <c r="G523" s="418" t="s">
        <v>9908</v>
      </c>
      <c r="H523" s="341" t="s">
        <v>9909</v>
      </c>
      <c r="I523" s="341" t="s">
        <v>4015</v>
      </c>
      <c r="J523" s="341" t="s">
        <v>8777</v>
      </c>
      <c r="K523" s="341" t="s">
        <v>4015</v>
      </c>
      <c r="L523" s="339">
        <v>1</v>
      </c>
      <c r="M523" s="339">
        <v>12</v>
      </c>
      <c r="N523" s="423">
        <v>75213.600000000006</v>
      </c>
      <c r="O523" s="339" t="s">
        <v>1664</v>
      </c>
      <c r="P523" s="424">
        <v>6</v>
      </c>
      <c r="Q523" s="423">
        <v>37283.4</v>
      </c>
      <c r="R523" s="421" t="s">
        <v>1664</v>
      </c>
      <c r="S523" s="421">
        <v>12</v>
      </c>
    </row>
    <row r="524" spans="1:19" ht="12" x14ac:dyDescent="0.2">
      <c r="A524" s="341">
        <v>519</v>
      </c>
      <c r="B524" s="341" t="s">
        <v>8761</v>
      </c>
      <c r="C524" s="341" t="s">
        <v>8762</v>
      </c>
      <c r="D524" s="341" t="s">
        <v>158</v>
      </c>
      <c r="E524" s="341" t="s">
        <v>3988</v>
      </c>
      <c r="F524" s="422">
        <v>3500</v>
      </c>
      <c r="G524" s="418" t="s">
        <v>9910</v>
      </c>
      <c r="H524" s="341" t="s">
        <v>9911</v>
      </c>
      <c r="I524" s="341" t="s">
        <v>5270</v>
      </c>
      <c r="J524" s="341" t="s">
        <v>8777</v>
      </c>
      <c r="K524" s="341" t="s">
        <v>5270</v>
      </c>
      <c r="L524" s="339">
        <v>1</v>
      </c>
      <c r="M524" s="339">
        <v>12</v>
      </c>
      <c r="N524" s="423">
        <v>45213.599999999999</v>
      </c>
      <c r="O524" s="339" t="s">
        <v>1664</v>
      </c>
      <c r="P524" s="424">
        <v>6</v>
      </c>
      <c r="Q524" s="423">
        <v>22129.84</v>
      </c>
      <c r="R524" s="421" t="s">
        <v>1664</v>
      </c>
      <c r="S524" s="421">
        <v>12</v>
      </c>
    </row>
    <row r="525" spans="1:19" ht="12" x14ac:dyDescent="0.2">
      <c r="A525" s="341">
        <v>520</v>
      </c>
      <c r="B525" s="341" t="s">
        <v>8761</v>
      </c>
      <c r="C525" s="341" t="s">
        <v>8762</v>
      </c>
      <c r="D525" s="341" t="s">
        <v>158</v>
      </c>
      <c r="E525" s="341" t="s">
        <v>4096</v>
      </c>
      <c r="F525" s="422">
        <v>2500</v>
      </c>
      <c r="G525" s="418" t="s">
        <v>9912</v>
      </c>
      <c r="H525" s="341" t="s">
        <v>9913</v>
      </c>
      <c r="I525" s="341" t="s">
        <v>9914</v>
      </c>
      <c r="J525" s="341" t="s">
        <v>9159</v>
      </c>
      <c r="K525" s="341" t="s">
        <v>9914</v>
      </c>
      <c r="L525" s="339">
        <v>1</v>
      </c>
      <c r="M525" s="339">
        <v>12</v>
      </c>
      <c r="N525" s="423">
        <v>32913.599999999999</v>
      </c>
      <c r="O525" s="339" t="s">
        <v>1664</v>
      </c>
      <c r="P525" s="424">
        <v>6</v>
      </c>
      <c r="Q525" s="423">
        <v>16272.6</v>
      </c>
      <c r="R525" s="421" t="s">
        <v>1664</v>
      </c>
      <c r="S525" s="421">
        <v>12</v>
      </c>
    </row>
    <row r="526" spans="1:19" ht="12" x14ac:dyDescent="0.2">
      <c r="A526" s="341">
        <v>521</v>
      </c>
      <c r="B526" s="341" t="s">
        <v>8761</v>
      </c>
      <c r="C526" s="341" t="s">
        <v>8762</v>
      </c>
      <c r="D526" s="341" t="s">
        <v>158</v>
      </c>
      <c r="E526" s="341" t="s">
        <v>4377</v>
      </c>
      <c r="F526" s="422">
        <v>5000</v>
      </c>
      <c r="G526" s="418" t="s">
        <v>9915</v>
      </c>
      <c r="H526" s="341" t="s">
        <v>9916</v>
      </c>
      <c r="I526" s="341" t="s">
        <v>9273</v>
      </c>
      <c r="J526" s="341" t="s">
        <v>8773</v>
      </c>
      <c r="K526" s="341" t="s">
        <v>9273</v>
      </c>
      <c r="L526" s="339">
        <v>1</v>
      </c>
      <c r="M526" s="339">
        <v>12</v>
      </c>
      <c r="N526" s="423">
        <v>63213.599999999999</v>
      </c>
      <c r="O526" s="339" t="s">
        <v>1664</v>
      </c>
      <c r="P526" s="424">
        <v>6</v>
      </c>
      <c r="Q526" s="423">
        <v>31283.4</v>
      </c>
      <c r="R526" s="421" t="s">
        <v>1664</v>
      </c>
      <c r="S526" s="421">
        <v>12</v>
      </c>
    </row>
    <row r="527" spans="1:19" ht="12" x14ac:dyDescent="0.2">
      <c r="A527" s="341">
        <v>522</v>
      </c>
      <c r="B527" s="341" t="s">
        <v>8761</v>
      </c>
      <c r="C527" s="341" t="s">
        <v>8762</v>
      </c>
      <c r="D527" s="341" t="s">
        <v>158</v>
      </c>
      <c r="E527" s="341" t="s">
        <v>9882</v>
      </c>
      <c r="F527" s="422">
        <v>1500</v>
      </c>
      <c r="G527" s="418" t="s">
        <v>9917</v>
      </c>
      <c r="H527" s="341" t="s">
        <v>9918</v>
      </c>
      <c r="I527" s="341" t="s">
        <v>4404</v>
      </c>
      <c r="J527" s="341" t="s">
        <v>9159</v>
      </c>
      <c r="K527" s="341" t="s">
        <v>4404</v>
      </c>
      <c r="L527" s="339">
        <v>1</v>
      </c>
      <c r="M527" s="339">
        <v>12</v>
      </c>
      <c r="N527" s="423">
        <v>20430</v>
      </c>
      <c r="O527" s="339" t="s">
        <v>1664</v>
      </c>
      <c r="P527" s="424">
        <v>6</v>
      </c>
      <c r="Q527" s="423">
        <v>9810</v>
      </c>
      <c r="R527" s="421" t="s">
        <v>1664</v>
      </c>
      <c r="S527" s="421">
        <v>12</v>
      </c>
    </row>
    <row r="528" spans="1:19" ht="12" x14ac:dyDescent="0.2">
      <c r="A528" s="341">
        <v>523</v>
      </c>
      <c r="B528" s="341" t="s">
        <v>8761</v>
      </c>
      <c r="C528" s="341" t="s">
        <v>8762</v>
      </c>
      <c r="D528" s="341" t="s">
        <v>158</v>
      </c>
      <c r="E528" s="341" t="s">
        <v>9692</v>
      </c>
      <c r="F528" s="422">
        <v>2000</v>
      </c>
      <c r="G528" s="418" t="s">
        <v>9919</v>
      </c>
      <c r="H528" s="341" t="s">
        <v>9920</v>
      </c>
      <c r="I528" s="341" t="s">
        <v>581</v>
      </c>
      <c r="J528" s="341" t="s">
        <v>3995</v>
      </c>
      <c r="K528" s="341" t="s">
        <v>581</v>
      </c>
      <c r="L528" s="339">
        <v>1</v>
      </c>
      <c r="M528" s="339">
        <v>12</v>
      </c>
      <c r="N528" s="423">
        <v>26970</v>
      </c>
      <c r="O528" s="339" t="s">
        <v>1664</v>
      </c>
      <c r="P528" s="424">
        <v>6</v>
      </c>
      <c r="Q528" s="423">
        <v>13080</v>
      </c>
      <c r="R528" s="421" t="s">
        <v>1664</v>
      </c>
      <c r="S528" s="421">
        <v>12</v>
      </c>
    </row>
    <row r="529" spans="1:19" ht="12" x14ac:dyDescent="0.2">
      <c r="A529" s="341">
        <v>524</v>
      </c>
      <c r="B529" s="341" t="s">
        <v>8761</v>
      </c>
      <c r="C529" s="341" t="s">
        <v>8786</v>
      </c>
      <c r="D529" s="341" t="s">
        <v>158</v>
      </c>
      <c r="E529" s="341" t="s">
        <v>4280</v>
      </c>
      <c r="F529" s="422">
        <v>4000</v>
      </c>
      <c r="G529" s="418" t="s">
        <v>9921</v>
      </c>
      <c r="H529" s="341" t="s">
        <v>9922</v>
      </c>
      <c r="I529" s="341" t="s">
        <v>4015</v>
      </c>
      <c r="J529" s="341" t="s">
        <v>8777</v>
      </c>
      <c r="K529" s="341" t="s">
        <v>4015</v>
      </c>
      <c r="L529" s="339" t="s">
        <v>1664</v>
      </c>
      <c r="M529" s="339" t="s">
        <v>1664</v>
      </c>
      <c r="N529" s="423" t="s">
        <v>1664</v>
      </c>
      <c r="O529" s="339">
        <v>1</v>
      </c>
      <c r="P529" s="424">
        <v>6</v>
      </c>
      <c r="Q529" s="423">
        <v>25283.4</v>
      </c>
      <c r="R529" s="421">
        <v>4</v>
      </c>
      <c r="S529" s="421">
        <v>12</v>
      </c>
    </row>
    <row r="530" spans="1:19" ht="12" x14ac:dyDescent="0.2">
      <c r="A530" s="341">
        <v>525</v>
      </c>
      <c r="B530" s="341" t="s">
        <v>8761</v>
      </c>
      <c r="C530" s="341" t="s">
        <v>8762</v>
      </c>
      <c r="D530" s="341" t="s">
        <v>158</v>
      </c>
      <c r="E530" s="341" t="s">
        <v>9624</v>
      </c>
      <c r="F530" s="422">
        <v>4000</v>
      </c>
      <c r="G530" s="418" t="s">
        <v>9921</v>
      </c>
      <c r="H530" s="341" t="s">
        <v>9922</v>
      </c>
      <c r="I530" s="341" t="s">
        <v>4015</v>
      </c>
      <c r="J530" s="341" t="s">
        <v>8777</v>
      </c>
      <c r="K530" s="341" t="s">
        <v>4015</v>
      </c>
      <c r="L530" s="339">
        <v>1</v>
      </c>
      <c r="M530" s="339">
        <v>5</v>
      </c>
      <c r="N530" s="423">
        <v>17841.189699999999</v>
      </c>
      <c r="O530" s="339" t="s">
        <v>1664</v>
      </c>
      <c r="P530" s="424" t="s">
        <v>1664</v>
      </c>
      <c r="Q530" s="423" t="s">
        <v>1664</v>
      </c>
      <c r="R530" s="421"/>
      <c r="S530" s="421"/>
    </row>
    <row r="531" spans="1:19" ht="12" x14ac:dyDescent="0.2">
      <c r="A531" s="341">
        <v>526</v>
      </c>
      <c r="B531" s="341" t="s">
        <v>8761</v>
      </c>
      <c r="C531" s="341" t="s">
        <v>8762</v>
      </c>
      <c r="D531" s="341" t="s">
        <v>158</v>
      </c>
      <c r="E531" s="341" t="s">
        <v>8801</v>
      </c>
      <c r="F531" s="422">
        <v>4000</v>
      </c>
      <c r="G531" s="418" t="s">
        <v>9923</v>
      </c>
      <c r="H531" s="341" t="s">
        <v>9924</v>
      </c>
      <c r="I531" s="341" t="s">
        <v>4015</v>
      </c>
      <c r="J531" s="341" t="s">
        <v>9925</v>
      </c>
      <c r="K531" s="341" t="s">
        <v>4015</v>
      </c>
      <c r="L531" s="339">
        <v>1</v>
      </c>
      <c r="M531" s="339">
        <v>4</v>
      </c>
      <c r="N531" s="423">
        <v>12966.74</v>
      </c>
      <c r="O531" s="339" t="s">
        <v>1664</v>
      </c>
      <c r="P531" s="424" t="s">
        <v>1664</v>
      </c>
      <c r="Q531" s="423" t="s">
        <v>1664</v>
      </c>
      <c r="R531" s="421"/>
      <c r="S531" s="421"/>
    </row>
    <row r="532" spans="1:19" ht="12" x14ac:dyDescent="0.2">
      <c r="A532" s="341">
        <v>527</v>
      </c>
      <c r="B532" s="341" t="s">
        <v>8761</v>
      </c>
      <c r="C532" s="341" t="s">
        <v>8762</v>
      </c>
      <c r="D532" s="341" t="s">
        <v>158</v>
      </c>
      <c r="E532" s="341" t="s">
        <v>9010</v>
      </c>
      <c r="F532" s="422">
        <v>4500</v>
      </c>
      <c r="G532" s="418" t="s">
        <v>9926</v>
      </c>
      <c r="H532" s="341" t="s">
        <v>9927</v>
      </c>
      <c r="I532" s="341" t="s">
        <v>4349</v>
      </c>
      <c r="J532" s="341" t="s">
        <v>8777</v>
      </c>
      <c r="K532" s="341" t="s">
        <v>4349</v>
      </c>
      <c r="L532" s="339">
        <v>1</v>
      </c>
      <c r="M532" s="339">
        <v>12</v>
      </c>
      <c r="N532" s="423">
        <v>57213.599999999999</v>
      </c>
      <c r="O532" s="339" t="s">
        <v>1664</v>
      </c>
      <c r="P532" s="424">
        <v>6</v>
      </c>
      <c r="Q532" s="423">
        <v>28283.4</v>
      </c>
      <c r="R532" s="421" t="s">
        <v>1664</v>
      </c>
      <c r="S532" s="421">
        <v>12</v>
      </c>
    </row>
    <row r="533" spans="1:19" ht="12" x14ac:dyDescent="0.2">
      <c r="A533" s="341">
        <v>528</v>
      </c>
      <c r="B533" s="341" t="s">
        <v>8761</v>
      </c>
      <c r="C533" s="341" t="s">
        <v>8762</v>
      </c>
      <c r="D533" s="341" t="s">
        <v>158</v>
      </c>
      <c r="E533" s="341" t="s">
        <v>8801</v>
      </c>
      <c r="F533" s="422">
        <v>4000</v>
      </c>
      <c r="G533" s="418" t="s">
        <v>9928</v>
      </c>
      <c r="H533" s="341" t="s">
        <v>9929</v>
      </c>
      <c r="I533" s="341" t="s">
        <v>4015</v>
      </c>
      <c r="J533" s="341" t="s">
        <v>8777</v>
      </c>
      <c r="K533" s="341" t="s">
        <v>4015</v>
      </c>
      <c r="L533" s="339">
        <v>1</v>
      </c>
      <c r="M533" s="339">
        <v>4</v>
      </c>
      <c r="N533" s="423">
        <v>14197.85</v>
      </c>
      <c r="O533" s="339" t="s">
        <v>1664</v>
      </c>
      <c r="P533" s="424" t="s">
        <v>1664</v>
      </c>
      <c r="Q533" s="423" t="s">
        <v>1664</v>
      </c>
      <c r="R533" s="421"/>
      <c r="S533" s="421"/>
    </row>
    <row r="534" spans="1:19" ht="12" x14ac:dyDescent="0.2">
      <c r="A534" s="341">
        <v>529</v>
      </c>
      <c r="B534" s="341" t="s">
        <v>8761</v>
      </c>
      <c r="C534" s="341" t="s">
        <v>8762</v>
      </c>
      <c r="D534" s="341" t="s">
        <v>158</v>
      </c>
      <c r="E534" s="341" t="s">
        <v>8801</v>
      </c>
      <c r="F534" s="422">
        <v>4000</v>
      </c>
      <c r="G534" s="418" t="s">
        <v>9930</v>
      </c>
      <c r="H534" s="341" t="s">
        <v>9931</v>
      </c>
      <c r="I534" s="341" t="s">
        <v>4015</v>
      </c>
      <c r="J534" s="341" t="s">
        <v>8777</v>
      </c>
      <c r="K534" s="341" t="s">
        <v>4015</v>
      </c>
      <c r="L534" s="339">
        <v>1</v>
      </c>
      <c r="M534" s="339">
        <v>12</v>
      </c>
      <c r="N534" s="423">
        <v>51213.599999999999</v>
      </c>
      <c r="O534" s="339" t="s">
        <v>1664</v>
      </c>
      <c r="P534" s="424">
        <v>6</v>
      </c>
      <c r="Q534" s="423">
        <v>25283.4</v>
      </c>
      <c r="R534" s="421" t="s">
        <v>1664</v>
      </c>
      <c r="S534" s="421">
        <v>12</v>
      </c>
    </row>
    <row r="535" spans="1:19" ht="12" x14ac:dyDescent="0.2">
      <c r="A535" s="341">
        <v>530</v>
      </c>
      <c r="B535" s="341" t="s">
        <v>8761</v>
      </c>
      <c r="C535" s="341" t="s">
        <v>8762</v>
      </c>
      <c r="D535" s="341" t="s">
        <v>158</v>
      </c>
      <c r="E535" s="341" t="s">
        <v>8774</v>
      </c>
      <c r="F535" s="422">
        <v>12500</v>
      </c>
      <c r="G535" s="418" t="s">
        <v>9932</v>
      </c>
      <c r="H535" s="341" t="s">
        <v>9933</v>
      </c>
      <c r="I535" s="341" t="s">
        <v>9486</v>
      </c>
      <c r="J535" s="341" t="s">
        <v>9934</v>
      </c>
      <c r="K535" s="341" t="s">
        <v>9486</v>
      </c>
      <c r="L535" s="339">
        <v>1</v>
      </c>
      <c r="M535" s="339">
        <v>8</v>
      </c>
      <c r="N535" s="423">
        <v>122692.66</v>
      </c>
      <c r="O535" s="339" t="s">
        <v>1664</v>
      </c>
      <c r="P535" s="424" t="s">
        <v>1664</v>
      </c>
      <c r="Q535" s="423" t="s">
        <v>1664</v>
      </c>
      <c r="R535" s="421"/>
      <c r="S535" s="421"/>
    </row>
    <row r="536" spans="1:19" ht="12" x14ac:dyDescent="0.2">
      <c r="A536" s="341">
        <v>531</v>
      </c>
      <c r="B536" s="341" t="s">
        <v>8761</v>
      </c>
      <c r="C536" s="341" t="s">
        <v>8762</v>
      </c>
      <c r="D536" s="341" t="s">
        <v>158</v>
      </c>
      <c r="E536" s="341" t="s">
        <v>9935</v>
      </c>
      <c r="F536" s="422">
        <v>2000</v>
      </c>
      <c r="G536" s="418" t="s">
        <v>9936</v>
      </c>
      <c r="H536" s="341" t="s">
        <v>9937</v>
      </c>
      <c r="I536" s="341" t="s">
        <v>4404</v>
      </c>
      <c r="J536" s="341" t="s">
        <v>8910</v>
      </c>
      <c r="K536" s="341" t="s">
        <v>4404</v>
      </c>
      <c r="L536" s="339">
        <v>1</v>
      </c>
      <c r="M536" s="339">
        <v>12</v>
      </c>
      <c r="N536" s="423">
        <v>26970</v>
      </c>
      <c r="O536" s="339" t="s">
        <v>1664</v>
      </c>
      <c r="P536" s="424">
        <v>6</v>
      </c>
      <c r="Q536" s="423">
        <v>13080</v>
      </c>
      <c r="R536" s="421" t="s">
        <v>1664</v>
      </c>
      <c r="S536" s="421">
        <v>12</v>
      </c>
    </row>
    <row r="537" spans="1:19" ht="12" x14ac:dyDescent="0.2">
      <c r="A537" s="341">
        <v>532</v>
      </c>
      <c r="B537" s="341" t="s">
        <v>8761</v>
      </c>
      <c r="C537" s="341" t="s">
        <v>8762</v>
      </c>
      <c r="D537" s="341" t="s">
        <v>158</v>
      </c>
      <c r="E537" s="341" t="s">
        <v>3997</v>
      </c>
      <c r="F537" s="422">
        <v>2500</v>
      </c>
      <c r="G537" s="418" t="s">
        <v>9938</v>
      </c>
      <c r="H537" s="341" t="s">
        <v>9939</v>
      </c>
      <c r="I537" s="341" t="s">
        <v>9940</v>
      </c>
      <c r="J537" s="341" t="s">
        <v>8777</v>
      </c>
      <c r="K537" s="341" t="s">
        <v>9940</v>
      </c>
      <c r="L537" s="339" t="s">
        <v>1664</v>
      </c>
      <c r="M537" s="339" t="s">
        <v>1664</v>
      </c>
      <c r="N537" s="423" t="s">
        <v>1664</v>
      </c>
      <c r="O537" s="339">
        <v>1</v>
      </c>
      <c r="P537" s="424">
        <v>1</v>
      </c>
      <c r="Q537" s="423">
        <v>2686.3</v>
      </c>
      <c r="R537" s="421"/>
      <c r="S537" s="421"/>
    </row>
    <row r="538" spans="1:19" ht="12" x14ac:dyDescent="0.2">
      <c r="A538" s="341">
        <v>533</v>
      </c>
      <c r="B538" s="341" t="s">
        <v>8761</v>
      </c>
      <c r="C538" s="341" t="s">
        <v>8762</v>
      </c>
      <c r="D538" s="341" t="s">
        <v>158</v>
      </c>
      <c r="E538" s="341" t="s">
        <v>8801</v>
      </c>
      <c r="F538" s="422">
        <v>4000</v>
      </c>
      <c r="G538" s="418" t="s">
        <v>9941</v>
      </c>
      <c r="H538" s="341" t="s">
        <v>9942</v>
      </c>
      <c r="I538" s="341" t="s">
        <v>8819</v>
      </c>
      <c r="J538" s="341" t="s">
        <v>8777</v>
      </c>
      <c r="K538" s="341" t="s">
        <v>8819</v>
      </c>
      <c r="L538" s="339">
        <v>1</v>
      </c>
      <c r="M538" s="339">
        <v>12</v>
      </c>
      <c r="N538" s="423">
        <v>51213.599999999999</v>
      </c>
      <c r="O538" s="339" t="s">
        <v>1664</v>
      </c>
      <c r="P538" s="424">
        <v>6</v>
      </c>
      <c r="Q538" s="423">
        <v>25283.4</v>
      </c>
      <c r="R538" s="421" t="s">
        <v>1664</v>
      </c>
      <c r="S538" s="421">
        <v>12</v>
      </c>
    </row>
    <row r="539" spans="1:19" ht="12" x14ac:dyDescent="0.2">
      <c r="A539" s="341">
        <v>534</v>
      </c>
      <c r="B539" s="341" t="s">
        <v>8761</v>
      </c>
      <c r="C539" s="341" t="s">
        <v>8762</v>
      </c>
      <c r="D539" s="341" t="s">
        <v>158</v>
      </c>
      <c r="E539" s="341" t="s">
        <v>8801</v>
      </c>
      <c r="F539" s="422">
        <v>6500</v>
      </c>
      <c r="G539" s="418" t="s">
        <v>9943</v>
      </c>
      <c r="H539" s="341" t="s">
        <v>9944</v>
      </c>
      <c r="I539" s="341" t="s">
        <v>4015</v>
      </c>
      <c r="J539" s="341" t="s">
        <v>8777</v>
      </c>
      <c r="K539" s="341" t="s">
        <v>4015</v>
      </c>
      <c r="L539" s="339">
        <v>1</v>
      </c>
      <c r="M539" s="339">
        <v>12</v>
      </c>
      <c r="N539" s="423">
        <v>81213.600000000006</v>
      </c>
      <c r="O539" s="339" t="s">
        <v>1664</v>
      </c>
      <c r="P539" s="424">
        <v>6</v>
      </c>
      <c r="Q539" s="423">
        <v>40283.4</v>
      </c>
      <c r="R539" s="421" t="s">
        <v>1664</v>
      </c>
      <c r="S539" s="421">
        <v>12</v>
      </c>
    </row>
    <row r="540" spans="1:19" ht="12" x14ac:dyDescent="0.2">
      <c r="A540" s="341">
        <v>535</v>
      </c>
      <c r="B540" s="341" t="s">
        <v>8761</v>
      </c>
      <c r="C540" s="341" t="s">
        <v>8762</v>
      </c>
      <c r="D540" s="341" t="s">
        <v>158</v>
      </c>
      <c r="E540" s="341" t="s">
        <v>9010</v>
      </c>
      <c r="F540" s="422">
        <v>4500</v>
      </c>
      <c r="G540" s="418" t="s">
        <v>9945</v>
      </c>
      <c r="H540" s="341" t="s">
        <v>9946</v>
      </c>
      <c r="I540" s="341" t="s">
        <v>8909</v>
      </c>
      <c r="J540" s="341" t="s">
        <v>8777</v>
      </c>
      <c r="K540" s="341" t="s">
        <v>8909</v>
      </c>
      <c r="L540" s="339">
        <v>1</v>
      </c>
      <c r="M540" s="339">
        <v>12</v>
      </c>
      <c r="N540" s="423">
        <v>57213.599999999999</v>
      </c>
      <c r="O540" s="339" t="s">
        <v>1664</v>
      </c>
      <c r="P540" s="424">
        <v>6</v>
      </c>
      <c r="Q540" s="423">
        <v>28283.4</v>
      </c>
      <c r="R540" s="421" t="s">
        <v>1664</v>
      </c>
      <c r="S540" s="421">
        <v>12</v>
      </c>
    </row>
    <row r="541" spans="1:19" ht="12" x14ac:dyDescent="0.2">
      <c r="A541" s="341">
        <v>536</v>
      </c>
      <c r="B541" s="341" t="s">
        <v>8761</v>
      </c>
      <c r="C541" s="341" t="s">
        <v>8762</v>
      </c>
      <c r="D541" s="341" t="s">
        <v>158</v>
      </c>
      <c r="E541" s="341" t="s">
        <v>9947</v>
      </c>
      <c r="F541" s="422">
        <v>2500</v>
      </c>
      <c r="G541" s="418" t="s">
        <v>9948</v>
      </c>
      <c r="H541" s="341" t="s">
        <v>9949</v>
      </c>
      <c r="I541" s="341" t="s">
        <v>4015</v>
      </c>
      <c r="J541" s="341" t="s">
        <v>8777</v>
      </c>
      <c r="K541" s="341" t="s">
        <v>4015</v>
      </c>
      <c r="L541" s="339">
        <v>1</v>
      </c>
      <c r="M541" s="339">
        <v>12</v>
      </c>
      <c r="N541" s="423">
        <v>33213.599999999999</v>
      </c>
      <c r="O541" s="339" t="s">
        <v>1664</v>
      </c>
      <c r="P541" s="424">
        <v>6</v>
      </c>
      <c r="Q541" s="423">
        <v>16272.6</v>
      </c>
      <c r="R541" s="421" t="s">
        <v>1664</v>
      </c>
      <c r="S541" s="421">
        <v>12</v>
      </c>
    </row>
    <row r="542" spans="1:19" ht="12" x14ac:dyDescent="0.2">
      <c r="A542" s="341">
        <v>537</v>
      </c>
      <c r="B542" s="341" t="s">
        <v>8761</v>
      </c>
      <c r="C542" s="341" t="s">
        <v>8762</v>
      </c>
      <c r="D542" s="341" t="s">
        <v>158</v>
      </c>
      <c r="E542" s="341" t="s">
        <v>4363</v>
      </c>
      <c r="F542" s="422">
        <v>2500</v>
      </c>
      <c r="G542" s="418" t="s">
        <v>9950</v>
      </c>
      <c r="H542" s="341" t="s">
        <v>9951</v>
      </c>
      <c r="I542" s="341" t="s">
        <v>4595</v>
      </c>
      <c r="J542" s="341" t="s">
        <v>8773</v>
      </c>
      <c r="K542" s="341" t="s">
        <v>4595</v>
      </c>
      <c r="L542" s="339">
        <v>1</v>
      </c>
      <c r="M542" s="339">
        <v>1</v>
      </c>
      <c r="N542" s="423">
        <v>3773.36</v>
      </c>
      <c r="O542" s="339" t="s">
        <v>1664</v>
      </c>
      <c r="P542" s="424" t="s">
        <v>1664</v>
      </c>
      <c r="Q542" s="423" t="s">
        <v>1664</v>
      </c>
      <c r="R542" s="421"/>
      <c r="S542" s="421"/>
    </row>
    <row r="543" spans="1:19" ht="12" x14ac:dyDescent="0.2">
      <c r="A543" s="341">
        <v>538</v>
      </c>
      <c r="B543" s="341" t="s">
        <v>8761</v>
      </c>
      <c r="C543" s="341" t="s">
        <v>8762</v>
      </c>
      <c r="D543" s="341" t="s">
        <v>158</v>
      </c>
      <c r="E543" s="341" t="s">
        <v>9952</v>
      </c>
      <c r="F543" s="422">
        <v>8000</v>
      </c>
      <c r="G543" s="418" t="s">
        <v>9953</v>
      </c>
      <c r="H543" s="341" t="s">
        <v>9954</v>
      </c>
      <c r="I543" s="341" t="s">
        <v>4015</v>
      </c>
      <c r="J543" s="341" t="s">
        <v>9955</v>
      </c>
      <c r="K543" s="341" t="s">
        <v>4015</v>
      </c>
      <c r="L543" s="339">
        <v>1</v>
      </c>
      <c r="M543" s="339">
        <v>12</v>
      </c>
      <c r="N543" s="423">
        <v>99213.6</v>
      </c>
      <c r="O543" s="339" t="s">
        <v>1664</v>
      </c>
      <c r="P543" s="424">
        <v>6</v>
      </c>
      <c r="Q543" s="423">
        <v>49283.4</v>
      </c>
      <c r="R543" s="421" t="s">
        <v>1664</v>
      </c>
      <c r="S543" s="421">
        <v>12</v>
      </c>
    </row>
    <row r="544" spans="1:19" ht="12" x14ac:dyDescent="0.2">
      <c r="A544" s="341">
        <v>539</v>
      </c>
      <c r="B544" s="341" t="s">
        <v>8761</v>
      </c>
      <c r="C544" s="341" t="s">
        <v>8762</v>
      </c>
      <c r="D544" s="341" t="s">
        <v>158</v>
      </c>
      <c r="E544" s="341" t="s">
        <v>9956</v>
      </c>
      <c r="F544" s="422">
        <v>10000</v>
      </c>
      <c r="G544" s="418" t="s">
        <v>9957</v>
      </c>
      <c r="H544" s="341" t="s">
        <v>9958</v>
      </c>
      <c r="I544" s="341" t="s">
        <v>9959</v>
      </c>
      <c r="J544" s="341" t="s">
        <v>8777</v>
      </c>
      <c r="K544" s="341" t="s">
        <v>9959</v>
      </c>
      <c r="L544" s="339">
        <v>1</v>
      </c>
      <c r="M544" s="339">
        <v>12</v>
      </c>
      <c r="N544" s="423">
        <v>123213.6</v>
      </c>
      <c r="O544" s="339" t="s">
        <v>1664</v>
      </c>
      <c r="P544" s="424">
        <v>6</v>
      </c>
      <c r="Q544" s="423">
        <v>61283.4</v>
      </c>
      <c r="R544" s="421" t="s">
        <v>1664</v>
      </c>
      <c r="S544" s="421">
        <v>12</v>
      </c>
    </row>
    <row r="545" spans="1:19" ht="12" x14ac:dyDescent="0.2">
      <c r="A545" s="341">
        <v>540</v>
      </c>
      <c r="B545" s="341" t="s">
        <v>8761</v>
      </c>
      <c r="C545" s="341" t="s">
        <v>8762</v>
      </c>
      <c r="D545" s="341" t="s">
        <v>158</v>
      </c>
      <c r="E545" s="341" t="s">
        <v>4012</v>
      </c>
      <c r="F545" s="422">
        <v>6500</v>
      </c>
      <c r="G545" s="418" t="s">
        <v>9960</v>
      </c>
      <c r="H545" s="341" t="s">
        <v>9961</v>
      </c>
      <c r="I545" s="341" t="s">
        <v>4015</v>
      </c>
      <c r="J545" s="341" t="s">
        <v>8777</v>
      </c>
      <c r="K545" s="341" t="s">
        <v>4015</v>
      </c>
      <c r="L545" s="339">
        <v>1</v>
      </c>
      <c r="M545" s="339">
        <v>12</v>
      </c>
      <c r="N545" s="423">
        <v>81213.600000000006</v>
      </c>
      <c r="O545" s="339" t="s">
        <v>1664</v>
      </c>
      <c r="P545" s="424">
        <v>6</v>
      </c>
      <c r="Q545" s="423">
        <v>40283.4</v>
      </c>
      <c r="R545" s="421" t="s">
        <v>1664</v>
      </c>
      <c r="S545" s="421">
        <v>12</v>
      </c>
    </row>
    <row r="546" spans="1:19" ht="12" x14ac:dyDescent="0.2">
      <c r="A546" s="341">
        <v>541</v>
      </c>
      <c r="B546" s="341" t="s">
        <v>8761</v>
      </c>
      <c r="C546" s="341" t="s">
        <v>8762</v>
      </c>
      <c r="D546" s="341" t="s">
        <v>158</v>
      </c>
      <c r="E546" s="341" t="s">
        <v>9962</v>
      </c>
      <c r="F546" s="422">
        <v>4500</v>
      </c>
      <c r="G546" s="418" t="s">
        <v>9963</v>
      </c>
      <c r="H546" s="341" t="s">
        <v>9964</v>
      </c>
      <c r="I546" s="341" t="s">
        <v>8909</v>
      </c>
      <c r="J546" s="341" t="s">
        <v>9965</v>
      </c>
      <c r="K546" s="341" t="s">
        <v>8909</v>
      </c>
      <c r="L546" s="339">
        <v>1</v>
      </c>
      <c r="M546" s="339">
        <v>12</v>
      </c>
      <c r="N546" s="423">
        <v>57213.599999999999</v>
      </c>
      <c r="O546" s="339" t="s">
        <v>1664</v>
      </c>
      <c r="P546" s="424">
        <v>6</v>
      </c>
      <c r="Q546" s="423">
        <v>28283.4</v>
      </c>
      <c r="R546" s="421" t="s">
        <v>1664</v>
      </c>
      <c r="S546" s="421">
        <v>12</v>
      </c>
    </row>
    <row r="547" spans="1:19" ht="12" x14ac:dyDescent="0.2">
      <c r="A547" s="341">
        <v>542</v>
      </c>
      <c r="B547" s="341" t="s">
        <v>8761</v>
      </c>
      <c r="C547" s="341" t="s">
        <v>8762</v>
      </c>
      <c r="D547" s="341" t="s">
        <v>158</v>
      </c>
      <c r="E547" s="341" t="s">
        <v>8801</v>
      </c>
      <c r="F547" s="422">
        <v>5000</v>
      </c>
      <c r="G547" s="418" t="s">
        <v>9966</v>
      </c>
      <c r="H547" s="341" t="s">
        <v>9967</v>
      </c>
      <c r="I547" s="341" t="s">
        <v>4105</v>
      </c>
      <c r="J547" s="341" t="s">
        <v>8777</v>
      </c>
      <c r="K547" s="341" t="s">
        <v>4105</v>
      </c>
      <c r="L547" s="339">
        <v>1</v>
      </c>
      <c r="M547" s="339">
        <v>12</v>
      </c>
      <c r="N547" s="423">
        <v>63213.599999999999</v>
      </c>
      <c r="O547" s="339" t="s">
        <v>1664</v>
      </c>
      <c r="P547" s="424">
        <v>6</v>
      </c>
      <c r="Q547" s="423">
        <v>31283.4</v>
      </c>
      <c r="R547" s="421" t="s">
        <v>1664</v>
      </c>
      <c r="S547" s="421">
        <v>12</v>
      </c>
    </row>
    <row r="548" spans="1:19" ht="12" x14ac:dyDescent="0.2">
      <c r="A548" s="341">
        <v>543</v>
      </c>
      <c r="B548" s="341" t="s">
        <v>8761</v>
      </c>
      <c r="C548" s="341" t="s">
        <v>8786</v>
      </c>
      <c r="D548" s="341" t="s">
        <v>158</v>
      </c>
      <c r="E548" s="341" t="s">
        <v>8801</v>
      </c>
      <c r="F548" s="422">
        <v>4000</v>
      </c>
      <c r="G548" s="418" t="s">
        <v>9968</v>
      </c>
      <c r="H548" s="341" t="s">
        <v>9969</v>
      </c>
      <c r="I548" s="341" t="s">
        <v>4015</v>
      </c>
      <c r="J548" s="341" t="s">
        <v>9970</v>
      </c>
      <c r="K548" s="341" t="s">
        <v>4015</v>
      </c>
      <c r="L548" s="339" t="s">
        <v>1664</v>
      </c>
      <c r="M548" s="339" t="s">
        <v>1664</v>
      </c>
      <c r="N548" s="423" t="s">
        <v>1664</v>
      </c>
      <c r="O548" s="339">
        <v>1</v>
      </c>
      <c r="P548" s="424">
        <v>2</v>
      </c>
      <c r="Q548" s="423">
        <v>7305.93</v>
      </c>
      <c r="R548" s="421">
        <v>4</v>
      </c>
      <c r="S548" s="421">
        <v>12</v>
      </c>
    </row>
    <row r="549" spans="1:19" ht="12" x14ac:dyDescent="0.2">
      <c r="A549" s="341">
        <v>544</v>
      </c>
      <c r="B549" s="341" t="s">
        <v>8761</v>
      </c>
      <c r="C549" s="341" t="s">
        <v>8762</v>
      </c>
      <c r="D549" s="341" t="s">
        <v>158</v>
      </c>
      <c r="E549" s="341" t="s">
        <v>8801</v>
      </c>
      <c r="F549" s="422">
        <v>4000</v>
      </c>
      <c r="G549" s="418" t="s">
        <v>9971</v>
      </c>
      <c r="H549" s="341" t="s">
        <v>9972</v>
      </c>
      <c r="I549" s="341" t="s">
        <v>4015</v>
      </c>
      <c r="J549" s="341" t="s">
        <v>8777</v>
      </c>
      <c r="K549" s="341" t="s">
        <v>4015</v>
      </c>
      <c r="L549" s="339">
        <v>1</v>
      </c>
      <c r="M549" s="339">
        <v>12</v>
      </c>
      <c r="N549" s="423">
        <v>51213.599999999999</v>
      </c>
      <c r="O549" s="339" t="s">
        <v>1664</v>
      </c>
      <c r="P549" s="424">
        <v>6</v>
      </c>
      <c r="Q549" s="423">
        <v>25283.4</v>
      </c>
      <c r="R549" s="421" t="s">
        <v>1664</v>
      </c>
      <c r="S549" s="421">
        <v>12</v>
      </c>
    </row>
    <row r="550" spans="1:19" ht="12" x14ac:dyDescent="0.2">
      <c r="A550" s="341">
        <v>545</v>
      </c>
      <c r="B550" s="341" t="s">
        <v>8761</v>
      </c>
      <c r="C550" s="341" t="s">
        <v>8786</v>
      </c>
      <c r="D550" s="341" t="s">
        <v>158</v>
      </c>
      <c r="E550" s="341" t="s">
        <v>8801</v>
      </c>
      <c r="F550" s="422">
        <v>4000</v>
      </c>
      <c r="G550" s="418" t="s">
        <v>9973</v>
      </c>
      <c r="H550" s="341" t="s">
        <v>9974</v>
      </c>
      <c r="I550" s="341" t="s">
        <v>4015</v>
      </c>
      <c r="J550" s="341" t="s">
        <v>9079</v>
      </c>
      <c r="K550" s="341" t="s">
        <v>4015</v>
      </c>
      <c r="L550" s="339">
        <v>1</v>
      </c>
      <c r="M550" s="339">
        <v>8</v>
      </c>
      <c r="N550" s="423">
        <v>33642.400000000001</v>
      </c>
      <c r="O550" s="339" t="s">
        <v>1664</v>
      </c>
      <c r="P550" s="424" t="s">
        <v>1664</v>
      </c>
      <c r="Q550" s="423" t="s">
        <v>1664</v>
      </c>
      <c r="R550" s="421"/>
      <c r="S550" s="421"/>
    </row>
    <row r="551" spans="1:19" ht="12" x14ac:dyDescent="0.2">
      <c r="A551" s="341">
        <v>546</v>
      </c>
      <c r="B551" s="341" t="s">
        <v>8761</v>
      </c>
      <c r="C551" s="341" t="s">
        <v>8762</v>
      </c>
      <c r="D551" s="341" t="s">
        <v>158</v>
      </c>
      <c r="E551" s="341" t="s">
        <v>8801</v>
      </c>
      <c r="F551" s="422">
        <v>4000</v>
      </c>
      <c r="G551" s="418" t="s">
        <v>9973</v>
      </c>
      <c r="H551" s="341" t="s">
        <v>9974</v>
      </c>
      <c r="I551" s="341" t="s">
        <v>4015</v>
      </c>
      <c r="J551" s="341" t="s">
        <v>9079</v>
      </c>
      <c r="K551" s="341" t="s">
        <v>4015</v>
      </c>
      <c r="L551" s="339">
        <v>1</v>
      </c>
      <c r="M551" s="339">
        <v>2</v>
      </c>
      <c r="N551" s="423">
        <v>8735.6</v>
      </c>
      <c r="O551" s="339" t="s">
        <v>1664</v>
      </c>
      <c r="P551" s="424">
        <v>6</v>
      </c>
      <c r="Q551" s="423">
        <v>22986.429700000001</v>
      </c>
      <c r="R551" s="421" t="s">
        <v>1664</v>
      </c>
      <c r="S551" s="421">
        <v>12</v>
      </c>
    </row>
    <row r="552" spans="1:19" ht="12" x14ac:dyDescent="0.2">
      <c r="A552" s="341">
        <v>547</v>
      </c>
      <c r="B552" s="341" t="s">
        <v>8761</v>
      </c>
      <c r="C552" s="341" t="s">
        <v>8762</v>
      </c>
      <c r="D552" s="341" t="s">
        <v>158</v>
      </c>
      <c r="E552" s="341" t="s">
        <v>3997</v>
      </c>
      <c r="F552" s="422">
        <v>1800</v>
      </c>
      <c r="G552" s="418" t="s">
        <v>9975</v>
      </c>
      <c r="H552" s="341" t="s">
        <v>9976</v>
      </c>
      <c r="I552" s="341" t="s">
        <v>8772</v>
      </c>
      <c r="J552" s="341" t="s">
        <v>8773</v>
      </c>
      <c r="K552" s="341" t="s">
        <v>8772</v>
      </c>
      <c r="L552" s="339">
        <v>1</v>
      </c>
      <c r="M552" s="339">
        <v>12</v>
      </c>
      <c r="N552" s="423">
        <v>19031.7</v>
      </c>
      <c r="O552" s="339" t="s">
        <v>1664</v>
      </c>
      <c r="P552" s="424">
        <v>6</v>
      </c>
      <c r="Q552" s="423">
        <v>11772</v>
      </c>
      <c r="R552" s="421" t="s">
        <v>1664</v>
      </c>
      <c r="S552" s="421">
        <v>12</v>
      </c>
    </row>
    <row r="553" spans="1:19" ht="12" x14ac:dyDescent="0.2">
      <c r="A553" s="341">
        <v>548</v>
      </c>
      <c r="B553" s="341" t="s">
        <v>8761</v>
      </c>
      <c r="C553" s="341" t="s">
        <v>8762</v>
      </c>
      <c r="D553" s="341" t="s">
        <v>158</v>
      </c>
      <c r="E553" s="341" t="s">
        <v>3997</v>
      </c>
      <c r="F553" s="422">
        <v>1800</v>
      </c>
      <c r="G553" s="418" t="s">
        <v>9977</v>
      </c>
      <c r="H553" s="341" t="s">
        <v>9978</v>
      </c>
      <c r="I553" s="341" t="s">
        <v>8772</v>
      </c>
      <c r="J553" s="341" t="s">
        <v>8777</v>
      </c>
      <c r="K553" s="341" t="s">
        <v>8772</v>
      </c>
      <c r="L553" s="339">
        <v>1</v>
      </c>
      <c r="M553" s="339">
        <v>12</v>
      </c>
      <c r="N553" s="423">
        <v>24354</v>
      </c>
      <c r="O553" s="339" t="s">
        <v>1664</v>
      </c>
      <c r="P553" s="424">
        <v>6</v>
      </c>
      <c r="Q553" s="423">
        <v>11772</v>
      </c>
      <c r="R553" s="421" t="s">
        <v>1664</v>
      </c>
      <c r="S553" s="421">
        <v>12</v>
      </c>
    </row>
    <row r="554" spans="1:19" ht="12" x14ac:dyDescent="0.2">
      <c r="A554" s="341">
        <v>549</v>
      </c>
      <c r="B554" s="341" t="s">
        <v>8761</v>
      </c>
      <c r="C554" s="341" t="s">
        <v>8762</v>
      </c>
      <c r="D554" s="341" t="s">
        <v>158</v>
      </c>
      <c r="E554" s="341" t="s">
        <v>3997</v>
      </c>
      <c r="F554" s="422">
        <v>1800</v>
      </c>
      <c r="G554" s="418" t="s">
        <v>9979</v>
      </c>
      <c r="H554" s="341" t="s">
        <v>9980</v>
      </c>
      <c r="I554" s="341" t="s">
        <v>9981</v>
      </c>
      <c r="J554" s="341" t="s">
        <v>8777</v>
      </c>
      <c r="K554" s="341" t="s">
        <v>9981</v>
      </c>
      <c r="L554" s="339">
        <v>1</v>
      </c>
      <c r="M554" s="339">
        <v>12</v>
      </c>
      <c r="N554" s="423">
        <v>24402.799999999999</v>
      </c>
      <c r="O554" s="339" t="s">
        <v>1664</v>
      </c>
      <c r="P554" s="424" t="s">
        <v>1664</v>
      </c>
      <c r="Q554" s="423" t="s">
        <v>1664</v>
      </c>
      <c r="R554" s="421"/>
      <c r="S554" s="421"/>
    </row>
    <row r="555" spans="1:19" ht="12" x14ac:dyDescent="0.2">
      <c r="A555" s="341">
        <v>550</v>
      </c>
      <c r="B555" s="341" t="s">
        <v>8761</v>
      </c>
      <c r="C555" s="341" t="s">
        <v>8762</v>
      </c>
      <c r="D555" s="341" t="s">
        <v>158</v>
      </c>
      <c r="E555" s="341" t="s">
        <v>8793</v>
      </c>
      <c r="F555" s="422">
        <v>4000</v>
      </c>
      <c r="G555" s="418" t="s">
        <v>9982</v>
      </c>
      <c r="H555" s="341" t="s">
        <v>9983</v>
      </c>
      <c r="I555" s="341" t="s">
        <v>4015</v>
      </c>
      <c r="J555" s="341" t="s">
        <v>8777</v>
      </c>
      <c r="K555" s="341" t="s">
        <v>4015</v>
      </c>
      <c r="L555" s="339">
        <v>1</v>
      </c>
      <c r="M555" s="339">
        <v>12</v>
      </c>
      <c r="N555" s="423">
        <v>51213.599999999999</v>
      </c>
      <c r="O555" s="339" t="s">
        <v>1664</v>
      </c>
      <c r="P555" s="424">
        <v>6</v>
      </c>
      <c r="Q555" s="423">
        <v>25283.4</v>
      </c>
      <c r="R555" s="421" t="s">
        <v>1664</v>
      </c>
      <c r="S555" s="421">
        <v>12</v>
      </c>
    </row>
    <row r="556" spans="1:19" ht="12" x14ac:dyDescent="0.2">
      <c r="A556" s="341">
        <v>551</v>
      </c>
      <c r="B556" s="341" t="s">
        <v>8761</v>
      </c>
      <c r="C556" s="341" t="s">
        <v>8762</v>
      </c>
      <c r="D556" s="341" t="s">
        <v>158</v>
      </c>
      <c r="E556" s="341" t="s">
        <v>9646</v>
      </c>
      <c r="F556" s="422">
        <v>4000</v>
      </c>
      <c r="G556" s="418" t="s">
        <v>9984</v>
      </c>
      <c r="H556" s="341" t="s">
        <v>9985</v>
      </c>
      <c r="I556" s="341" t="s">
        <v>9986</v>
      </c>
      <c r="J556" s="341" t="s">
        <v>9987</v>
      </c>
      <c r="K556" s="341" t="s">
        <v>9986</v>
      </c>
      <c r="L556" s="339">
        <v>1</v>
      </c>
      <c r="M556" s="339">
        <v>12</v>
      </c>
      <c r="N556" s="423">
        <v>50686.799999999996</v>
      </c>
      <c r="O556" s="339" t="s">
        <v>1664</v>
      </c>
      <c r="P556" s="424">
        <v>6</v>
      </c>
      <c r="Q556" s="423">
        <v>25283.4</v>
      </c>
      <c r="R556" s="421" t="s">
        <v>1664</v>
      </c>
      <c r="S556" s="421">
        <v>12</v>
      </c>
    </row>
    <row r="557" spans="1:19" ht="12" x14ac:dyDescent="0.2">
      <c r="A557" s="341">
        <v>552</v>
      </c>
      <c r="B557" s="341" t="s">
        <v>8761</v>
      </c>
      <c r="C557" s="341" t="s">
        <v>8762</v>
      </c>
      <c r="D557" s="341" t="s">
        <v>158</v>
      </c>
      <c r="E557" s="341" t="s">
        <v>8778</v>
      </c>
      <c r="F557" s="422">
        <v>8000</v>
      </c>
      <c r="G557" s="418" t="s">
        <v>9988</v>
      </c>
      <c r="H557" s="341" t="s">
        <v>9989</v>
      </c>
      <c r="I557" s="341" t="s">
        <v>9990</v>
      </c>
      <c r="J557" s="341" t="s">
        <v>8777</v>
      </c>
      <c r="K557" s="341" t="s">
        <v>9990</v>
      </c>
      <c r="L557" s="339">
        <v>1</v>
      </c>
      <c r="M557" s="339">
        <v>12</v>
      </c>
      <c r="N557" s="423">
        <v>99213.6</v>
      </c>
      <c r="O557" s="339" t="s">
        <v>1664</v>
      </c>
      <c r="P557" s="424">
        <v>6</v>
      </c>
      <c r="Q557" s="423">
        <v>49283.4</v>
      </c>
      <c r="R557" s="421" t="s">
        <v>1664</v>
      </c>
      <c r="S557" s="421">
        <v>12</v>
      </c>
    </row>
    <row r="558" spans="1:19" ht="12" x14ac:dyDescent="0.2">
      <c r="A558" s="341">
        <v>553</v>
      </c>
      <c r="B558" s="341" t="s">
        <v>8761</v>
      </c>
      <c r="C558" s="341" t="s">
        <v>8786</v>
      </c>
      <c r="D558" s="341" t="s">
        <v>158</v>
      </c>
      <c r="E558" s="341" t="s">
        <v>4507</v>
      </c>
      <c r="F558" s="422">
        <v>3500</v>
      </c>
      <c r="G558" s="418" t="s">
        <v>9991</v>
      </c>
      <c r="H558" s="341" t="s">
        <v>9992</v>
      </c>
      <c r="I558" s="341" t="s">
        <v>4015</v>
      </c>
      <c r="J558" s="341" t="s">
        <v>9993</v>
      </c>
      <c r="K558" s="341" t="s">
        <v>4015</v>
      </c>
      <c r="L558" s="339">
        <v>1</v>
      </c>
      <c r="M558" s="339">
        <v>10</v>
      </c>
      <c r="N558" s="423">
        <v>37478</v>
      </c>
      <c r="O558" s="339" t="s">
        <v>1664</v>
      </c>
      <c r="P558" s="424">
        <v>6</v>
      </c>
      <c r="Q558" s="423">
        <v>22283.4</v>
      </c>
      <c r="R558" s="421" t="s">
        <v>1664</v>
      </c>
      <c r="S558" s="421">
        <v>12</v>
      </c>
    </row>
    <row r="559" spans="1:19" ht="12" x14ac:dyDescent="0.2">
      <c r="A559" s="341">
        <v>554</v>
      </c>
      <c r="B559" s="341" t="s">
        <v>8761</v>
      </c>
      <c r="C559" s="341" t="s">
        <v>8762</v>
      </c>
      <c r="D559" s="341" t="s">
        <v>158</v>
      </c>
      <c r="E559" s="341" t="s">
        <v>4507</v>
      </c>
      <c r="F559" s="422">
        <v>3500</v>
      </c>
      <c r="G559" s="418" t="s">
        <v>9991</v>
      </c>
      <c r="H559" s="341" t="s">
        <v>9992</v>
      </c>
      <c r="I559" s="341" t="s">
        <v>4015</v>
      </c>
      <c r="J559" s="341" t="s">
        <v>9993</v>
      </c>
      <c r="K559" s="341" t="s">
        <v>4015</v>
      </c>
      <c r="L559" s="339">
        <v>1</v>
      </c>
      <c r="M559" s="339">
        <v>2</v>
      </c>
      <c r="N559" s="423">
        <v>7735.6</v>
      </c>
      <c r="O559" s="339" t="s">
        <v>1664</v>
      </c>
      <c r="P559" s="424" t="s">
        <v>1664</v>
      </c>
      <c r="Q559" s="423" t="s">
        <v>1664</v>
      </c>
      <c r="R559" s="421"/>
      <c r="S559" s="421"/>
    </row>
    <row r="560" spans="1:19" ht="12" x14ac:dyDescent="0.2">
      <c r="A560" s="341">
        <v>555</v>
      </c>
      <c r="B560" s="341" t="s">
        <v>8761</v>
      </c>
      <c r="C560" s="341" t="s">
        <v>8762</v>
      </c>
      <c r="D560" s="341" t="s">
        <v>158</v>
      </c>
      <c r="E560" s="341" t="s">
        <v>9692</v>
      </c>
      <c r="F560" s="422">
        <v>2000</v>
      </c>
      <c r="G560" s="418" t="s">
        <v>9994</v>
      </c>
      <c r="H560" s="341" t="s">
        <v>9995</v>
      </c>
      <c r="I560" s="341" t="s">
        <v>9996</v>
      </c>
      <c r="J560" s="341" t="s">
        <v>9159</v>
      </c>
      <c r="K560" s="341" t="s">
        <v>9996</v>
      </c>
      <c r="L560" s="339">
        <v>1</v>
      </c>
      <c r="M560" s="339">
        <v>12</v>
      </c>
      <c r="N560" s="423">
        <v>26970</v>
      </c>
      <c r="O560" s="339" t="s">
        <v>1664</v>
      </c>
      <c r="P560" s="424">
        <v>6</v>
      </c>
      <c r="Q560" s="423">
        <v>13080</v>
      </c>
      <c r="R560" s="421" t="s">
        <v>1664</v>
      </c>
      <c r="S560" s="421">
        <v>12</v>
      </c>
    </row>
    <row r="561" spans="1:19" ht="12" x14ac:dyDescent="0.2">
      <c r="A561" s="341">
        <v>556</v>
      </c>
      <c r="B561" s="341" t="s">
        <v>8761</v>
      </c>
      <c r="C561" s="341" t="s">
        <v>8762</v>
      </c>
      <c r="D561" s="341" t="s">
        <v>158</v>
      </c>
      <c r="E561" s="341" t="s">
        <v>3997</v>
      </c>
      <c r="F561" s="422">
        <v>1800</v>
      </c>
      <c r="G561" s="418" t="s">
        <v>9997</v>
      </c>
      <c r="H561" s="341" t="s">
        <v>9998</v>
      </c>
      <c r="I561" s="341" t="s">
        <v>581</v>
      </c>
      <c r="J561" s="341" t="s">
        <v>3995</v>
      </c>
      <c r="K561" s="341" t="s">
        <v>581</v>
      </c>
      <c r="L561" s="339">
        <v>1</v>
      </c>
      <c r="M561" s="339">
        <v>2</v>
      </c>
      <c r="N561" s="423">
        <v>3387.8</v>
      </c>
      <c r="O561" s="339" t="s">
        <v>1664</v>
      </c>
      <c r="P561" s="424" t="s">
        <v>1664</v>
      </c>
      <c r="Q561" s="423" t="s">
        <v>1664</v>
      </c>
      <c r="R561" s="421"/>
      <c r="S561" s="421"/>
    </row>
    <row r="562" spans="1:19" ht="12" x14ac:dyDescent="0.2">
      <c r="A562" s="341">
        <v>557</v>
      </c>
      <c r="B562" s="341" t="s">
        <v>8761</v>
      </c>
      <c r="C562" s="341" t="s">
        <v>8762</v>
      </c>
      <c r="D562" s="341" t="s">
        <v>158</v>
      </c>
      <c r="E562" s="341" t="s">
        <v>3988</v>
      </c>
      <c r="F562" s="422">
        <v>3500</v>
      </c>
      <c r="G562" s="418" t="s">
        <v>9999</v>
      </c>
      <c r="H562" s="341" t="s">
        <v>10000</v>
      </c>
      <c r="I562" s="341" t="s">
        <v>10001</v>
      </c>
      <c r="J562" s="341" t="s">
        <v>8777</v>
      </c>
      <c r="K562" s="341" t="s">
        <v>10001</v>
      </c>
      <c r="L562" s="339">
        <v>1</v>
      </c>
      <c r="M562" s="339">
        <v>12</v>
      </c>
      <c r="N562" s="423">
        <v>45213.599999999999</v>
      </c>
      <c r="O562" s="339" t="s">
        <v>1664</v>
      </c>
      <c r="P562" s="424">
        <v>6</v>
      </c>
      <c r="Q562" s="423">
        <v>22283.4</v>
      </c>
      <c r="R562" s="421" t="s">
        <v>1664</v>
      </c>
      <c r="S562" s="421">
        <v>12</v>
      </c>
    </row>
    <row r="563" spans="1:19" ht="12" x14ac:dyDescent="0.2">
      <c r="A563" s="341">
        <v>558</v>
      </c>
      <c r="B563" s="341" t="s">
        <v>8761</v>
      </c>
      <c r="C563" s="341" t="s">
        <v>8762</v>
      </c>
      <c r="D563" s="341" t="s">
        <v>158</v>
      </c>
      <c r="E563" s="341" t="s">
        <v>4845</v>
      </c>
      <c r="F563" s="422">
        <v>3500</v>
      </c>
      <c r="G563" s="418" t="s">
        <v>10002</v>
      </c>
      <c r="H563" s="341" t="s">
        <v>10003</v>
      </c>
      <c r="I563" s="341" t="s">
        <v>9070</v>
      </c>
      <c r="J563" s="341" t="s">
        <v>8910</v>
      </c>
      <c r="K563" s="341" t="s">
        <v>9070</v>
      </c>
      <c r="L563" s="339">
        <v>1</v>
      </c>
      <c r="M563" s="339">
        <v>12</v>
      </c>
      <c r="N563" s="423">
        <v>45213.599999999999</v>
      </c>
      <c r="O563" s="339" t="s">
        <v>1664</v>
      </c>
      <c r="P563" s="424">
        <v>6</v>
      </c>
      <c r="Q563" s="423">
        <v>22283.4</v>
      </c>
      <c r="R563" s="421" t="s">
        <v>1664</v>
      </c>
      <c r="S563" s="421">
        <v>12</v>
      </c>
    </row>
    <row r="564" spans="1:19" ht="12" x14ac:dyDescent="0.2">
      <c r="A564" s="341">
        <v>559</v>
      </c>
      <c r="B564" s="341" t="s">
        <v>8761</v>
      </c>
      <c r="C564" s="341" t="s">
        <v>8762</v>
      </c>
      <c r="D564" s="341" t="s">
        <v>158</v>
      </c>
      <c r="E564" s="341" t="s">
        <v>9166</v>
      </c>
      <c r="F564" s="422">
        <v>4000</v>
      </c>
      <c r="G564" s="418" t="s">
        <v>10004</v>
      </c>
      <c r="H564" s="341" t="s">
        <v>10005</v>
      </c>
      <c r="I564" s="341" t="s">
        <v>9238</v>
      </c>
      <c r="J564" s="341" t="s">
        <v>8777</v>
      </c>
      <c r="K564" s="341" t="s">
        <v>9238</v>
      </c>
      <c r="L564" s="339">
        <v>1</v>
      </c>
      <c r="M564" s="339">
        <v>4</v>
      </c>
      <c r="N564" s="423">
        <v>15266.73</v>
      </c>
      <c r="O564" s="339" t="s">
        <v>1664</v>
      </c>
      <c r="P564" s="424" t="s">
        <v>1664</v>
      </c>
      <c r="Q564" s="423" t="s">
        <v>1664</v>
      </c>
      <c r="R564" s="421"/>
      <c r="S564" s="421"/>
    </row>
    <row r="565" spans="1:19" ht="12" x14ac:dyDescent="0.2">
      <c r="A565" s="341">
        <v>560</v>
      </c>
      <c r="B565" s="341" t="s">
        <v>8761</v>
      </c>
      <c r="C565" s="341" t="s">
        <v>8762</v>
      </c>
      <c r="D565" s="341" t="s">
        <v>158</v>
      </c>
      <c r="E565" s="341" t="s">
        <v>8801</v>
      </c>
      <c r="F565" s="422">
        <v>4000</v>
      </c>
      <c r="G565" s="418" t="s">
        <v>10006</v>
      </c>
      <c r="H565" s="341" t="s">
        <v>10007</v>
      </c>
      <c r="I565" s="341" t="s">
        <v>4015</v>
      </c>
      <c r="J565" s="341" t="s">
        <v>8766</v>
      </c>
      <c r="K565" s="341" t="s">
        <v>4015</v>
      </c>
      <c r="L565" s="339">
        <v>1</v>
      </c>
      <c r="M565" s="339">
        <v>12</v>
      </c>
      <c r="N565" s="423">
        <v>51213.599999999999</v>
      </c>
      <c r="O565" s="339" t="s">
        <v>1664</v>
      </c>
      <c r="P565" s="424">
        <v>6</v>
      </c>
      <c r="Q565" s="423">
        <v>25283.4</v>
      </c>
      <c r="R565" s="421" t="s">
        <v>1664</v>
      </c>
      <c r="S565" s="421">
        <v>12</v>
      </c>
    </row>
    <row r="566" spans="1:19" ht="12" x14ac:dyDescent="0.2">
      <c r="A566" s="341">
        <v>561</v>
      </c>
      <c r="B566" s="341" t="s">
        <v>8761</v>
      </c>
      <c r="C566" s="341" t="s">
        <v>8786</v>
      </c>
      <c r="D566" s="341" t="s">
        <v>158</v>
      </c>
      <c r="E566" s="341" t="s">
        <v>3997</v>
      </c>
      <c r="F566" s="422">
        <v>2000</v>
      </c>
      <c r="G566" s="418" t="s">
        <v>10008</v>
      </c>
      <c r="H566" s="341" t="s">
        <v>10009</v>
      </c>
      <c r="I566" s="341" t="s">
        <v>4015</v>
      </c>
      <c r="J566" s="341" t="s">
        <v>8777</v>
      </c>
      <c r="K566" s="341" t="s">
        <v>4015</v>
      </c>
      <c r="L566" s="339" t="s">
        <v>1664</v>
      </c>
      <c r="M566" s="339" t="s">
        <v>1664</v>
      </c>
      <c r="N566" s="423" t="s">
        <v>1664</v>
      </c>
      <c r="O566" s="339">
        <v>1</v>
      </c>
      <c r="P566" s="424">
        <v>1</v>
      </c>
      <c r="Q566" s="423">
        <v>3380.7400000000002</v>
      </c>
      <c r="R566" s="421"/>
      <c r="S566" s="421"/>
    </row>
    <row r="567" spans="1:19" ht="12" x14ac:dyDescent="0.2">
      <c r="A567" s="341">
        <v>562</v>
      </c>
      <c r="B567" s="341" t="s">
        <v>8761</v>
      </c>
      <c r="C567" s="341" t="s">
        <v>8762</v>
      </c>
      <c r="D567" s="341" t="s">
        <v>158</v>
      </c>
      <c r="E567" s="341" t="s">
        <v>3997</v>
      </c>
      <c r="F567" s="422">
        <v>2000</v>
      </c>
      <c r="G567" s="418" t="s">
        <v>10008</v>
      </c>
      <c r="H567" s="341" t="s">
        <v>10009</v>
      </c>
      <c r="I567" s="341" t="s">
        <v>4015</v>
      </c>
      <c r="J567" s="341" t="s">
        <v>8777</v>
      </c>
      <c r="K567" s="341" t="s">
        <v>4015</v>
      </c>
      <c r="L567" s="339">
        <v>1</v>
      </c>
      <c r="M567" s="339">
        <v>12</v>
      </c>
      <c r="N567" s="423">
        <v>26970</v>
      </c>
      <c r="O567" s="339">
        <v>1</v>
      </c>
      <c r="P567" s="424">
        <v>5</v>
      </c>
      <c r="Q567" s="423">
        <v>9678.92</v>
      </c>
      <c r="R567" s="421"/>
      <c r="S567" s="421"/>
    </row>
    <row r="568" spans="1:19" ht="12" x14ac:dyDescent="0.2">
      <c r="A568" s="341">
        <v>563</v>
      </c>
      <c r="B568" s="341" t="s">
        <v>8761</v>
      </c>
      <c r="C568" s="341" t="s">
        <v>8762</v>
      </c>
      <c r="D568" s="341" t="s">
        <v>158</v>
      </c>
      <c r="E568" s="341" t="s">
        <v>9166</v>
      </c>
      <c r="F568" s="422">
        <v>4000</v>
      </c>
      <c r="G568" s="418" t="s">
        <v>10010</v>
      </c>
      <c r="H568" s="341" t="s">
        <v>10011</v>
      </c>
      <c r="I568" s="341" t="s">
        <v>4015</v>
      </c>
      <c r="J568" s="341" t="s">
        <v>8777</v>
      </c>
      <c r="K568" s="341" t="s">
        <v>4015</v>
      </c>
      <c r="L568" s="339">
        <v>1</v>
      </c>
      <c r="M568" s="339">
        <v>12</v>
      </c>
      <c r="N568" s="423">
        <v>51213.599999999999</v>
      </c>
      <c r="O568" s="339" t="s">
        <v>1664</v>
      </c>
      <c r="P568" s="424">
        <v>6</v>
      </c>
      <c r="Q568" s="423">
        <v>25283.4</v>
      </c>
      <c r="R568" s="421" t="s">
        <v>1664</v>
      </c>
      <c r="S568" s="421">
        <v>12</v>
      </c>
    </row>
    <row r="569" spans="1:19" ht="12" x14ac:dyDescent="0.2">
      <c r="A569" s="341">
        <v>564</v>
      </c>
      <c r="B569" s="341" t="s">
        <v>8761</v>
      </c>
      <c r="C569" s="341" t="s">
        <v>8762</v>
      </c>
      <c r="D569" s="341" t="s">
        <v>158</v>
      </c>
      <c r="E569" s="341" t="s">
        <v>10012</v>
      </c>
      <c r="F569" s="422">
        <v>6000</v>
      </c>
      <c r="G569" s="418" t="s">
        <v>10013</v>
      </c>
      <c r="H569" s="341" t="s">
        <v>10014</v>
      </c>
      <c r="I569" s="341" t="s">
        <v>9145</v>
      </c>
      <c r="J569" s="341" t="s">
        <v>8777</v>
      </c>
      <c r="K569" s="341" t="s">
        <v>9145</v>
      </c>
      <c r="L569" s="339">
        <v>1</v>
      </c>
      <c r="M569" s="339">
        <v>12</v>
      </c>
      <c r="N569" s="423">
        <v>75213.600000000006</v>
      </c>
      <c r="O569" s="339" t="s">
        <v>1664</v>
      </c>
      <c r="P569" s="424">
        <v>6</v>
      </c>
      <c r="Q569" s="423">
        <v>37283.4</v>
      </c>
      <c r="R569" s="421" t="s">
        <v>1664</v>
      </c>
      <c r="S569" s="421">
        <v>12</v>
      </c>
    </row>
    <row r="570" spans="1:19" ht="12" x14ac:dyDescent="0.2">
      <c r="A570" s="341">
        <v>565</v>
      </c>
      <c r="B570" s="341" t="s">
        <v>8761</v>
      </c>
      <c r="C570" s="341" t="s">
        <v>8762</v>
      </c>
      <c r="D570" s="341" t="s">
        <v>158</v>
      </c>
      <c r="E570" s="341" t="s">
        <v>4012</v>
      </c>
      <c r="F570" s="422">
        <v>6500</v>
      </c>
      <c r="G570" s="418" t="s">
        <v>10015</v>
      </c>
      <c r="H570" s="341" t="s">
        <v>10016</v>
      </c>
      <c r="I570" s="341" t="s">
        <v>4015</v>
      </c>
      <c r="J570" s="341" t="s">
        <v>8777</v>
      </c>
      <c r="K570" s="341" t="s">
        <v>4015</v>
      </c>
      <c r="L570" s="339">
        <v>1</v>
      </c>
      <c r="M570" s="339">
        <v>12</v>
      </c>
      <c r="N570" s="423">
        <v>81213.600000000006</v>
      </c>
      <c r="O570" s="339" t="s">
        <v>1664</v>
      </c>
      <c r="P570" s="424">
        <v>6</v>
      </c>
      <c r="Q570" s="423">
        <v>38609.909999999996</v>
      </c>
      <c r="R570" s="421" t="s">
        <v>1664</v>
      </c>
      <c r="S570" s="421">
        <v>12</v>
      </c>
    </row>
    <row r="571" spans="1:19" ht="12" x14ac:dyDescent="0.2">
      <c r="A571" s="341">
        <v>566</v>
      </c>
      <c r="B571" s="341" t="s">
        <v>8761</v>
      </c>
      <c r="C571" s="341" t="s">
        <v>8762</v>
      </c>
      <c r="D571" s="341" t="s">
        <v>158</v>
      </c>
      <c r="E571" s="341" t="s">
        <v>4012</v>
      </c>
      <c r="F571" s="422">
        <v>7000</v>
      </c>
      <c r="G571" s="418" t="s">
        <v>10017</v>
      </c>
      <c r="H571" s="341" t="s">
        <v>10018</v>
      </c>
      <c r="I571" s="341" t="s">
        <v>4015</v>
      </c>
      <c r="J571" s="341" t="s">
        <v>8777</v>
      </c>
      <c r="K571" s="341" t="s">
        <v>4015</v>
      </c>
      <c r="L571" s="339">
        <v>1</v>
      </c>
      <c r="M571" s="339">
        <v>12</v>
      </c>
      <c r="N571" s="423">
        <v>87213.6</v>
      </c>
      <c r="O571" s="339" t="s">
        <v>1664</v>
      </c>
      <c r="P571" s="424">
        <v>6</v>
      </c>
      <c r="Q571" s="423">
        <v>43283.4</v>
      </c>
      <c r="R571" s="421" t="s">
        <v>1664</v>
      </c>
      <c r="S571" s="421">
        <v>12</v>
      </c>
    </row>
    <row r="572" spans="1:19" ht="12" x14ac:dyDescent="0.2">
      <c r="A572" s="341">
        <v>567</v>
      </c>
      <c r="B572" s="341" t="s">
        <v>8761</v>
      </c>
      <c r="C572" s="341" t="s">
        <v>8762</v>
      </c>
      <c r="D572" s="341" t="s">
        <v>158</v>
      </c>
      <c r="E572" s="341" t="s">
        <v>3988</v>
      </c>
      <c r="F572" s="422">
        <v>3500</v>
      </c>
      <c r="G572" s="418" t="s">
        <v>10019</v>
      </c>
      <c r="H572" s="341" t="s">
        <v>10020</v>
      </c>
      <c r="I572" s="341" t="s">
        <v>8799</v>
      </c>
      <c r="J572" s="341" t="s">
        <v>9033</v>
      </c>
      <c r="K572" s="341" t="s">
        <v>8799</v>
      </c>
      <c r="L572" s="339">
        <v>1</v>
      </c>
      <c r="M572" s="339">
        <v>12</v>
      </c>
      <c r="N572" s="423">
        <v>45213.599999999999</v>
      </c>
      <c r="O572" s="339" t="s">
        <v>1664</v>
      </c>
      <c r="P572" s="424">
        <v>6</v>
      </c>
      <c r="Q572" s="423">
        <v>22283.4</v>
      </c>
      <c r="R572" s="421" t="s">
        <v>1664</v>
      </c>
      <c r="S572" s="421">
        <v>12</v>
      </c>
    </row>
    <row r="573" spans="1:19" ht="12" x14ac:dyDescent="0.2">
      <c r="A573" s="341">
        <v>568</v>
      </c>
      <c r="B573" s="341" t="s">
        <v>8761</v>
      </c>
      <c r="C573" s="341" t="s">
        <v>8762</v>
      </c>
      <c r="D573" s="341" t="s">
        <v>158</v>
      </c>
      <c r="E573" s="341" t="s">
        <v>4280</v>
      </c>
      <c r="F573" s="422">
        <v>4000</v>
      </c>
      <c r="G573" s="418" t="s">
        <v>10021</v>
      </c>
      <c r="H573" s="341" t="s">
        <v>10022</v>
      </c>
      <c r="I573" s="341" t="s">
        <v>4015</v>
      </c>
      <c r="J573" s="341" t="s">
        <v>8777</v>
      </c>
      <c r="K573" s="341" t="s">
        <v>4015</v>
      </c>
      <c r="L573" s="339">
        <v>1</v>
      </c>
      <c r="M573" s="339">
        <v>12</v>
      </c>
      <c r="N573" s="423">
        <v>50555.1</v>
      </c>
      <c r="O573" s="339" t="s">
        <v>1664</v>
      </c>
      <c r="P573" s="424">
        <v>6</v>
      </c>
      <c r="Q573" s="423">
        <v>25283.4</v>
      </c>
      <c r="R573" s="421" t="s">
        <v>1664</v>
      </c>
      <c r="S573" s="421">
        <v>12</v>
      </c>
    </row>
    <row r="574" spans="1:19" ht="12" x14ac:dyDescent="0.2">
      <c r="A574" s="341">
        <v>569</v>
      </c>
      <c r="B574" s="341" t="s">
        <v>8761</v>
      </c>
      <c r="C574" s="341" t="s">
        <v>8762</v>
      </c>
      <c r="D574" s="341" t="s">
        <v>158</v>
      </c>
      <c r="E574" s="341" t="s">
        <v>10023</v>
      </c>
      <c r="F574" s="422">
        <v>8000</v>
      </c>
      <c r="G574" s="418" t="s">
        <v>10024</v>
      </c>
      <c r="H574" s="341" t="s">
        <v>10025</v>
      </c>
      <c r="I574" s="341" t="s">
        <v>4015</v>
      </c>
      <c r="J574" s="341" t="s">
        <v>8777</v>
      </c>
      <c r="K574" s="341" t="s">
        <v>4015</v>
      </c>
      <c r="L574" s="339">
        <v>1</v>
      </c>
      <c r="M574" s="339">
        <v>12</v>
      </c>
      <c r="N574" s="423">
        <v>99213.6</v>
      </c>
      <c r="O574" s="339" t="s">
        <v>1664</v>
      </c>
      <c r="P574" s="424">
        <v>6</v>
      </c>
      <c r="Q574" s="423">
        <v>49283.4</v>
      </c>
      <c r="R574" s="421" t="s">
        <v>1664</v>
      </c>
      <c r="S574" s="421">
        <v>12</v>
      </c>
    </row>
    <row r="575" spans="1:19" ht="12" x14ac:dyDescent="0.2">
      <c r="A575" s="341">
        <v>570</v>
      </c>
      <c r="B575" s="341" t="s">
        <v>8761</v>
      </c>
      <c r="C575" s="341" t="s">
        <v>8762</v>
      </c>
      <c r="D575" s="341" t="s">
        <v>158</v>
      </c>
      <c r="E575" s="341" t="s">
        <v>8801</v>
      </c>
      <c r="F575" s="422">
        <v>6500</v>
      </c>
      <c r="G575" s="418" t="s">
        <v>10026</v>
      </c>
      <c r="H575" s="341" t="s">
        <v>10027</v>
      </c>
      <c r="I575" s="341" t="s">
        <v>10028</v>
      </c>
      <c r="J575" s="341" t="s">
        <v>8777</v>
      </c>
      <c r="K575" s="341" t="s">
        <v>10028</v>
      </c>
      <c r="L575" s="339">
        <v>1</v>
      </c>
      <c r="M575" s="339">
        <v>12</v>
      </c>
      <c r="N575" s="423">
        <v>81213.600000000006</v>
      </c>
      <c r="O575" s="339" t="s">
        <v>1664</v>
      </c>
      <c r="P575" s="424">
        <v>6</v>
      </c>
      <c r="Q575" s="423">
        <v>40283.4</v>
      </c>
      <c r="R575" s="421" t="s">
        <v>1664</v>
      </c>
      <c r="S575" s="421">
        <v>12</v>
      </c>
    </row>
    <row r="576" spans="1:19" ht="12" x14ac:dyDescent="0.2">
      <c r="A576" s="341">
        <v>571</v>
      </c>
      <c r="B576" s="341" t="s">
        <v>8761</v>
      </c>
      <c r="C576" s="341" t="s">
        <v>8762</v>
      </c>
      <c r="D576" s="341" t="s">
        <v>158</v>
      </c>
      <c r="E576" s="341" t="s">
        <v>8889</v>
      </c>
      <c r="F576" s="422">
        <v>11000</v>
      </c>
      <c r="G576" s="418" t="s">
        <v>10029</v>
      </c>
      <c r="H576" s="341" t="s">
        <v>10030</v>
      </c>
      <c r="I576" s="341" t="s">
        <v>8799</v>
      </c>
      <c r="J576" s="341" t="s">
        <v>8777</v>
      </c>
      <c r="K576" s="341" t="s">
        <v>8799</v>
      </c>
      <c r="L576" s="339" t="s">
        <v>1664</v>
      </c>
      <c r="M576" s="339" t="s">
        <v>1664</v>
      </c>
      <c r="N576" s="423" t="s">
        <v>1664</v>
      </c>
      <c r="O576" s="339">
        <v>1</v>
      </c>
      <c r="P576" s="424">
        <v>4</v>
      </c>
      <c r="Q576" s="423">
        <v>36761.33</v>
      </c>
      <c r="R576" s="421"/>
      <c r="S576" s="421">
        <v>12</v>
      </c>
    </row>
    <row r="577" spans="1:19" ht="12" x14ac:dyDescent="0.2">
      <c r="A577" s="341">
        <v>572</v>
      </c>
      <c r="B577" s="341" t="s">
        <v>8761</v>
      </c>
      <c r="C577" s="341" t="s">
        <v>8762</v>
      </c>
      <c r="D577" s="341" t="s">
        <v>158</v>
      </c>
      <c r="E577" s="341" t="s">
        <v>10031</v>
      </c>
      <c r="F577" s="422">
        <v>4800</v>
      </c>
      <c r="G577" s="418" t="s">
        <v>10032</v>
      </c>
      <c r="H577" s="341" t="s">
        <v>10033</v>
      </c>
      <c r="I577" s="341" t="s">
        <v>8772</v>
      </c>
      <c r="J577" s="341" t="s">
        <v>8766</v>
      </c>
      <c r="K577" s="341" t="s">
        <v>8772</v>
      </c>
      <c r="L577" s="339">
        <v>1</v>
      </c>
      <c r="M577" s="339">
        <v>12</v>
      </c>
      <c r="N577" s="423">
        <v>56197.060000000005</v>
      </c>
      <c r="O577" s="339" t="s">
        <v>1664</v>
      </c>
      <c r="P577" s="424">
        <v>6</v>
      </c>
      <c r="Q577" s="423">
        <v>29672.160000000003</v>
      </c>
      <c r="R577" s="421" t="s">
        <v>1664</v>
      </c>
      <c r="S577" s="421">
        <v>12</v>
      </c>
    </row>
    <row r="578" spans="1:19" ht="12" x14ac:dyDescent="0.2">
      <c r="A578" s="341">
        <v>573</v>
      </c>
      <c r="B578" s="341" t="s">
        <v>8761</v>
      </c>
      <c r="C578" s="341" t="s">
        <v>8762</v>
      </c>
      <c r="D578" s="341" t="s">
        <v>158</v>
      </c>
      <c r="E578" s="341" t="s">
        <v>3988</v>
      </c>
      <c r="F578" s="422">
        <v>3500</v>
      </c>
      <c r="G578" s="418" t="s">
        <v>10034</v>
      </c>
      <c r="H578" s="341" t="s">
        <v>10035</v>
      </c>
      <c r="I578" s="341" t="s">
        <v>10036</v>
      </c>
      <c r="J578" s="341" t="s">
        <v>8773</v>
      </c>
      <c r="K578" s="341" t="s">
        <v>10036</v>
      </c>
      <c r="L578" s="339">
        <v>1</v>
      </c>
      <c r="M578" s="339">
        <v>12</v>
      </c>
      <c r="N578" s="423">
        <v>45213.599999999999</v>
      </c>
      <c r="O578" s="339" t="s">
        <v>1664</v>
      </c>
      <c r="P578" s="424">
        <v>6</v>
      </c>
      <c r="Q578" s="423">
        <v>22283.4</v>
      </c>
      <c r="R578" s="421" t="s">
        <v>1664</v>
      </c>
      <c r="S578" s="421">
        <v>12</v>
      </c>
    </row>
    <row r="579" spans="1:19" ht="12" x14ac:dyDescent="0.2">
      <c r="A579" s="341">
        <v>574</v>
      </c>
      <c r="B579" s="341" t="s">
        <v>8761</v>
      </c>
      <c r="C579" s="341" t="s">
        <v>8762</v>
      </c>
      <c r="D579" s="341" t="s">
        <v>158</v>
      </c>
      <c r="E579" s="341" t="s">
        <v>8826</v>
      </c>
      <c r="F579" s="422">
        <v>8000</v>
      </c>
      <c r="G579" s="418" t="s">
        <v>10037</v>
      </c>
      <c r="H579" s="341" t="s">
        <v>10038</v>
      </c>
      <c r="I579" s="341" t="s">
        <v>4015</v>
      </c>
      <c r="J579" s="341" t="s">
        <v>10039</v>
      </c>
      <c r="K579" s="341" t="s">
        <v>4015</v>
      </c>
      <c r="L579" s="339">
        <v>1</v>
      </c>
      <c r="M579" s="339">
        <v>12</v>
      </c>
      <c r="N579" s="423">
        <v>99213.6</v>
      </c>
      <c r="O579" s="339" t="s">
        <v>1664</v>
      </c>
      <c r="P579" s="424">
        <v>6</v>
      </c>
      <c r="Q579" s="423">
        <v>49283.4</v>
      </c>
      <c r="R579" s="421" t="s">
        <v>1664</v>
      </c>
      <c r="S579" s="421">
        <v>12</v>
      </c>
    </row>
    <row r="580" spans="1:19" ht="12" x14ac:dyDescent="0.2">
      <c r="A580" s="341">
        <v>575</v>
      </c>
      <c r="B580" s="341" t="s">
        <v>8761</v>
      </c>
      <c r="C580" s="341" t="s">
        <v>8762</v>
      </c>
      <c r="D580" s="341" t="s">
        <v>158</v>
      </c>
      <c r="E580" s="341" t="s">
        <v>8801</v>
      </c>
      <c r="F580" s="422">
        <v>4000</v>
      </c>
      <c r="G580" s="418" t="s">
        <v>10040</v>
      </c>
      <c r="H580" s="341" t="s">
        <v>10041</v>
      </c>
      <c r="I580" s="341" t="s">
        <v>4015</v>
      </c>
      <c r="J580" s="341" t="s">
        <v>8777</v>
      </c>
      <c r="K580" s="341" t="s">
        <v>4015</v>
      </c>
      <c r="L580" s="339">
        <v>1</v>
      </c>
      <c r="M580" s="339">
        <v>12</v>
      </c>
      <c r="N580" s="423">
        <v>51213.599999999999</v>
      </c>
      <c r="O580" s="339" t="s">
        <v>1664</v>
      </c>
      <c r="P580" s="424">
        <v>6</v>
      </c>
      <c r="Q580" s="423">
        <v>25283.4</v>
      </c>
      <c r="R580" s="421" t="s">
        <v>1664</v>
      </c>
      <c r="S580" s="421">
        <v>12</v>
      </c>
    </row>
    <row r="581" spans="1:19" ht="12" x14ac:dyDescent="0.2">
      <c r="A581" s="341">
        <v>576</v>
      </c>
      <c r="B581" s="341" t="s">
        <v>8761</v>
      </c>
      <c r="C581" s="341" t="s">
        <v>8762</v>
      </c>
      <c r="D581" s="341" t="s">
        <v>158</v>
      </c>
      <c r="E581" s="341" t="s">
        <v>4363</v>
      </c>
      <c r="F581" s="422">
        <v>2500</v>
      </c>
      <c r="G581" s="418" t="s">
        <v>10042</v>
      </c>
      <c r="H581" s="341" t="s">
        <v>10043</v>
      </c>
      <c r="I581" s="341" t="s">
        <v>4067</v>
      </c>
      <c r="J581" s="341" t="s">
        <v>9159</v>
      </c>
      <c r="K581" s="341" t="s">
        <v>4067</v>
      </c>
      <c r="L581" s="339">
        <v>1</v>
      </c>
      <c r="M581" s="339">
        <v>12</v>
      </c>
      <c r="N581" s="423">
        <v>33213.599999999999</v>
      </c>
      <c r="O581" s="339" t="s">
        <v>1664</v>
      </c>
      <c r="P581" s="424">
        <v>6</v>
      </c>
      <c r="Q581" s="423">
        <v>16272.6</v>
      </c>
      <c r="R581" s="421" t="s">
        <v>1664</v>
      </c>
      <c r="S581" s="421">
        <v>12</v>
      </c>
    </row>
    <row r="582" spans="1:19" ht="12" x14ac:dyDescent="0.2">
      <c r="A582" s="341">
        <v>577</v>
      </c>
      <c r="B582" s="341" t="s">
        <v>8761</v>
      </c>
      <c r="C582" s="341" t="s">
        <v>8762</v>
      </c>
      <c r="D582" s="341" t="s">
        <v>158</v>
      </c>
      <c r="E582" s="341" t="s">
        <v>8801</v>
      </c>
      <c r="F582" s="422">
        <v>5000</v>
      </c>
      <c r="G582" s="418" t="s">
        <v>10044</v>
      </c>
      <c r="H582" s="341" t="s">
        <v>10045</v>
      </c>
      <c r="I582" s="341" t="s">
        <v>4015</v>
      </c>
      <c r="J582" s="341" t="s">
        <v>10046</v>
      </c>
      <c r="K582" s="341" t="s">
        <v>4015</v>
      </c>
      <c r="L582" s="339">
        <v>1</v>
      </c>
      <c r="M582" s="339">
        <v>12</v>
      </c>
      <c r="N582" s="423">
        <v>63213.599999999999</v>
      </c>
      <c r="O582" s="339" t="s">
        <v>1664</v>
      </c>
      <c r="P582" s="424">
        <v>6</v>
      </c>
      <c r="Q582" s="423">
        <v>31283.4</v>
      </c>
      <c r="R582" s="421" t="s">
        <v>1664</v>
      </c>
      <c r="S582" s="421">
        <v>12</v>
      </c>
    </row>
    <row r="583" spans="1:19" ht="12" x14ac:dyDescent="0.2">
      <c r="A583" s="341">
        <v>578</v>
      </c>
      <c r="B583" s="341" t="s">
        <v>8761</v>
      </c>
      <c r="C583" s="341" t="s">
        <v>8786</v>
      </c>
      <c r="D583" s="341" t="s">
        <v>158</v>
      </c>
      <c r="E583" s="341" t="s">
        <v>8801</v>
      </c>
      <c r="F583" s="422">
        <v>4000</v>
      </c>
      <c r="G583" s="418" t="s">
        <v>10047</v>
      </c>
      <c r="H583" s="341" t="s">
        <v>10048</v>
      </c>
      <c r="I583" s="341" t="s">
        <v>4015</v>
      </c>
      <c r="J583" s="341" t="s">
        <v>9250</v>
      </c>
      <c r="K583" s="341" t="s">
        <v>4015</v>
      </c>
      <c r="L583" s="339">
        <v>1</v>
      </c>
      <c r="M583" s="339">
        <v>10</v>
      </c>
      <c r="N583" s="423">
        <v>42478</v>
      </c>
      <c r="O583" s="339" t="s">
        <v>1664</v>
      </c>
      <c r="P583" s="424" t="s">
        <v>1664</v>
      </c>
      <c r="Q583" s="423" t="s">
        <v>1664</v>
      </c>
      <c r="R583" s="421"/>
      <c r="S583" s="421"/>
    </row>
    <row r="584" spans="1:19" ht="12" x14ac:dyDescent="0.2">
      <c r="A584" s="341">
        <v>579</v>
      </c>
      <c r="B584" s="341" t="s">
        <v>8761</v>
      </c>
      <c r="C584" s="341" t="s">
        <v>8762</v>
      </c>
      <c r="D584" s="341" t="s">
        <v>158</v>
      </c>
      <c r="E584" s="341" t="s">
        <v>8801</v>
      </c>
      <c r="F584" s="422">
        <v>4000</v>
      </c>
      <c r="G584" s="418" t="s">
        <v>10047</v>
      </c>
      <c r="H584" s="341" t="s">
        <v>10048</v>
      </c>
      <c r="I584" s="341" t="s">
        <v>4015</v>
      </c>
      <c r="J584" s="341" t="s">
        <v>9250</v>
      </c>
      <c r="K584" s="341" t="s">
        <v>4015</v>
      </c>
      <c r="L584" s="339">
        <v>1</v>
      </c>
      <c r="M584" s="339">
        <v>2</v>
      </c>
      <c r="N584" s="423">
        <v>8735.6</v>
      </c>
      <c r="O584" s="339" t="s">
        <v>1664</v>
      </c>
      <c r="P584" s="424">
        <v>6</v>
      </c>
      <c r="Q584" s="423">
        <v>25283.4</v>
      </c>
      <c r="R584" s="421" t="s">
        <v>1664</v>
      </c>
      <c r="S584" s="421">
        <v>12</v>
      </c>
    </row>
    <row r="585" spans="1:19" ht="12" x14ac:dyDescent="0.2">
      <c r="A585" s="341">
        <v>580</v>
      </c>
      <c r="B585" s="341" t="s">
        <v>8761</v>
      </c>
      <c r="C585" s="341" t="s">
        <v>8762</v>
      </c>
      <c r="D585" s="341" t="s">
        <v>158</v>
      </c>
      <c r="E585" s="341" t="s">
        <v>3988</v>
      </c>
      <c r="F585" s="422">
        <v>2500</v>
      </c>
      <c r="G585" s="418" t="s">
        <v>10049</v>
      </c>
      <c r="H585" s="341" t="s">
        <v>10050</v>
      </c>
      <c r="I585" s="341" t="s">
        <v>4404</v>
      </c>
      <c r="J585" s="341" t="s">
        <v>8777</v>
      </c>
      <c r="K585" s="341" t="s">
        <v>4404</v>
      </c>
      <c r="L585" s="339">
        <v>1</v>
      </c>
      <c r="M585" s="339">
        <v>12</v>
      </c>
      <c r="N585" s="423">
        <v>33213.599999999999</v>
      </c>
      <c r="O585" s="339" t="s">
        <v>1664</v>
      </c>
      <c r="P585" s="424">
        <v>6</v>
      </c>
      <c r="Q585" s="423">
        <v>16272.6</v>
      </c>
      <c r="R585" s="421" t="s">
        <v>1664</v>
      </c>
      <c r="S585" s="421">
        <v>12</v>
      </c>
    </row>
    <row r="586" spans="1:19" ht="12" x14ac:dyDescent="0.2">
      <c r="A586" s="341">
        <v>581</v>
      </c>
      <c r="B586" s="341" t="s">
        <v>8761</v>
      </c>
      <c r="C586" s="341" t="s">
        <v>8762</v>
      </c>
      <c r="D586" s="341" t="s">
        <v>158</v>
      </c>
      <c r="E586" s="341" t="s">
        <v>10051</v>
      </c>
      <c r="F586" s="422">
        <v>2500</v>
      </c>
      <c r="G586" s="418" t="s">
        <v>10052</v>
      </c>
      <c r="H586" s="341" t="s">
        <v>10053</v>
      </c>
      <c r="I586" s="341" t="s">
        <v>8444</v>
      </c>
      <c r="J586" s="341" t="s">
        <v>9033</v>
      </c>
      <c r="K586" s="341" t="s">
        <v>8444</v>
      </c>
      <c r="L586" s="339">
        <v>1</v>
      </c>
      <c r="M586" s="339">
        <v>12</v>
      </c>
      <c r="N586" s="423">
        <v>33213.599999999999</v>
      </c>
      <c r="O586" s="339" t="s">
        <v>1664</v>
      </c>
      <c r="P586" s="424">
        <v>6</v>
      </c>
      <c r="Q586" s="423">
        <v>16272.6</v>
      </c>
      <c r="R586" s="421" t="s">
        <v>1664</v>
      </c>
      <c r="S586" s="421">
        <v>12</v>
      </c>
    </row>
    <row r="587" spans="1:19" ht="12" x14ac:dyDescent="0.2">
      <c r="A587" s="341">
        <v>582</v>
      </c>
      <c r="B587" s="341" t="s">
        <v>8761</v>
      </c>
      <c r="C587" s="341" t="s">
        <v>8786</v>
      </c>
      <c r="D587" s="341" t="s">
        <v>158</v>
      </c>
      <c r="E587" s="341" t="s">
        <v>3997</v>
      </c>
      <c r="F587" s="422">
        <v>1800</v>
      </c>
      <c r="G587" s="418" t="s">
        <v>10054</v>
      </c>
      <c r="H587" s="341" t="s">
        <v>10055</v>
      </c>
      <c r="I587" s="341" t="s">
        <v>9017</v>
      </c>
      <c r="J587" s="341" t="s">
        <v>8852</v>
      </c>
      <c r="K587" s="341" t="s">
        <v>9017</v>
      </c>
      <c r="L587" s="339">
        <v>1</v>
      </c>
      <c r="M587" s="339">
        <v>10</v>
      </c>
      <c r="N587" s="423">
        <v>19920</v>
      </c>
      <c r="O587" s="339" t="s">
        <v>1664</v>
      </c>
      <c r="P587" s="424" t="s">
        <v>1664</v>
      </c>
      <c r="Q587" s="423" t="s">
        <v>1664</v>
      </c>
      <c r="R587" s="421"/>
      <c r="S587" s="421"/>
    </row>
    <row r="588" spans="1:19" ht="12" x14ac:dyDescent="0.2">
      <c r="A588" s="341">
        <v>583</v>
      </c>
      <c r="B588" s="341" t="s">
        <v>8761</v>
      </c>
      <c r="C588" s="341" t="s">
        <v>8762</v>
      </c>
      <c r="D588" s="341" t="s">
        <v>158</v>
      </c>
      <c r="E588" s="341" t="s">
        <v>3997</v>
      </c>
      <c r="F588" s="422">
        <v>1800</v>
      </c>
      <c r="G588" s="418" t="s">
        <v>10054</v>
      </c>
      <c r="H588" s="341" t="s">
        <v>10055</v>
      </c>
      <c r="I588" s="341" t="s">
        <v>9017</v>
      </c>
      <c r="J588" s="341" t="s">
        <v>8852</v>
      </c>
      <c r="K588" s="341" t="s">
        <v>9017</v>
      </c>
      <c r="L588" s="339">
        <v>1</v>
      </c>
      <c r="M588" s="339">
        <v>3</v>
      </c>
      <c r="N588" s="423">
        <v>4434</v>
      </c>
      <c r="O588" s="339" t="s">
        <v>1664</v>
      </c>
      <c r="P588" s="424">
        <v>6</v>
      </c>
      <c r="Q588" s="423">
        <v>11772</v>
      </c>
      <c r="R588" s="421" t="s">
        <v>1664</v>
      </c>
      <c r="S588" s="421">
        <v>12</v>
      </c>
    </row>
    <row r="589" spans="1:19" ht="12" x14ac:dyDescent="0.2">
      <c r="A589" s="341">
        <v>584</v>
      </c>
      <c r="B589" s="341" t="s">
        <v>8761</v>
      </c>
      <c r="C589" s="341" t="s">
        <v>8762</v>
      </c>
      <c r="D589" s="341" t="s">
        <v>158</v>
      </c>
      <c r="E589" s="341" t="s">
        <v>9365</v>
      </c>
      <c r="F589" s="422">
        <v>1500</v>
      </c>
      <c r="G589" s="418" t="s">
        <v>10056</v>
      </c>
      <c r="H589" s="341" t="s">
        <v>10057</v>
      </c>
      <c r="I589" s="341" t="s">
        <v>8444</v>
      </c>
      <c r="J589" s="341" t="s">
        <v>9033</v>
      </c>
      <c r="K589" s="341" t="s">
        <v>8444</v>
      </c>
      <c r="L589" s="339">
        <v>1</v>
      </c>
      <c r="M589" s="339">
        <v>12</v>
      </c>
      <c r="N589" s="423">
        <v>20430</v>
      </c>
      <c r="O589" s="339" t="s">
        <v>1664</v>
      </c>
      <c r="P589" s="424">
        <v>6</v>
      </c>
      <c r="Q589" s="423">
        <v>9810</v>
      </c>
      <c r="R589" s="421" t="s">
        <v>1664</v>
      </c>
      <c r="S589" s="421">
        <v>12</v>
      </c>
    </row>
    <row r="590" spans="1:19" ht="12" x14ac:dyDescent="0.2">
      <c r="A590" s="341">
        <v>585</v>
      </c>
      <c r="B590" s="341" t="s">
        <v>8761</v>
      </c>
      <c r="C590" s="341" t="s">
        <v>8762</v>
      </c>
      <c r="D590" s="341" t="s">
        <v>158</v>
      </c>
      <c r="E590" s="341" t="s">
        <v>10058</v>
      </c>
      <c r="F590" s="422">
        <v>3000</v>
      </c>
      <c r="G590" s="418" t="s">
        <v>10059</v>
      </c>
      <c r="H590" s="341" t="s">
        <v>10060</v>
      </c>
      <c r="I590" s="341" t="s">
        <v>10061</v>
      </c>
      <c r="J590" s="341" t="s">
        <v>8777</v>
      </c>
      <c r="K590" s="341" t="s">
        <v>10061</v>
      </c>
      <c r="L590" s="339">
        <v>1</v>
      </c>
      <c r="M590" s="339">
        <v>2</v>
      </c>
      <c r="N590" s="423">
        <v>6110.6</v>
      </c>
      <c r="O590" s="339" t="s">
        <v>1664</v>
      </c>
      <c r="P590" s="424" t="s">
        <v>1664</v>
      </c>
      <c r="Q590" s="423" t="s">
        <v>1664</v>
      </c>
      <c r="R590" s="421"/>
      <c r="S590" s="421"/>
    </row>
    <row r="591" spans="1:19" ht="12" x14ac:dyDescent="0.2">
      <c r="A591" s="341">
        <v>586</v>
      </c>
      <c r="B591" s="341" t="s">
        <v>8761</v>
      </c>
      <c r="C591" s="341" t="s">
        <v>8762</v>
      </c>
      <c r="D591" s="341" t="s">
        <v>158</v>
      </c>
      <c r="E591" s="341" t="s">
        <v>3988</v>
      </c>
      <c r="F591" s="422">
        <v>3500</v>
      </c>
      <c r="G591" s="418" t="s">
        <v>10062</v>
      </c>
      <c r="H591" s="341" t="s">
        <v>10063</v>
      </c>
      <c r="I591" s="341" t="s">
        <v>8772</v>
      </c>
      <c r="J591" s="341" t="s">
        <v>9907</v>
      </c>
      <c r="K591" s="341" t="s">
        <v>8772</v>
      </c>
      <c r="L591" s="339">
        <v>1</v>
      </c>
      <c r="M591" s="339">
        <v>12</v>
      </c>
      <c r="N591" s="423">
        <v>45213.599999999999</v>
      </c>
      <c r="O591" s="339" t="s">
        <v>1664</v>
      </c>
      <c r="P591" s="424">
        <v>6</v>
      </c>
      <c r="Q591" s="423">
        <v>22283.4</v>
      </c>
      <c r="R591" s="421" t="s">
        <v>1664</v>
      </c>
      <c r="S591" s="421">
        <v>12</v>
      </c>
    </row>
    <row r="592" spans="1:19" ht="12" x14ac:dyDescent="0.2">
      <c r="A592" s="341">
        <v>587</v>
      </c>
      <c r="B592" s="341" t="s">
        <v>8761</v>
      </c>
      <c r="C592" s="341" t="s">
        <v>8762</v>
      </c>
      <c r="D592" s="341" t="s">
        <v>158</v>
      </c>
      <c r="E592" s="341" t="s">
        <v>8801</v>
      </c>
      <c r="F592" s="422">
        <v>5000</v>
      </c>
      <c r="G592" s="418" t="s">
        <v>10064</v>
      </c>
      <c r="H592" s="341" t="s">
        <v>10065</v>
      </c>
      <c r="I592" s="341" t="s">
        <v>4015</v>
      </c>
      <c r="J592" s="341" t="s">
        <v>8777</v>
      </c>
      <c r="K592" s="341" t="s">
        <v>4015</v>
      </c>
      <c r="L592" s="339">
        <v>1</v>
      </c>
      <c r="M592" s="339">
        <v>12</v>
      </c>
      <c r="N592" s="423">
        <v>63213.599999999999</v>
      </c>
      <c r="O592" s="339" t="s">
        <v>1664</v>
      </c>
      <c r="P592" s="424">
        <v>6</v>
      </c>
      <c r="Q592" s="423">
        <v>31283.4</v>
      </c>
      <c r="R592" s="421" t="s">
        <v>1664</v>
      </c>
      <c r="S592" s="421">
        <v>12</v>
      </c>
    </row>
    <row r="593" spans="1:19" ht="12" x14ac:dyDescent="0.2">
      <c r="A593" s="341">
        <v>588</v>
      </c>
      <c r="B593" s="341" t="s">
        <v>8761</v>
      </c>
      <c r="C593" s="341" t="s">
        <v>8762</v>
      </c>
      <c r="D593" s="341" t="s">
        <v>158</v>
      </c>
      <c r="E593" s="341" t="s">
        <v>4003</v>
      </c>
      <c r="F593" s="422">
        <v>6000</v>
      </c>
      <c r="G593" s="418" t="s">
        <v>10066</v>
      </c>
      <c r="H593" s="341" t="s">
        <v>10067</v>
      </c>
      <c r="I593" s="341" t="s">
        <v>9705</v>
      </c>
      <c r="J593" s="341" t="s">
        <v>8777</v>
      </c>
      <c r="K593" s="341" t="s">
        <v>9705</v>
      </c>
      <c r="L593" s="339">
        <v>1</v>
      </c>
      <c r="M593" s="339">
        <v>12</v>
      </c>
      <c r="N593" s="423">
        <v>75213.600000000006</v>
      </c>
      <c r="O593" s="339" t="s">
        <v>1664</v>
      </c>
      <c r="P593" s="424">
        <v>6</v>
      </c>
      <c r="Q593" s="423">
        <v>37283.4</v>
      </c>
      <c r="R593" s="421" t="s">
        <v>1664</v>
      </c>
      <c r="S593" s="421">
        <v>12</v>
      </c>
    </row>
    <row r="594" spans="1:19" ht="12" x14ac:dyDescent="0.2">
      <c r="A594" s="341">
        <v>589</v>
      </c>
      <c r="B594" s="341" t="s">
        <v>8761</v>
      </c>
      <c r="C594" s="341" t="s">
        <v>8762</v>
      </c>
      <c r="D594" s="341" t="s">
        <v>158</v>
      </c>
      <c r="E594" s="341" t="s">
        <v>8801</v>
      </c>
      <c r="F594" s="422">
        <v>4000</v>
      </c>
      <c r="G594" s="418" t="s">
        <v>10068</v>
      </c>
      <c r="H594" s="341" t="s">
        <v>10069</v>
      </c>
      <c r="I594" s="341" t="s">
        <v>4015</v>
      </c>
      <c r="J594" s="341" t="s">
        <v>8766</v>
      </c>
      <c r="K594" s="341" t="s">
        <v>4015</v>
      </c>
      <c r="L594" s="339">
        <v>1</v>
      </c>
      <c r="M594" s="339">
        <v>12</v>
      </c>
      <c r="N594" s="423">
        <v>51213.599999999999</v>
      </c>
      <c r="O594" s="339" t="s">
        <v>1664</v>
      </c>
      <c r="P594" s="424">
        <v>6</v>
      </c>
      <c r="Q594" s="423">
        <v>25283.4</v>
      </c>
      <c r="R594" s="421" t="s">
        <v>1664</v>
      </c>
      <c r="S594" s="421">
        <v>12</v>
      </c>
    </row>
    <row r="595" spans="1:19" ht="12" x14ac:dyDescent="0.2">
      <c r="A595" s="341">
        <v>590</v>
      </c>
      <c r="B595" s="341" t="s">
        <v>8761</v>
      </c>
      <c r="C595" s="341" t="s">
        <v>8762</v>
      </c>
      <c r="D595" s="341" t="s">
        <v>158</v>
      </c>
      <c r="E595" s="341" t="s">
        <v>5535</v>
      </c>
      <c r="F595" s="422">
        <v>6000</v>
      </c>
      <c r="G595" s="418" t="s">
        <v>10070</v>
      </c>
      <c r="H595" s="341" t="s">
        <v>10071</v>
      </c>
      <c r="I595" s="341" t="s">
        <v>8867</v>
      </c>
      <c r="J595" s="341" t="s">
        <v>8766</v>
      </c>
      <c r="K595" s="341" t="s">
        <v>8867</v>
      </c>
      <c r="L595" s="339">
        <v>1</v>
      </c>
      <c r="M595" s="339">
        <v>12</v>
      </c>
      <c r="N595" s="423">
        <v>75213.600000000006</v>
      </c>
      <c r="O595" s="339" t="s">
        <v>1664</v>
      </c>
      <c r="P595" s="424">
        <v>6</v>
      </c>
      <c r="Q595" s="423">
        <v>37283.4</v>
      </c>
      <c r="R595" s="421" t="s">
        <v>1664</v>
      </c>
      <c r="S595" s="421">
        <v>12</v>
      </c>
    </row>
    <row r="596" spans="1:19" ht="12" x14ac:dyDescent="0.2">
      <c r="A596" s="341">
        <v>591</v>
      </c>
      <c r="B596" s="341" t="s">
        <v>8761</v>
      </c>
      <c r="C596" s="341" t="s">
        <v>8762</v>
      </c>
      <c r="D596" s="341" t="s">
        <v>158</v>
      </c>
      <c r="E596" s="341" t="s">
        <v>8801</v>
      </c>
      <c r="F596" s="422">
        <v>4000</v>
      </c>
      <c r="G596" s="418" t="s">
        <v>10072</v>
      </c>
      <c r="H596" s="341" t="s">
        <v>10073</v>
      </c>
      <c r="I596" s="341" t="s">
        <v>4015</v>
      </c>
      <c r="J596" s="341" t="s">
        <v>10074</v>
      </c>
      <c r="K596" s="341" t="s">
        <v>4015</v>
      </c>
      <c r="L596" s="339">
        <v>1</v>
      </c>
      <c r="M596" s="339">
        <v>12</v>
      </c>
      <c r="N596" s="423">
        <v>51213.599999999999</v>
      </c>
      <c r="O596" s="339" t="s">
        <v>1664</v>
      </c>
      <c r="P596" s="424">
        <v>6</v>
      </c>
      <c r="Q596" s="423">
        <v>25283.4</v>
      </c>
      <c r="R596" s="421" t="s">
        <v>1664</v>
      </c>
      <c r="S596" s="421">
        <v>12</v>
      </c>
    </row>
    <row r="597" spans="1:19" ht="12" x14ac:dyDescent="0.2">
      <c r="A597" s="341">
        <v>592</v>
      </c>
      <c r="B597" s="341" t="s">
        <v>8761</v>
      </c>
      <c r="C597" s="341" t="s">
        <v>8762</v>
      </c>
      <c r="D597" s="341" t="s">
        <v>158</v>
      </c>
      <c r="E597" s="341" t="s">
        <v>3997</v>
      </c>
      <c r="F597" s="422">
        <v>1800</v>
      </c>
      <c r="G597" s="418" t="s">
        <v>10075</v>
      </c>
      <c r="H597" s="341" t="s">
        <v>10076</v>
      </c>
      <c r="I597" s="341" t="s">
        <v>4015</v>
      </c>
      <c r="J597" s="341" t="s">
        <v>8777</v>
      </c>
      <c r="K597" s="341" t="s">
        <v>4015</v>
      </c>
      <c r="L597" s="339">
        <v>1</v>
      </c>
      <c r="M597" s="339">
        <v>12</v>
      </c>
      <c r="N597" s="423">
        <v>24354</v>
      </c>
      <c r="O597" s="339" t="s">
        <v>1664</v>
      </c>
      <c r="P597" s="424">
        <v>6</v>
      </c>
      <c r="Q597" s="423">
        <v>11772</v>
      </c>
      <c r="R597" s="421" t="s">
        <v>1664</v>
      </c>
      <c r="S597" s="421">
        <v>12</v>
      </c>
    </row>
    <row r="598" spans="1:19" ht="12" x14ac:dyDescent="0.2">
      <c r="A598" s="341">
        <v>593</v>
      </c>
      <c r="B598" s="341" t="s">
        <v>8761</v>
      </c>
      <c r="C598" s="341" t="s">
        <v>8762</v>
      </c>
      <c r="D598" s="341" t="s">
        <v>158</v>
      </c>
      <c r="E598" s="341" t="s">
        <v>10077</v>
      </c>
      <c r="F598" s="422">
        <v>6000</v>
      </c>
      <c r="G598" s="418" t="s">
        <v>10078</v>
      </c>
      <c r="H598" s="341" t="s">
        <v>10079</v>
      </c>
      <c r="I598" s="341" t="s">
        <v>6003</v>
      </c>
      <c r="J598" s="341" t="s">
        <v>8766</v>
      </c>
      <c r="K598" s="341" t="s">
        <v>6003</v>
      </c>
      <c r="L598" s="339" t="s">
        <v>1664</v>
      </c>
      <c r="M598" s="339" t="s">
        <v>1664</v>
      </c>
      <c r="N598" s="423" t="s">
        <v>1664</v>
      </c>
      <c r="O598" s="339">
        <v>1</v>
      </c>
      <c r="P598" s="424">
        <v>1</v>
      </c>
      <c r="Q598" s="423">
        <v>6186.3</v>
      </c>
      <c r="R598" s="421"/>
      <c r="S598" s="421"/>
    </row>
    <row r="599" spans="1:19" ht="12" x14ac:dyDescent="0.2">
      <c r="A599" s="341">
        <v>594</v>
      </c>
      <c r="B599" s="341" t="s">
        <v>8761</v>
      </c>
      <c r="C599" s="341" t="s">
        <v>8762</v>
      </c>
      <c r="D599" s="341" t="s">
        <v>158</v>
      </c>
      <c r="E599" s="341" t="s">
        <v>8801</v>
      </c>
      <c r="F599" s="422">
        <v>4000</v>
      </c>
      <c r="G599" s="418" t="s">
        <v>10080</v>
      </c>
      <c r="H599" s="341" t="s">
        <v>10081</v>
      </c>
      <c r="I599" s="341" t="s">
        <v>4015</v>
      </c>
      <c r="J599" s="341" t="s">
        <v>8777</v>
      </c>
      <c r="K599" s="341" t="s">
        <v>4015</v>
      </c>
      <c r="L599" s="339">
        <v>1</v>
      </c>
      <c r="M599" s="339">
        <v>12</v>
      </c>
      <c r="N599" s="423">
        <v>51213.599999999999</v>
      </c>
      <c r="O599" s="339" t="s">
        <v>1664</v>
      </c>
      <c r="P599" s="424">
        <v>6</v>
      </c>
      <c r="Q599" s="423">
        <v>25283.4</v>
      </c>
      <c r="R599" s="421" t="s">
        <v>1664</v>
      </c>
      <c r="S599" s="421">
        <v>12</v>
      </c>
    </row>
    <row r="600" spans="1:19" ht="12" x14ac:dyDescent="0.2">
      <c r="A600" s="341">
        <v>595</v>
      </c>
      <c r="B600" s="341" t="s">
        <v>8761</v>
      </c>
      <c r="C600" s="341" t="s">
        <v>8762</v>
      </c>
      <c r="D600" s="341" t="s">
        <v>158</v>
      </c>
      <c r="E600" s="341" t="s">
        <v>4280</v>
      </c>
      <c r="F600" s="422">
        <v>4000</v>
      </c>
      <c r="G600" s="418" t="s">
        <v>10082</v>
      </c>
      <c r="H600" s="341" t="s">
        <v>10083</v>
      </c>
      <c r="I600" s="341" t="s">
        <v>4015</v>
      </c>
      <c r="J600" s="341" t="s">
        <v>9655</v>
      </c>
      <c r="K600" s="341" t="s">
        <v>4015</v>
      </c>
      <c r="L600" s="339">
        <v>1</v>
      </c>
      <c r="M600" s="339">
        <v>12</v>
      </c>
      <c r="N600" s="423">
        <v>51213.599999999999</v>
      </c>
      <c r="O600" s="339" t="s">
        <v>1664</v>
      </c>
      <c r="P600" s="424">
        <v>6</v>
      </c>
      <c r="Q600" s="423">
        <v>25283.4</v>
      </c>
      <c r="R600" s="421" t="s">
        <v>1664</v>
      </c>
      <c r="S600" s="421">
        <v>12</v>
      </c>
    </row>
    <row r="601" spans="1:19" ht="12" x14ac:dyDescent="0.2">
      <c r="A601" s="341">
        <v>596</v>
      </c>
      <c r="B601" s="341" t="s">
        <v>8761</v>
      </c>
      <c r="C601" s="341" t="s">
        <v>8762</v>
      </c>
      <c r="D601" s="341" t="s">
        <v>158</v>
      </c>
      <c r="E601" s="341" t="s">
        <v>9166</v>
      </c>
      <c r="F601" s="422">
        <v>4000</v>
      </c>
      <c r="G601" s="418" t="s">
        <v>10084</v>
      </c>
      <c r="H601" s="341" t="s">
        <v>10085</v>
      </c>
      <c r="I601" s="341" t="s">
        <v>8772</v>
      </c>
      <c r="J601" s="341" t="s">
        <v>8777</v>
      </c>
      <c r="K601" s="341" t="s">
        <v>8772</v>
      </c>
      <c r="L601" s="339">
        <v>1</v>
      </c>
      <c r="M601" s="339">
        <v>12</v>
      </c>
      <c r="N601" s="423">
        <v>51213.599999999999</v>
      </c>
      <c r="O601" s="339" t="s">
        <v>1664</v>
      </c>
      <c r="P601" s="424">
        <v>6</v>
      </c>
      <c r="Q601" s="423">
        <v>25283.4</v>
      </c>
      <c r="R601" s="421" t="s">
        <v>1664</v>
      </c>
      <c r="S601" s="421">
        <v>12</v>
      </c>
    </row>
    <row r="602" spans="1:19" ht="12" x14ac:dyDescent="0.2">
      <c r="A602" s="341">
        <v>597</v>
      </c>
      <c r="B602" s="341" t="s">
        <v>8761</v>
      </c>
      <c r="C602" s="341" t="s">
        <v>8762</v>
      </c>
      <c r="D602" s="341" t="s">
        <v>158</v>
      </c>
      <c r="E602" s="341" t="s">
        <v>8984</v>
      </c>
      <c r="F602" s="422">
        <v>2000</v>
      </c>
      <c r="G602" s="418" t="s">
        <v>10086</v>
      </c>
      <c r="H602" s="341" t="s">
        <v>10087</v>
      </c>
      <c r="I602" s="341" t="s">
        <v>4404</v>
      </c>
      <c r="J602" s="341" t="s">
        <v>8773</v>
      </c>
      <c r="K602" s="341" t="s">
        <v>4404</v>
      </c>
      <c r="L602" s="339">
        <v>1</v>
      </c>
      <c r="M602" s="339">
        <v>12</v>
      </c>
      <c r="N602" s="423">
        <v>26970</v>
      </c>
      <c r="O602" s="339" t="s">
        <v>1664</v>
      </c>
      <c r="P602" s="424">
        <v>6</v>
      </c>
      <c r="Q602" s="423">
        <v>13080</v>
      </c>
      <c r="R602" s="421" t="s">
        <v>1664</v>
      </c>
      <c r="S602" s="421">
        <v>12</v>
      </c>
    </row>
    <row r="603" spans="1:19" ht="12" x14ac:dyDescent="0.2">
      <c r="A603" s="341">
        <v>598</v>
      </c>
      <c r="B603" s="341" t="s">
        <v>8761</v>
      </c>
      <c r="C603" s="341" t="s">
        <v>8786</v>
      </c>
      <c r="D603" s="341" t="s">
        <v>158</v>
      </c>
      <c r="E603" s="341" t="s">
        <v>8801</v>
      </c>
      <c r="F603" s="422">
        <v>4000</v>
      </c>
      <c r="G603" s="418" t="s">
        <v>10088</v>
      </c>
      <c r="H603" s="341" t="s">
        <v>10089</v>
      </c>
      <c r="I603" s="341" t="s">
        <v>4015</v>
      </c>
      <c r="J603" s="341" t="s">
        <v>8777</v>
      </c>
      <c r="K603" s="341" t="s">
        <v>4015</v>
      </c>
      <c r="L603" s="339" t="s">
        <v>1664</v>
      </c>
      <c r="M603" s="339" t="s">
        <v>1664</v>
      </c>
      <c r="N603" s="423" t="s">
        <v>1664</v>
      </c>
      <c r="O603" s="339">
        <v>1</v>
      </c>
      <c r="P603" s="424">
        <v>6</v>
      </c>
      <c r="Q603" s="423">
        <v>25283.4</v>
      </c>
      <c r="R603" s="421">
        <v>4</v>
      </c>
      <c r="S603" s="421">
        <v>12</v>
      </c>
    </row>
    <row r="604" spans="1:19" ht="12" x14ac:dyDescent="0.2">
      <c r="A604" s="341">
        <v>599</v>
      </c>
      <c r="B604" s="341" t="s">
        <v>8761</v>
      </c>
      <c r="C604" s="341" t="s">
        <v>8762</v>
      </c>
      <c r="D604" s="341" t="s">
        <v>158</v>
      </c>
      <c r="E604" s="341" t="s">
        <v>8801</v>
      </c>
      <c r="F604" s="422">
        <v>4000</v>
      </c>
      <c r="G604" s="418" t="s">
        <v>10088</v>
      </c>
      <c r="H604" s="341" t="s">
        <v>10089</v>
      </c>
      <c r="I604" s="341" t="s">
        <v>4015</v>
      </c>
      <c r="J604" s="341" t="s">
        <v>8777</v>
      </c>
      <c r="K604" s="341" t="s">
        <v>4015</v>
      </c>
      <c r="L604" s="339">
        <v>1</v>
      </c>
      <c r="M604" s="339">
        <v>3</v>
      </c>
      <c r="N604" s="423">
        <v>11211.6</v>
      </c>
      <c r="O604" s="339" t="s">
        <v>1664</v>
      </c>
      <c r="P604" s="424" t="s">
        <v>1664</v>
      </c>
      <c r="Q604" s="423" t="s">
        <v>1664</v>
      </c>
      <c r="R604" s="421"/>
      <c r="S604" s="421"/>
    </row>
    <row r="605" spans="1:19" ht="12" x14ac:dyDescent="0.2">
      <c r="A605" s="341">
        <v>600</v>
      </c>
      <c r="B605" s="341" t="s">
        <v>8761</v>
      </c>
      <c r="C605" s="341" t="s">
        <v>8762</v>
      </c>
      <c r="D605" s="341" t="s">
        <v>158</v>
      </c>
      <c r="E605" s="341" t="s">
        <v>4507</v>
      </c>
      <c r="F605" s="422">
        <v>3500</v>
      </c>
      <c r="G605" s="418" t="s">
        <v>10090</v>
      </c>
      <c r="H605" s="341" t="s">
        <v>10091</v>
      </c>
      <c r="I605" s="341" t="s">
        <v>4015</v>
      </c>
      <c r="J605" s="341" t="s">
        <v>8777</v>
      </c>
      <c r="K605" s="341" t="s">
        <v>4015</v>
      </c>
      <c r="L605" s="339">
        <v>1</v>
      </c>
      <c r="M605" s="339">
        <v>12</v>
      </c>
      <c r="N605" s="423">
        <v>45213.599999999999</v>
      </c>
      <c r="O605" s="339" t="s">
        <v>1664</v>
      </c>
      <c r="P605" s="424">
        <v>6</v>
      </c>
      <c r="Q605" s="423">
        <v>22283.4</v>
      </c>
      <c r="R605" s="421" t="s">
        <v>1664</v>
      </c>
      <c r="S605" s="421">
        <v>12</v>
      </c>
    </row>
    <row r="606" spans="1:19" ht="12" x14ac:dyDescent="0.2">
      <c r="A606" s="341">
        <v>601</v>
      </c>
      <c r="B606" s="341" t="s">
        <v>8761</v>
      </c>
      <c r="C606" s="341" t="s">
        <v>8762</v>
      </c>
      <c r="D606" s="341" t="s">
        <v>158</v>
      </c>
      <c r="E606" s="341" t="s">
        <v>3997</v>
      </c>
      <c r="F606" s="422">
        <v>2500</v>
      </c>
      <c r="G606" s="418" t="s">
        <v>10092</v>
      </c>
      <c r="H606" s="341" t="s">
        <v>10093</v>
      </c>
      <c r="I606" s="341" t="s">
        <v>6003</v>
      </c>
      <c r="J606" s="341" t="s">
        <v>9159</v>
      </c>
      <c r="K606" s="341" t="s">
        <v>6003</v>
      </c>
      <c r="L606" s="339">
        <v>1</v>
      </c>
      <c r="M606" s="339">
        <v>12</v>
      </c>
      <c r="N606" s="423">
        <v>33213.599999999999</v>
      </c>
      <c r="O606" s="339">
        <v>1</v>
      </c>
      <c r="P606" s="424">
        <v>4</v>
      </c>
      <c r="Q606" s="423">
        <v>8656.8700000000008</v>
      </c>
      <c r="R606" s="421"/>
      <c r="S606" s="421"/>
    </row>
    <row r="607" spans="1:19" ht="12" x14ac:dyDescent="0.2">
      <c r="A607" s="341">
        <v>602</v>
      </c>
      <c r="B607" s="341" t="s">
        <v>8761</v>
      </c>
      <c r="C607" s="341" t="s">
        <v>8762</v>
      </c>
      <c r="D607" s="341" t="s">
        <v>158</v>
      </c>
      <c r="E607" s="341" t="s">
        <v>4845</v>
      </c>
      <c r="F607" s="422">
        <v>3500</v>
      </c>
      <c r="G607" s="418" t="s">
        <v>10094</v>
      </c>
      <c r="H607" s="341" t="s">
        <v>10095</v>
      </c>
      <c r="I607" s="341" t="s">
        <v>9446</v>
      </c>
      <c r="J607" s="341" t="s">
        <v>8777</v>
      </c>
      <c r="K607" s="341" t="s">
        <v>9446</v>
      </c>
      <c r="L607" s="339">
        <v>1</v>
      </c>
      <c r="M607" s="339">
        <v>12</v>
      </c>
      <c r="N607" s="423">
        <v>45213.599999999999</v>
      </c>
      <c r="O607" s="339">
        <v>1</v>
      </c>
      <c r="P607" s="424">
        <v>3</v>
      </c>
      <c r="Q607" s="423">
        <v>12563.660000000002</v>
      </c>
      <c r="R607" s="421"/>
      <c r="S607" s="421"/>
    </row>
    <row r="608" spans="1:19" ht="12" x14ac:dyDescent="0.2">
      <c r="A608" s="341">
        <v>603</v>
      </c>
      <c r="B608" s="341" t="s">
        <v>8761</v>
      </c>
      <c r="C608" s="341" t="s">
        <v>8786</v>
      </c>
      <c r="D608" s="341" t="s">
        <v>158</v>
      </c>
      <c r="E608" s="341" t="s">
        <v>4280</v>
      </c>
      <c r="F608" s="422">
        <v>5000</v>
      </c>
      <c r="G608" s="418" t="s">
        <v>10096</v>
      </c>
      <c r="H608" s="341" t="s">
        <v>10097</v>
      </c>
      <c r="I608" s="341" t="s">
        <v>4015</v>
      </c>
      <c r="J608" s="341" t="s">
        <v>8777</v>
      </c>
      <c r="K608" s="341" t="s">
        <v>4015</v>
      </c>
      <c r="L608" s="339" t="s">
        <v>1664</v>
      </c>
      <c r="M608" s="339" t="s">
        <v>1664</v>
      </c>
      <c r="N608" s="423" t="s">
        <v>1664</v>
      </c>
      <c r="O608" s="339">
        <v>1</v>
      </c>
      <c r="P608" s="424">
        <v>6</v>
      </c>
      <c r="Q608" s="423">
        <v>31283.4</v>
      </c>
      <c r="R608" s="421">
        <v>4</v>
      </c>
      <c r="S608" s="421">
        <v>12</v>
      </c>
    </row>
    <row r="609" spans="1:19" ht="12" x14ac:dyDescent="0.2">
      <c r="A609" s="341">
        <v>604</v>
      </c>
      <c r="B609" s="341" t="s">
        <v>8761</v>
      </c>
      <c r="C609" s="341" t="s">
        <v>8762</v>
      </c>
      <c r="D609" s="341" t="s">
        <v>158</v>
      </c>
      <c r="E609" s="341" t="s">
        <v>4280</v>
      </c>
      <c r="F609" s="422">
        <v>5000</v>
      </c>
      <c r="G609" s="418" t="s">
        <v>10096</v>
      </c>
      <c r="H609" s="341" t="s">
        <v>10097</v>
      </c>
      <c r="I609" s="341" t="s">
        <v>4015</v>
      </c>
      <c r="J609" s="341" t="s">
        <v>8777</v>
      </c>
      <c r="K609" s="341" t="s">
        <v>4015</v>
      </c>
      <c r="L609" s="339">
        <v>1</v>
      </c>
      <c r="M609" s="339">
        <v>2</v>
      </c>
      <c r="N609" s="423">
        <v>10195.6</v>
      </c>
      <c r="O609" s="339" t="s">
        <v>1664</v>
      </c>
      <c r="P609" s="424" t="s">
        <v>1664</v>
      </c>
      <c r="Q609" s="423" t="s">
        <v>1664</v>
      </c>
      <c r="R609" s="421"/>
      <c r="S609" s="421"/>
    </row>
    <row r="610" spans="1:19" ht="12" x14ac:dyDescent="0.2">
      <c r="A610" s="341">
        <v>605</v>
      </c>
      <c r="B610" s="341" t="s">
        <v>8761</v>
      </c>
      <c r="C610" s="341" t="s">
        <v>8762</v>
      </c>
      <c r="D610" s="341" t="s">
        <v>158</v>
      </c>
      <c r="E610" s="341" t="s">
        <v>8801</v>
      </c>
      <c r="F610" s="422">
        <v>4000</v>
      </c>
      <c r="G610" s="418" t="s">
        <v>10098</v>
      </c>
      <c r="H610" s="341" t="s">
        <v>10099</v>
      </c>
      <c r="I610" s="341" t="s">
        <v>4015</v>
      </c>
      <c r="J610" s="341" t="s">
        <v>8777</v>
      </c>
      <c r="K610" s="341" t="s">
        <v>4015</v>
      </c>
      <c r="L610" s="339">
        <v>1</v>
      </c>
      <c r="M610" s="339">
        <v>12</v>
      </c>
      <c r="N610" s="423">
        <v>51213.599999999999</v>
      </c>
      <c r="O610" s="339" t="s">
        <v>1664</v>
      </c>
      <c r="P610" s="424">
        <v>6</v>
      </c>
      <c r="Q610" s="423">
        <v>25283.4</v>
      </c>
      <c r="R610" s="421" t="s">
        <v>1664</v>
      </c>
      <c r="S610" s="421">
        <v>12</v>
      </c>
    </row>
    <row r="611" spans="1:19" ht="12" x14ac:dyDescent="0.2">
      <c r="A611" s="341">
        <v>606</v>
      </c>
      <c r="B611" s="341" t="s">
        <v>8761</v>
      </c>
      <c r="C611" s="341" t="s">
        <v>8762</v>
      </c>
      <c r="D611" s="341" t="s">
        <v>158</v>
      </c>
      <c r="E611" s="341" t="s">
        <v>10100</v>
      </c>
      <c r="F611" s="422">
        <v>5500</v>
      </c>
      <c r="G611" s="418" t="s">
        <v>10101</v>
      </c>
      <c r="H611" s="341" t="s">
        <v>10102</v>
      </c>
      <c r="I611" s="341" t="s">
        <v>6003</v>
      </c>
      <c r="J611" s="341" t="s">
        <v>10103</v>
      </c>
      <c r="K611" s="341" t="s">
        <v>6003</v>
      </c>
      <c r="L611" s="339">
        <v>1</v>
      </c>
      <c r="M611" s="339">
        <v>12</v>
      </c>
      <c r="N611" s="423">
        <v>69213.600000000006</v>
      </c>
      <c r="O611" s="339" t="s">
        <v>1664</v>
      </c>
      <c r="P611" s="424">
        <v>6</v>
      </c>
      <c r="Q611" s="423">
        <v>34283.4</v>
      </c>
      <c r="R611" s="421" t="s">
        <v>1664</v>
      </c>
      <c r="S611" s="421">
        <v>12</v>
      </c>
    </row>
    <row r="612" spans="1:19" ht="12" x14ac:dyDescent="0.2">
      <c r="A612" s="341">
        <v>607</v>
      </c>
      <c r="B612" s="341" t="s">
        <v>8761</v>
      </c>
      <c r="C612" s="341" t="s">
        <v>8762</v>
      </c>
      <c r="D612" s="341" t="s">
        <v>158</v>
      </c>
      <c r="E612" s="341" t="s">
        <v>10104</v>
      </c>
      <c r="F612" s="422">
        <v>8500</v>
      </c>
      <c r="G612" s="418" t="s">
        <v>10105</v>
      </c>
      <c r="H612" s="341" t="s">
        <v>10106</v>
      </c>
      <c r="I612" s="341" t="s">
        <v>8772</v>
      </c>
      <c r="J612" s="341" t="s">
        <v>8777</v>
      </c>
      <c r="K612" s="341" t="s">
        <v>8772</v>
      </c>
      <c r="L612" s="339">
        <v>1</v>
      </c>
      <c r="M612" s="339">
        <v>12</v>
      </c>
      <c r="N612" s="423">
        <v>105213.6</v>
      </c>
      <c r="O612" s="339" t="s">
        <v>1664</v>
      </c>
      <c r="P612" s="424">
        <v>6</v>
      </c>
      <c r="Q612" s="423">
        <v>52283.4</v>
      </c>
      <c r="R612" s="421" t="s">
        <v>1664</v>
      </c>
      <c r="S612" s="421">
        <v>12</v>
      </c>
    </row>
    <row r="613" spans="1:19" ht="12" x14ac:dyDescent="0.2">
      <c r="A613" s="341">
        <v>608</v>
      </c>
      <c r="B613" s="341" t="s">
        <v>8761</v>
      </c>
      <c r="C613" s="341" t="s">
        <v>8762</v>
      </c>
      <c r="D613" s="341" t="s">
        <v>158</v>
      </c>
      <c r="E613" s="341" t="s">
        <v>4000</v>
      </c>
      <c r="F613" s="422">
        <v>2000</v>
      </c>
      <c r="G613" s="418" t="s">
        <v>10107</v>
      </c>
      <c r="H613" s="341" t="s">
        <v>10108</v>
      </c>
      <c r="I613" s="341" t="s">
        <v>581</v>
      </c>
      <c r="J613" s="341" t="s">
        <v>3995</v>
      </c>
      <c r="K613" s="341" t="s">
        <v>581</v>
      </c>
      <c r="L613" s="339">
        <v>1</v>
      </c>
      <c r="M613" s="339">
        <v>12</v>
      </c>
      <c r="N613" s="423">
        <v>26970</v>
      </c>
      <c r="O613" s="339" t="s">
        <v>1664</v>
      </c>
      <c r="P613" s="424">
        <v>6</v>
      </c>
      <c r="Q613" s="423">
        <v>13080</v>
      </c>
      <c r="R613" s="421" t="s">
        <v>1664</v>
      </c>
      <c r="S613" s="421">
        <v>12</v>
      </c>
    </row>
    <row r="614" spans="1:19" ht="12" x14ac:dyDescent="0.2">
      <c r="A614" s="341">
        <v>609</v>
      </c>
      <c r="B614" s="341" t="s">
        <v>8761</v>
      </c>
      <c r="C614" s="341" t="s">
        <v>8786</v>
      </c>
      <c r="D614" s="341" t="s">
        <v>158</v>
      </c>
      <c r="E614" s="341" t="s">
        <v>8801</v>
      </c>
      <c r="F614" s="422">
        <v>4000</v>
      </c>
      <c r="G614" s="418" t="s">
        <v>10109</v>
      </c>
      <c r="H614" s="341" t="s">
        <v>10110</v>
      </c>
      <c r="I614" s="341" t="s">
        <v>4015</v>
      </c>
      <c r="J614" s="341" t="s">
        <v>8777</v>
      </c>
      <c r="K614" s="341" t="s">
        <v>4015</v>
      </c>
      <c r="L614" s="339" t="s">
        <v>1664</v>
      </c>
      <c r="M614" s="339" t="s">
        <v>1664</v>
      </c>
      <c r="N614" s="423" t="s">
        <v>1664</v>
      </c>
      <c r="O614" s="339">
        <v>1</v>
      </c>
      <c r="P614" s="424">
        <v>3</v>
      </c>
      <c r="Q614" s="423">
        <v>9908.7296999999999</v>
      </c>
      <c r="R614" s="421"/>
      <c r="S614" s="421"/>
    </row>
    <row r="615" spans="1:19" ht="12" x14ac:dyDescent="0.2">
      <c r="A615" s="341">
        <v>610</v>
      </c>
      <c r="B615" s="341" t="s">
        <v>8761</v>
      </c>
      <c r="C615" s="341" t="s">
        <v>8762</v>
      </c>
      <c r="D615" s="341" t="s">
        <v>158</v>
      </c>
      <c r="E615" s="341" t="s">
        <v>8801</v>
      </c>
      <c r="F615" s="422">
        <v>4000</v>
      </c>
      <c r="G615" s="418" t="s">
        <v>10109</v>
      </c>
      <c r="H615" s="341" t="s">
        <v>10110</v>
      </c>
      <c r="I615" s="341" t="s">
        <v>4015</v>
      </c>
      <c r="J615" s="341" t="s">
        <v>8777</v>
      </c>
      <c r="K615" s="341" t="s">
        <v>4015</v>
      </c>
      <c r="L615" s="339">
        <v>1</v>
      </c>
      <c r="M615" s="339">
        <v>3</v>
      </c>
      <c r="N615" s="423">
        <v>12033.4</v>
      </c>
      <c r="O615" s="339">
        <v>1</v>
      </c>
      <c r="P615" s="424">
        <v>1</v>
      </c>
      <c r="Q615" s="423">
        <v>1818.81</v>
      </c>
      <c r="R615" s="421"/>
      <c r="S615" s="421"/>
    </row>
    <row r="616" spans="1:19" ht="12" x14ac:dyDescent="0.2">
      <c r="A616" s="341">
        <v>611</v>
      </c>
      <c r="B616" s="341" t="s">
        <v>8761</v>
      </c>
      <c r="C616" s="341" t="s">
        <v>8762</v>
      </c>
      <c r="D616" s="341" t="s">
        <v>158</v>
      </c>
      <c r="E616" s="341" t="s">
        <v>9365</v>
      </c>
      <c r="F616" s="422">
        <v>1500</v>
      </c>
      <c r="G616" s="418" t="s">
        <v>10111</v>
      </c>
      <c r="H616" s="341" t="s">
        <v>10112</v>
      </c>
      <c r="I616" s="341" t="s">
        <v>4510</v>
      </c>
      <c r="J616" s="341" t="s">
        <v>9907</v>
      </c>
      <c r="K616" s="341" t="s">
        <v>4510</v>
      </c>
      <c r="L616" s="339">
        <v>1</v>
      </c>
      <c r="M616" s="339">
        <v>2</v>
      </c>
      <c r="N616" s="423">
        <v>1975.625</v>
      </c>
      <c r="O616" s="339" t="s">
        <v>1664</v>
      </c>
      <c r="P616" s="424" t="s">
        <v>1664</v>
      </c>
      <c r="Q616" s="423" t="s">
        <v>1664</v>
      </c>
      <c r="R616" s="421"/>
      <c r="S616" s="421"/>
    </row>
    <row r="617" spans="1:19" ht="12" x14ac:dyDescent="0.2">
      <c r="A617" s="341">
        <v>612</v>
      </c>
      <c r="B617" s="341" t="s">
        <v>8761</v>
      </c>
      <c r="C617" s="341" t="s">
        <v>8762</v>
      </c>
      <c r="D617" s="341" t="s">
        <v>158</v>
      </c>
      <c r="E617" s="341" t="s">
        <v>8781</v>
      </c>
      <c r="F617" s="422">
        <v>8000</v>
      </c>
      <c r="G617" s="418" t="s">
        <v>10113</v>
      </c>
      <c r="H617" s="341" t="s">
        <v>10114</v>
      </c>
      <c r="I617" s="341" t="s">
        <v>4015</v>
      </c>
      <c r="J617" s="341" t="s">
        <v>8766</v>
      </c>
      <c r="K617" s="341" t="s">
        <v>4015</v>
      </c>
      <c r="L617" s="339">
        <v>1</v>
      </c>
      <c r="M617" s="339">
        <v>12</v>
      </c>
      <c r="N617" s="423">
        <v>99213.6</v>
      </c>
      <c r="O617" s="339" t="s">
        <v>1664</v>
      </c>
      <c r="P617" s="424">
        <v>6</v>
      </c>
      <c r="Q617" s="423">
        <v>49283.4</v>
      </c>
      <c r="R617" s="421" t="s">
        <v>1664</v>
      </c>
      <c r="S617" s="421">
        <v>12</v>
      </c>
    </row>
    <row r="618" spans="1:19" ht="12" x14ac:dyDescent="0.2">
      <c r="A618" s="341">
        <v>613</v>
      </c>
      <c r="B618" s="341" t="s">
        <v>8761</v>
      </c>
      <c r="C618" s="341" t="s">
        <v>8762</v>
      </c>
      <c r="D618" s="341" t="s">
        <v>158</v>
      </c>
      <c r="E618" s="341" t="s">
        <v>8801</v>
      </c>
      <c r="F618" s="422">
        <v>4000</v>
      </c>
      <c r="G618" s="418" t="s">
        <v>10115</v>
      </c>
      <c r="H618" s="341" t="s">
        <v>10116</v>
      </c>
      <c r="I618" s="341" t="s">
        <v>4015</v>
      </c>
      <c r="J618" s="341" t="s">
        <v>10117</v>
      </c>
      <c r="K618" s="341" t="s">
        <v>4015</v>
      </c>
      <c r="L618" s="339">
        <v>1</v>
      </c>
      <c r="M618" s="339">
        <v>12</v>
      </c>
      <c r="N618" s="423">
        <v>51213.599999999999</v>
      </c>
      <c r="O618" s="339" t="s">
        <v>1664</v>
      </c>
      <c r="P618" s="424">
        <v>6</v>
      </c>
      <c r="Q618" s="423">
        <v>25283.4</v>
      </c>
      <c r="R618" s="421" t="s">
        <v>1664</v>
      </c>
      <c r="S618" s="421">
        <v>12</v>
      </c>
    </row>
    <row r="619" spans="1:19" ht="12" x14ac:dyDescent="0.2">
      <c r="A619" s="341">
        <v>614</v>
      </c>
      <c r="B619" s="341" t="s">
        <v>8761</v>
      </c>
      <c r="C619" s="341" t="s">
        <v>8762</v>
      </c>
      <c r="D619" s="341" t="s">
        <v>158</v>
      </c>
      <c r="E619" s="341" t="s">
        <v>8801</v>
      </c>
      <c r="F619" s="422">
        <v>4000</v>
      </c>
      <c r="G619" s="418" t="s">
        <v>10118</v>
      </c>
      <c r="H619" s="341" t="s">
        <v>10119</v>
      </c>
      <c r="I619" s="341" t="s">
        <v>4015</v>
      </c>
      <c r="J619" s="341" t="s">
        <v>8777</v>
      </c>
      <c r="K619" s="341" t="s">
        <v>4015</v>
      </c>
      <c r="L619" s="339">
        <v>1</v>
      </c>
      <c r="M619" s="339">
        <v>12</v>
      </c>
      <c r="N619" s="423">
        <v>51213.599999999999</v>
      </c>
      <c r="O619" s="339" t="s">
        <v>1664</v>
      </c>
      <c r="P619" s="424">
        <v>6</v>
      </c>
      <c r="Q619" s="423">
        <v>25283.4</v>
      </c>
      <c r="R619" s="421" t="s">
        <v>1664</v>
      </c>
      <c r="S619" s="421">
        <v>12</v>
      </c>
    </row>
    <row r="620" spans="1:19" ht="12" x14ac:dyDescent="0.2">
      <c r="A620" s="341">
        <v>615</v>
      </c>
      <c r="B620" s="341" t="s">
        <v>8761</v>
      </c>
      <c r="C620" s="341" t="s">
        <v>8762</v>
      </c>
      <c r="D620" s="341" t="s">
        <v>158</v>
      </c>
      <c r="E620" s="341" t="s">
        <v>9166</v>
      </c>
      <c r="F620" s="422">
        <v>4000</v>
      </c>
      <c r="G620" s="418" t="s">
        <v>10120</v>
      </c>
      <c r="H620" s="341" t="s">
        <v>10121</v>
      </c>
      <c r="I620" s="341" t="s">
        <v>8819</v>
      </c>
      <c r="J620" s="341" t="s">
        <v>8777</v>
      </c>
      <c r="K620" s="341" t="s">
        <v>8819</v>
      </c>
      <c r="L620" s="339">
        <v>1</v>
      </c>
      <c r="M620" s="339">
        <v>3</v>
      </c>
      <c r="N620" s="423">
        <v>15086.73</v>
      </c>
      <c r="O620" s="339" t="s">
        <v>1664</v>
      </c>
      <c r="P620" s="424" t="s">
        <v>1664</v>
      </c>
      <c r="Q620" s="423" t="s">
        <v>1664</v>
      </c>
      <c r="R620" s="421"/>
      <c r="S620" s="421"/>
    </row>
    <row r="621" spans="1:19" ht="12" x14ac:dyDescent="0.2">
      <c r="A621" s="341">
        <v>616</v>
      </c>
      <c r="B621" s="341" t="s">
        <v>8761</v>
      </c>
      <c r="C621" s="341" t="s">
        <v>8762</v>
      </c>
      <c r="D621" s="341" t="s">
        <v>158</v>
      </c>
      <c r="E621" s="341" t="s">
        <v>10122</v>
      </c>
      <c r="F621" s="422">
        <v>4000</v>
      </c>
      <c r="G621" s="418" t="s">
        <v>10123</v>
      </c>
      <c r="H621" s="341" t="s">
        <v>10124</v>
      </c>
      <c r="I621" s="341" t="s">
        <v>10125</v>
      </c>
      <c r="J621" s="341" t="s">
        <v>10126</v>
      </c>
      <c r="K621" s="341" t="s">
        <v>10125</v>
      </c>
      <c r="L621" s="339">
        <v>1</v>
      </c>
      <c r="M621" s="339">
        <v>12</v>
      </c>
      <c r="N621" s="423">
        <v>51213.599999999999</v>
      </c>
      <c r="O621" s="339" t="s">
        <v>1664</v>
      </c>
      <c r="P621" s="424">
        <v>6</v>
      </c>
      <c r="Q621" s="423">
        <v>25283.4</v>
      </c>
      <c r="R621" s="421" t="s">
        <v>1664</v>
      </c>
      <c r="S621" s="421">
        <v>12</v>
      </c>
    </row>
    <row r="622" spans="1:19" ht="12" x14ac:dyDescent="0.2">
      <c r="A622" s="341">
        <v>617</v>
      </c>
      <c r="B622" s="341" t="s">
        <v>8761</v>
      </c>
      <c r="C622" s="341" t="s">
        <v>8786</v>
      </c>
      <c r="D622" s="341" t="s">
        <v>158</v>
      </c>
      <c r="E622" s="341" t="s">
        <v>8801</v>
      </c>
      <c r="F622" s="422">
        <v>4000</v>
      </c>
      <c r="G622" s="418" t="s">
        <v>10127</v>
      </c>
      <c r="H622" s="341" t="s">
        <v>10128</v>
      </c>
      <c r="I622" s="341" t="s">
        <v>4015</v>
      </c>
      <c r="J622" s="341" t="s">
        <v>8766</v>
      </c>
      <c r="K622" s="341" t="s">
        <v>4015</v>
      </c>
      <c r="L622" s="339" t="s">
        <v>1664</v>
      </c>
      <c r="M622" s="339" t="s">
        <v>1664</v>
      </c>
      <c r="N622" s="423" t="s">
        <v>1664</v>
      </c>
      <c r="O622" s="339">
        <v>1</v>
      </c>
      <c r="P622" s="424">
        <v>3</v>
      </c>
      <c r="Q622" s="423">
        <v>12683.1</v>
      </c>
      <c r="R622" s="421"/>
      <c r="S622" s="421"/>
    </row>
    <row r="623" spans="1:19" ht="12" x14ac:dyDescent="0.2">
      <c r="A623" s="341">
        <v>618</v>
      </c>
      <c r="B623" s="341" t="s">
        <v>8761</v>
      </c>
      <c r="C623" s="341" t="s">
        <v>8762</v>
      </c>
      <c r="D623" s="341" t="s">
        <v>158</v>
      </c>
      <c r="E623" s="341" t="s">
        <v>8801</v>
      </c>
      <c r="F623" s="422">
        <v>4000</v>
      </c>
      <c r="G623" s="418" t="s">
        <v>10127</v>
      </c>
      <c r="H623" s="341" t="s">
        <v>10128</v>
      </c>
      <c r="I623" s="341" t="s">
        <v>4015</v>
      </c>
      <c r="J623" s="341" t="s">
        <v>8766</v>
      </c>
      <c r="K623" s="341" t="s">
        <v>4015</v>
      </c>
      <c r="L623" s="339">
        <v>1</v>
      </c>
      <c r="M623" s="339">
        <v>2</v>
      </c>
      <c r="N623" s="423">
        <v>8262.26</v>
      </c>
      <c r="O623" s="339">
        <v>1</v>
      </c>
      <c r="P623" s="424">
        <v>1</v>
      </c>
      <c r="Q623" s="423">
        <v>1792.4396000000002</v>
      </c>
      <c r="R623" s="421"/>
      <c r="S623" s="421"/>
    </row>
    <row r="624" spans="1:19" ht="12" x14ac:dyDescent="0.2">
      <c r="A624" s="341">
        <v>619</v>
      </c>
      <c r="B624" s="341" t="s">
        <v>8761</v>
      </c>
      <c r="C624" s="341" t="s">
        <v>8762</v>
      </c>
      <c r="D624" s="341" t="s">
        <v>158</v>
      </c>
      <c r="E624" s="341" t="s">
        <v>4280</v>
      </c>
      <c r="F624" s="422">
        <v>4000</v>
      </c>
      <c r="G624" s="418" t="s">
        <v>10129</v>
      </c>
      <c r="H624" s="341" t="s">
        <v>10130</v>
      </c>
      <c r="I624" s="341" t="s">
        <v>4015</v>
      </c>
      <c r="J624" s="341" t="s">
        <v>8777</v>
      </c>
      <c r="K624" s="341" t="s">
        <v>4015</v>
      </c>
      <c r="L624" s="339">
        <v>1</v>
      </c>
      <c r="M624" s="339">
        <v>12</v>
      </c>
      <c r="N624" s="423">
        <v>51213.599999999999</v>
      </c>
      <c r="O624" s="339" t="s">
        <v>1664</v>
      </c>
      <c r="P624" s="424">
        <v>6</v>
      </c>
      <c r="Q624" s="423">
        <v>25283.4</v>
      </c>
      <c r="R624" s="421" t="s">
        <v>1664</v>
      </c>
      <c r="S624" s="421">
        <v>12</v>
      </c>
    </row>
    <row r="625" spans="1:19" ht="12" x14ac:dyDescent="0.2">
      <c r="A625" s="341">
        <v>620</v>
      </c>
      <c r="B625" s="341" t="s">
        <v>8761</v>
      </c>
      <c r="C625" s="341" t="s">
        <v>8762</v>
      </c>
      <c r="D625" s="341" t="s">
        <v>158</v>
      </c>
      <c r="E625" s="341" t="s">
        <v>8767</v>
      </c>
      <c r="F625" s="422">
        <v>6000</v>
      </c>
      <c r="G625" s="418" t="s">
        <v>10131</v>
      </c>
      <c r="H625" s="341" t="s">
        <v>10132</v>
      </c>
      <c r="I625" s="341" t="s">
        <v>4015</v>
      </c>
      <c r="J625" s="341" t="s">
        <v>8766</v>
      </c>
      <c r="K625" s="341" t="s">
        <v>4015</v>
      </c>
      <c r="L625" s="339">
        <v>1</v>
      </c>
      <c r="M625" s="339">
        <v>12</v>
      </c>
      <c r="N625" s="423">
        <v>75213.600000000006</v>
      </c>
      <c r="O625" s="339">
        <v>1</v>
      </c>
      <c r="P625" s="424">
        <v>4</v>
      </c>
      <c r="Q625" s="423">
        <v>28577.469999999998</v>
      </c>
      <c r="R625" s="421"/>
      <c r="S625" s="421"/>
    </row>
    <row r="626" spans="1:19" ht="12" x14ac:dyDescent="0.2">
      <c r="A626" s="341">
        <v>621</v>
      </c>
      <c r="B626" s="341" t="s">
        <v>8761</v>
      </c>
      <c r="C626" s="341" t="s">
        <v>8786</v>
      </c>
      <c r="D626" s="341" t="s">
        <v>158</v>
      </c>
      <c r="E626" s="341" t="s">
        <v>8801</v>
      </c>
      <c r="F626" s="422">
        <v>4000</v>
      </c>
      <c r="G626" s="418" t="s">
        <v>10133</v>
      </c>
      <c r="H626" s="341" t="s">
        <v>10134</v>
      </c>
      <c r="I626" s="341" t="s">
        <v>4015</v>
      </c>
      <c r="J626" s="341" t="s">
        <v>8777</v>
      </c>
      <c r="K626" s="341" t="s">
        <v>4015</v>
      </c>
      <c r="L626" s="339" t="s">
        <v>1664</v>
      </c>
      <c r="M626" s="339" t="s">
        <v>1664</v>
      </c>
      <c r="N626" s="423" t="s">
        <v>1664</v>
      </c>
      <c r="O626" s="339">
        <v>1</v>
      </c>
      <c r="P626" s="424">
        <v>6</v>
      </c>
      <c r="Q626" s="423">
        <v>25283.4</v>
      </c>
      <c r="R626" s="421">
        <v>4</v>
      </c>
      <c r="S626" s="421">
        <v>12</v>
      </c>
    </row>
    <row r="627" spans="1:19" ht="12" x14ac:dyDescent="0.2">
      <c r="A627" s="341">
        <v>622</v>
      </c>
      <c r="B627" s="341" t="s">
        <v>8761</v>
      </c>
      <c r="C627" s="341" t="s">
        <v>8762</v>
      </c>
      <c r="D627" s="341" t="s">
        <v>158</v>
      </c>
      <c r="E627" s="341" t="s">
        <v>8801</v>
      </c>
      <c r="F627" s="422">
        <v>4000</v>
      </c>
      <c r="G627" s="418" t="s">
        <v>10133</v>
      </c>
      <c r="H627" s="341" t="s">
        <v>10134</v>
      </c>
      <c r="I627" s="341" t="s">
        <v>4015</v>
      </c>
      <c r="J627" s="341" t="s">
        <v>8777</v>
      </c>
      <c r="K627" s="341" t="s">
        <v>4015</v>
      </c>
      <c r="L627" s="339">
        <v>1</v>
      </c>
      <c r="M627" s="339">
        <v>2</v>
      </c>
      <c r="N627" s="423">
        <v>8262.26</v>
      </c>
      <c r="O627" s="339" t="s">
        <v>1664</v>
      </c>
      <c r="P627" s="424" t="s">
        <v>1664</v>
      </c>
      <c r="Q627" s="423" t="s">
        <v>1664</v>
      </c>
      <c r="R627" s="421"/>
      <c r="S627" s="421"/>
    </row>
    <row r="628" spans="1:19" ht="12" x14ac:dyDescent="0.2">
      <c r="A628" s="341">
        <v>623</v>
      </c>
      <c r="B628" s="341" t="s">
        <v>8761</v>
      </c>
      <c r="C628" s="341" t="s">
        <v>8762</v>
      </c>
      <c r="D628" s="341" t="s">
        <v>158</v>
      </c>
      <c r="E628" s="341" t="s">
        <v>9166</v>
      </c>
      <c r="F628" s="422">
        <v>4000</v>
      </c>
      <c r="G628" s="418" t="s">
        <v>10135</v>
      </c>
      <c r="H628" s="341" t="s">
        <v>10136</v>
      </c>
      <c r="I628" s="341" t="s">
        <v>9017</v>
      </c>
      <c r="J628" s="341" t="s">
        <v>8777</v>
      </c>
      <c r="K628" s="341" t="s">
        <v>9017</v>
      </c>
      <c r="L628" s="339">
        <v>1</v>
      </c>
      <c r="M628" s="339">
        <v>12</v>
      </c>
      <c r="N628" s="423">
        <v>51213.599999999999</v>
      </c>
      <c r="O628" s="339" t="s">
        <v>1664</v>
      </c>
      <c r="P628" s="424">
        <v>6</v>
      </c>
      <c r="Q628" s="423">
        <v>25283.4</v>
      </c>
      <c r="R628" s="421" t="s">
        <v>1664</v>
      </c>
      <c r="S628" s="421">
        <v>12</v>
      </c>
    </row>
    <row r="629" spans="1:19" ht="12" x14ac:dyDescent="0.2">
      <c r="A629" s="341">
        <v>624</v>
      </c>
      <c r="B629" s="341" t="s">
        <v>8761</v>
      </c>
      <c r="C629" s="341" t="s">
        <v>8786</v>
      </c>
      <c r="D629" s="341" t="s">
        <v>158</v>
      </c>
      <c r="E629" s="341" t="s">
        <v>4507</v>
      </c>
      <c r="F629" s="422">
        <v>3500</v>
      </c>
      <c r="G629" s="418" t="s">
        <v>10137</v>
      </c>
      <c r="H629" s="341" t="s">
        <v>10138</v>
      </c>
      <c r="I629" s="341" t="s">
        <v>4015</v>
      </c>
      <c r="J629" s="341" t="s">
        <v>8777</v>
      </c>
      <c r="K629" s="341" t="s">
        <v>4015</v>
      </c>
      <c r="L629" s="339">
        <v>1</v>
      </c>
      <c r="M629" s="339">
        <v>10</v>
      </c>
      <c r="N629" s="423">
        <v>37478</v>
      </c>
      <c r="O629" s="339" t="s">
        <v>1664</v>
      </c>
      <c r="P629" s="424">
        <v>6</v>
      </c>
      <c r="Q629" s="423">
        <v>22283.4</v>
      </c>
      <c r="R629" s="421">
        <v>4</v>
      </c>
      <c r="S629" s="421">
        <v>12</v>
      </c>
    </row>
    <row r="630" spans="1:19" ht="12" x14ac:dyDescent="0.2">
      <c r="A630" s="341">
        <v>625</v>
      </c>
      <c r="B630" s="341" t="s">
        <v>8761</v>
      </c>
      <c r="C630" s="341" t="s">
        <v>8762</v>
      </c>
      <c r="D630" s="341" t="s">
        <v>158</v>
      </c>
      <c r="E630" s="341" t="s">
        <v>4507</v>
      </c>
      <c r="F630" s="422">
        <v>3500</v>
      </c>
      <c r="G630" s="418" t="s">
        <v>10137</v>
      </c>
      <c r="H630" s="341" t="s">
        <v>10138</v>
      </c>
      <c r="I630" s="341" t="s">
        <v>4015</v>
      </c>
      <c r="J630" s="341" t="s">
        <v>8777</v>
      </c>
      <c r="K630" s="341" t="s">
        <v>4015</v>
      </c>
      <c r="L630" s="339">
        <v>1</v>
      </c>
      <c r="M630" s="339">
        <v>2</v>
      </c>
      <c r="N630" s="423">
        <v>7735.6</v>
      </c>
      <c r="O630" s="339" t="s">
        <v>1664</v>
      </c>
      <c r="P630" s="424" t="s">
        <v>1664</v>
      </c>
      <c r="Q630" s="423" t="s">
        <v>1664</v>
      </c>
      <c r="R630" s="421"/>
      <c r="S630" s="421"/>
    </row>
    <row r="631" spans="1:19" ht="12" x14ac:dyDescent="0.2">
      <c r="A631" s="341">
        <v>626</v>
      </c>
      <c r="B631" s="341" t="s">
        <v>8761</v>
      </c>
      <c r="C631" s="341" t="s">
        <v>8762</v>
      </c>
      <c r="D631" s="341" t="s">
        <v>158</v>
      </c>
      <c r="E631" s="341" t="s">
        <v>4012</v>
      </c>
      <c r="F631" s="422">
        <v>6500</v>
      </c>
      <c r="G631" s="418" t="s">
        <v>10139</v>
      </c>
      <c r="H631" s="341" t="s">
        <v>10140</v>
      </c>
      <c r="I631" s="341" t="s">
        <v>4015</v>
      </c>
      <c r="J631" s="341" t="s">
        <v>8777</v>
      </c>
      <c r="K631" s="341" t="s">
        <v>4015</v>
      </c>
      <c r="L631" s="339">
        <v>1</v>
      </c>
      <c r="M631" s="339">
        <v>12</v>
      </c>
      <c r="N631" s="423">
        <v>80514.700000000012</v>
      </c>
      <c r="O631" s="339" t="s">
        <v>1664</v>
      </c>
      <c r="P631" s="424">
        <v>6</v>
      </c>
      <c r="Q631" s="423">
        <v>40283.4</v>
      </c>
      <c r="R631" s="421" t="s">
        <v>1664</v>
      </c>
      <c r="S631" s="421">
        <v>12</v>
      </c>
    </row>
    <row r="632" spans="1:19" ht="12" x14ac:dyDescent="0.2">
      <c r="A632" s="341">
        <v>627</v>
      </c>
      <c r="B632" s="341" t="s">
        <v>8761</v>
      </c>
      <c r="C632" s="341" t="s">
        <v>8786</v>
      </c>
      <c r="D632" s="341" t="s">
        <v>158</v>
      </c>
      <c r="E632" s="341" t="s">
        <v>8801</v>
      </c>
      <c r="F632" s="422">
        <v>5000</v>
      </c>
      <c r="G632" s="418" t="s">
        <v>10141</v>
      </c>
      <c r="H632" s="341" t="s">
        <v>10142</v>
      </c>
      <c r="I632" s="341" t="s">
        <v>4015</v>
      </c>
      <c r="J632" s="341" t="s">
        <v>10143</v>
      </c>
      <c r="K632" s="341" t="s">
        <v>4015</v>
      </c>
      <c r="L632" s="339" t="s">
        <v>1664</v>
      </c>
      <c r="M632" s="339" t="s">
        <v>1664</v>
      </c>
      <c r="N632" s="423" t="s">
        <v>1664</v>
      </c>
      <c r="O632" s="339">
        <v>1</v>
      </c>
      <c r="P632" s="424">
        <v>6</v>
      </c>
      <c r="Q632" s="423">
        <v>31283.4</v>
      </c>
      <c r="R632" s="421">
        <v>4</v>
      </c>
      <c r="S632" s="421">
        <v>12</v>
      </c>
    </row>
    <row r="633" spans="1:19" ht="12" x14ac:dyDescent="0.2">
      <c r="A633" s="341">
        <v>628</v>
      </c>
      <c r="B633" s="341" t="s">
        <v>8761</v>
      </c>
      <c r="C633" s="341" t="s">
        <v>8762</v>
      </c>
      <c r="D633" s="341" t="s">
        <v>158</v>
      </c>
      <c r="E633" s="341" t="s">
        <v>8801</v>
      </c>
      <c r="F633" s="422">
        <v>5000</v>
      </c>
      <c r="G633" s="418" t="s">
        <v>10141</v>
      </c>
      <c r="H633" s="341" t="s">
        <v>10142</v>
      </c>
      <c r="I633" s="341" t="s">
        <v>4015</v>
      </c>
      <c r="J633" s="341" t="s">
        <v>10143</v>
      </c>
      <c r="K633" s="341" t="s">
        <v>4015</v>
      </c>
      <c r="L633" s="339">
        <v>1</v>
      </c>
      <c r="M633" s="339">
        <v>3</v>
      </c>
      <c r="N633" s="423">
        <v>15003.4</v>
      </c>
      <c r="O633" s="339" t="s">
        <v>1664</v>
      </c>
      <c r="P633" s="424" t="s">
        <v>1664</v>
      </c>
      <c r="Q633" s="423" t="s">
        <v>1664</v>
      </c>
      <c r="R633" s="421"/>
      <c r="S633" s="421"/>
    </row>
    <row r="634" spans="1:19" ht="12" x14ac:dyDescent="0.2">
      <c r="A634" s="341">
        <v>629</v>
      </c>
      <c r="B634" s="341" t="s">
        <v>8761</v>
      </c>
      <c r="C634" s="341" t="s">
        <v>8786</v>
      </c>
      <c r="D634" s="341" t="s">
        <v>158</v>
      </c>
      <c r="E634" s="341" t="s">
        <v>8801</v>
      </c>
      <c r="F634" s="422">
        <v>4000</v>
      </c>
      <c r="G634" s="418" t="s">
        <v>10144</v>
      </c>
      <c r="H634" s="341" t="s">
        <v>10145</v>
      </c>
      <c r="I634" s="341" t="s">
        <v>4015</v>
      </c>
      <c r="J634" s="341" t="s">
        <v>10146</v>
      </c>
      <c r="K634" s="341" t="s">
        <v>4015</v>
      </c>
      <c r="L634" s="339" t="s">
        <v>1664</v>
      </c>
      <c r="M634" s="339" t="s">
        <v>1664</v>
      </c>
      <c r="N634" s="423" t="s">
        <v>1664</v>
      </c>
      <c r="O634" s="339">
        <v>1</v>
      </c>
      <c r="P634" s="424">
        <v>2</v>
      </c>
      <c r="Q634" s="423">
        <v>6262.3703000000005</v>
      </c>
      <c r="R634" s="421"/>
      <c r="S634" s="421"/>
    </row>
    <row r="635" spans="1:19" ht="12" x14ac:dyDescent="0.2">
      <c r="A635" s="341">
        <v>630</v>
      </c>
      <c r="B635" s="341" t="s">
        <v>8761</v>
      </c>
      <c r="C635" s="341" t="s">
        <v>8762</v>
      </c>
      <c r="D635" s="341" t="s">
        <v>158</v>
      </c>
      <c r="E635" s="341" t="s">
        <v>8801</v>
      </c>
      <c r="F635" s="422">
        <v>4000</v>
      </c>
      <c r="G635" s="418" t="s">
        <v>10144</v>
      </c>
      <c r="H635" s="341" t="s">
        <v>10145</v>
      </c>
      <c r="I635" s="341" t="s">
        <v>4015</v>
      </c>
      <c r="J635" s="341" t="s">
        <v>10146</v>
      </c>
      <c r="K635" s="341" t="s">
        <v>4015</v>
      </c>
      <c r="L635" s="339">
        <v>1</v>
      </c>
      <c r="M635" s="339">
        <v>3</v>
      </c>
      <c r="N635" s="423">
        <v>12170.06</v>
      </c>
      <c r="O635" s="339">
        <v>1</v>
      </c>
      <c r="P635" s="424">
        <v>1</v>
      </c>
      <c r="Q635" s="423">
        <v>1493.03</v>
      </c>
      <c r="R635" s="421"/>
      <c r="S635" s="421"/>
    </row>
    <row r="636" spans="1:19" ht="12" x14ac:dyDescent="0.2">
      <c r="A636" s="341">
        <v>631</v>
      </c>
      <c r="B636" s="341" t="s">
        <v>8761</v>
      </c>
      <c r="C636" s="341" t="s">
        <v>8762</v>
      </c>
      <c r="D636" s="341" t="s">
        <v>158</v>
      </c>
      <c r="E636" s="341" t="s">
        <v>10147</v>
      </c>
      <c r="F636" s="422">
        <v>5000</v>
      </c>
      <c r="G636" s="418" t="s">
        <v>10148</v>
      </c>
      <c r="H636" s="341" t="s">
        <v>10149</v>
      </c>
      <c r="I636" s="341" t="s">
        <v>8772</v>
      </c>
      <c r="J636" s="341" t="s">
        <v>8777</v>
      </c>
      <c r="K636" s="341" t="s">
        <v>8772</v>
      </c>
      <c r="L636" s="339">
        <v>1</v>
      </c>
      <c r="M636" s="339">
        <v>12</v>
      </c>
      <c r="N636" s="423">
        <v>63213.599999999999</v>
      </c>
      <c r="O636" s="339" t="s">
        <v>1664</v>
      </c>
      <c r="P636" s="424">
        <v>6</v>
      </c>
      <c r="Q636" s="423">
        <v>31283.4</v>
      </c>
      <c r="R636" s="421" t="s">
        <v>1664</v>
      </c>
      <c r="S636" s="421">
        <v>12</v>
      </c>
    </row>
    <row r="637" spans="1:19" ht="12" x14ac:dyDescent="0.2">
      <c r="A637" s="341">
        <v>632</v>
      </c>
      <c r="B637" s="341" t="s">
        <v>8761</v>
      </c>
      <c r="C637" s="341" t="s">
        <v>8786</v>
      </c>
      <c r="D637" s="341" t="s">
        <v>158</v>
      </c>
      <c r="E637" s="341" t="s">
        <v>8801</v>
      </c>
      <c r="F637" s="422">
        <v>4000</v>
      </c>
      <c r="G637" s="418" t="s">
        <v>10150</v>
      </c>
      <c r="H637" s="341" t="s">
        <v>10151</v>
      </c>
      <c r="I637" s="341" t="s">
        <v>4015</v>
      </c>
      <c r="J637" s="341" t="s">
        <v>8777</v>
      </c>
      <c r="K637" s="341" t="s">
        <v>4015</v>
      </c>
      <c r="L637" s="339" t="s">
        <v>1664</v>
      </c>
      <c r="M637" s="339" t="s">
        <v>1664</v>
      </c>
      <c r="N637" s="423" t="s">
        <v>1664</v>
      </c>
      <c r="O637" s="339">
        <v>1</v>
      </c>
      <c r="P637" s="424">
        <v>6</v>
      </c>
      <c r="Q637" s="423">
        <v>25283.4</v>
      </c>
      <c r="R637" s="421">
        <v>4</v>
      </c>
      <c r="S637" s="421">
        <v>12</v>
      </c>
    </row>
    <row r="638" spans="1:19" ht="12" x14ac:dyDescent="0.2">
      <c r="A638" s="341">
        <v>633</v>
      </c>
      <c r="B638" s="341" t="s">
        <v>8761</v>
      </c>
      <c r="C638" s="341" t="s">
        <v>8762</v>
      </c>
      <c r="D638" s="341" t="s">
        <v>158</v>
      </c>
      <c r="E638" s="341" t="s">
        <v>8801</v>
      </c>
      <c r="F638" s="422">
        <v>4000</v>
      </c>
      <c r="G638" s="418" t="s">
        <v>10150</v>
      </c>
      <c r="H638" s="341" t="s">
        <v>10151</v>
      </c>
      <c r="I638" s="341" t="s">
        <v>4015</v>
      </c>
      <c r="J638" s="341" t="s">
        <v>8777</v>
      </c>
      <c r="K638" s="341" t="s">
        <v>4015</v>
      </c>
      <c r="L638" s="339">
        <v>1</v>
      </c>
      <c r="M638" s="339">
        <v>2</v>
      </c>
      <c r="N638" s="423">
        <v>8262.26</v>
      </c>
      <c r="O638" s="339" t="s">
        <v>1664</v>
      </c>
      <c r="P638" s="424" t="s">
        <v>1664</v>
      </c>
      <c r="Q638" s="423" t="s">
        <v>1664</v>
      </c>
      <c r="R638" s="421"/>
      <c r="S638" s="421"/>
    </row>
    <row r="639" spans="1:19" ht="12" x14ac:dyDescent="0.2">
      <c r="A639" s="341">
        <v>634</v>
      </c>
      <c r="B639" s="341" t="s">
        <v>8761</v>
      </c>
      <c r="C639" s="341" t="s">
        <v>8762</v>
      </c>
      <c r="D639" s="341" t="s">
        <v>158</v>
      </c>
      <c r="E639" s="341" t="s">
        <v>3997</v>
      </c>
      <c r="F639" s="422">
        <v>1800</v>
      </c>
      <c r="G639" s="418" t="s">
        <v>10152</v>
      </c>
      <c r="H639" s="341" t="s">
        <v>10153</v>
      </c>
      <c r="I639" s="341" t="s">
        <v>4727</v>
      </c>
      <c r="J639" s="341" t="s">
        <v>8910</v>
      </c>
      <c r="K639" s="341" t="s">
        <v>4727</v>
      </c>
      <c r="L639" s="339">
        <v>1</v>
      </c>
      <c r="M639" s="339">
        <v>12</v>
      </c>
      <c r="N639" s="423">
        <v>24354</v>
      </c>
      <c r="O639" s="339" t="s">
        <v>1664</v>
      </c>
      <c r="P639" s="424">
        <v>6</v>
      </c>
      <c r="Q639" s="423">
        <v>11772</v>
      </c>
      <c r="R639" s="421" t="s">
        <v>1664</v>
      </c>
      <c r="S639" s="421">
        <v>12</v>
      </c>
    </row>
    <row r="640" spans="1:19" ht="12" x14ac:dyDescent="0.2">
      <c r="A640" s="341">
        <v>635</v>
      </c>
      <c r="B640" s="341" t="s">
        <v>8761</v>
      </c>
      <c r="C640" s="341" t="s">
        <v>8762</v>
      </c>
      <c r="D640" s="341" t="s">
        <v>158</v>
      </c>
      <c r="E640" s="341" t="s">
        <v>8801</v>
      </c>
      <c r="F640" s="422">
        <v>4000</v>
      </c>
      <c r="G640" s="418" t="s">
        <v>10154</v>
      </c>
      <c r="H640" s="341" t="s">
        <v>10155</v>
      </c>
      <c r="I640" s="341" t="s">
        <v>4015</v>
      </c>
      <c r="J640" s="341" t="s">
        <v>10156</v>
      </c>
      <c r="K640" s="341" t="s">
        <v>4015</v>
      </c>
      <c r="L640" s="339">
        <v>1</v>
      </c>
      <c r="M640" s="339">
        <v>12</v>
      </c>
      <c r="N640" s="423">
        <v>51213.599999999999</v>
      </c>
      <c r="O640" s="339" t="s">
        <v>1664</v>
      </c>
      <c r="P640" s="424">
        <v>6</v>
      </c>
      <c r="Q640" s="423">
        <v>25283.4</v>
      </c>
      <c r="R640" s="421" t="s">
        <v>1664</v>
      </c>
      <c r="S640" s="421">
        <v>12</v>
      </c>
    </row>
    <row r="641" spans="1:19" ht="12" x14ac:dyDescent="0.2">
      <c r="A641" s="341">
        <v>636</v>
      </c>
      <c r="B641" s="341" t="s">
        <v>8761</v>
      </c>
      <c r="C641" s="341" t="s">
        <v>8762</v>
      </c>
      <c r="D641" s="341" t="s">
        <v>158</v>
      </c>
      <c r="E641" s="341" t="s">
        <v>9166</v>
      </c>
      <c r="F641" s="422">
        <v>4000</v>
      </c>
      <c r="G641" s="418" t="s">
        <v>10157</v>
      </c>
      <c r="H641" s="341" t="s">
        <v>10158</v>
      </c>
      <c r="I641" s="341" t="s">
        <v>6003</v>
      </c>
      <c r="J641" s="341" t="s">
        <v>8777</v>
      </c>
      <c r="K641" s="341" t="s">
        <v>6003</v>
      </c>
      <c r="L641" s="339">
        <v>1</v>
      </c>
      <c r="M641" s="339">
        <v>12</v>
      </c>
      <c r="N641" s="423">
        <v>51213.599999999999</v>
      </c>
      <c r="O641" s="339" t="s">
        <v>1664</v>
      </c>
      <c r="P641" s="424">
        <v>6</v>
      </c>
      <c r="Q641" s="423">
        <v>25283.4</v>
      </c>
      <c r="R641" s="421" t="s">
        <v>1664</v>
      </c>
      <c r="S641" s="421">
        <v>12</v>
      </c>
    </row>
    <row r="642" spans="1:19" ht="12" x14ac:dyDescent="0.2">
      <c r="A642" s="341">
        <v>637</v>
      </c>
      <c r="B642" s="341" t="s">
        <v>8761</v>
      </c>
      <c r="C642" s="341" t="s">
        <v>8762</v>
      </c>
      <c r="D642" s="341" t="s">
        <v>158</v>
      </c>
      <c r="E642" s="341" t="s">
        <v>5176</v>
      </c>
      <c r="F642" s="422">
        <v>7000</v>
      </c>
      <c r="G642" s="418" t="s">
        <v>10159</v>
      </c>
      <c r="H642" s="341" t="s">
        <v>10160</v>
      </c>
      <c r="I642" s="341" t="s">
        <v>6617</v>
      </c>
      <c r="J642" s="341" t="s">
        <v>8766</v>
      </c>
      <c r="K642" s="341" t="s">
        <v>6617</v>
      </c>
      <c r="L642" s="339">
        <v>1</v>
      </c>
      <c r="M642" s="339">
        <v>12</v>
      </c>
      <c r="N642" s="423">
        <v>86877.6</v>
      </c>
      <c r="O642" s="339" t="s">
        <v>1664</v>
      </c>
      <c r="P642" s="424">
        <v>6</v>
      </c>
      <c r="Q642" s="423">
        <v>43283.4</v>
      </c>
      <c r="R642" s="421" t="s">
        <v>1664</v>
      </c>
      <c r="S642" s="421">
        <v>12</v>
      </c>
    </row>
    <row r="643" spans="1:19" ht="12" x14ac:dyDescent="0.2">
      <c r="A643" s="341">
        <v>638</v>
      </c>
      <c r="B643" s="341" t="s">
        <v>8761</v>
      </c>
      <c r="C643" s="341" t="s">
        <v>8786</v>
      </c>
      <c r="D643" s="341" t="s">
        <v>158</v>
      </c>
      <c r="E643" s="341" t="s">
        <v>8801</v>
      </c>
      <c r="F643" s="422">
        <v>4000</v>
      </c>
      <c r="G643" s="418" t="s">
        <v>10161</v>
      </c>
      <c r="H643" s="341" t="s">
        <v>10162</v>
      </c>
      <c r="I643" s="341" t="s">
        <v>8444</v>
      </c>
      <c r="J643" s="341" t="s">
        <v>8777</v>
      </c>
      <c r="K643" s="341" t="s">
        <v>8444</v>
      </c>
      <c r="L643" s="339" t="s">
        <v>1664</v>
      </c>
      <c r="M643" s="339" t="s">
        <v>1664</v>
      </c>
      <c r="N643" s="423" t="s">
        <v>1664</v>
      </c>
      <c r="O643" s="339">
        <v>1</v>
      </c>
      <c r="P643" s="424">
        <v>6</v>
      </c>
      <c r="Q643" s="423">
        <v>25283.4</v>
      </c>
      <c r="R643" s="421">
        <v>4</v>
      </c>
      <c r="S643" s="421">
        <v>12</v>
      </c>
    </row>
    <row r="644" spans="1:19" ht="12" x14ac:dyDescent="0.2">
      <c r="A644" s="341">
        <v>639</v>
      </c>
      <c r="B644" s="341" t="s">
        <v>8761</v>
      </c>
      <c r="C644" s="341" t="s">
        <v>8762</v>
      </c>
      <c r="D644" s="341" t="s">
        <v>158</v>
      </c>
      <c r="E644" s="341" t="s">
        <v>8801</v>
      </c>
      <c r="F644" s="422">
        <v>4000</v>
      </c>
      <c r="G644" s="418" t="s">
        <v>10161</v>
      </c>
      <c r="H644" s="341" t="s">
        <v>10162</v>
      </c>
      <c r="I644" s="341" t="s">
        <v>8444</v>
      </c>
      <c r="J644" s="341" t="s">
        <v>8777</v>
      </c>
      <c r="K644" s="341" t="s">
        <v>8444</v>
      </c>
      <c r="L644" s="339">
        <v>1</v>
      </c>
      <c r="M644" s="339">
        <v>3</v>
      </c>
      <c r="N644" s="423">
        <v>12170.06</v>
      </c>
      <c r="O644" s="339" t="s">
        <v>1664</v>
      </c>
      <c r="P644" s="424" t="s">
        <v>1664</v>
      </c>
      <c r="Q644" s="423" t="s">
        <v>1664</v>
      </c>
      <c r="R644" s="421"/>
      <c r="S644" s="421"/>
    </row>
    <row r="645" spans="1:19" ht="12" x14ac:dyDescent="0.2">
      <c r="A645" s="341">
        <v>640</v>
      </c>
      <c r="B645" s="341" t="s">
        <v>8761</v>
      </c>
      <c r="C645" s="341" t="s">
        <v>8786</v>
      </c>
      <c r="D645" s="341" t="s">
        <v>158</v>
      </c>
      <c r="E645" s="341" t="s">
        <v>8781</v>
      </c>
      <c r="F645" s="422">
        <v>9500</v>
      </c>
      <c r="G645" s="418" t="s">
        <v>10163</v>
      </c>
      <c r="H645" s="341" t="s">
        <v>10164</v>
      </c>
      <c r="I645" s="341" t="s">
        <v>4015</v>
      </c>
      <c r="J645" s="341" t="s">
        <v>8900</v>
      </c>
      <c r="K645" s="341" t="s">
        <v>4015</v>
      </c>
      <c r="L645" s="339">
        <v>1</v>
      </c>
      <c r="M645" s="339">
        <v>10</v>
      </c>
      <c r="N645" s="423">
        <v>97478</v>
      </c>
      <c r="O645" s="339" t="s">
        <v>1664</v>
      </c>
      <c r="P645" s="424">
        <v>6</v>
      </c>
      <c r="Q645" s="423">
        <v>58283.4</v>
      </c>
      <c r="R645" s="421" t="s">
        <v>1664</v>
      </c>
      <c r="S645" s="421">
        <v>12</v>
      </c>
    </row>
    <row r="646" spans="1:19" ht="12" x14ac:dyDescent="0.2">
      <c r="A646" s="341">
        <v>641</v>
      </c>
      <c r="B646" s="341" t="s">
        <v>8761</v>
      </c>
      <c r="C646" s="341" t="s">
        <v>8762</v>
      </c>
      <c r="D646" s="341" t="s">
        <v>158</v>
      </c>
      <c r="E646" s="341" t="s">
        <v>8781</v>
      </c>
      <c r="F646" s="422">
        <v>9500</v>
      </c>
      <c r="G646" s="418" t="s">
        <v>10163</v>
      </c>
      <c r="H646" s="341" t="s">
        <v>10164</v>
      </c>
      <c r="I646" s="341" t="s">
        <v>4015</v>
      </c>
      <c r="J646" s="341" t="s">
        <v>8900</v>
      </c>
      <c r="K646" s="341" t="s">
        <v>4015</v>
      </c>
      <c r="L646" s="339">
        <v>1</v>
      </c>
      <c r="M646" s="339">
        <v>2</v>
      </c>
      <c r="N646" s="423">
        <v>19735.599999999999</v>
      </c>
      <c r="O646" s="339" t="s">
        <v>1664</v>
      </c>
      <c r="P646" s="424" t="s">
        <v>1664</v>
      </c>
      <c r="Q646" s="423" t="s">
        <v>1664</v>
      </c>
      <c r="R646" s="421"/>
      <c r="S646" s="421"/>
    </row>
    <row r="647" spans="1:19" ht="12" x14ac:dyDescent="0.2">
      <c r="A647" s="341">
        <v>642</v>
      </c>
      <c r="B647" s="341" t="s">
        <v>8761</v>
      </c>
      <c r="C647" s="341" t="s">
        <v>8762</v>
      </c>
      <c r="D647" s="341" t="s">
        <v>158</v>
      </c>
      <c r="E647" s="341" t="s">
        <v>8801</v>
      </c>
      <c r="F647" s="422">
        <v>6500</v>
      </c>
      <c r="G647" s="418" t="s">
        <v>10165</v>
      </c>
      <c r="H647" s="341" t="s">
        <v>10166</v>
      </c>
      <c r="I647" s="341" t="s">
        <v>4015</v>
      </c>
      <c r="J647" s="341" t="s">
        <v>8777</v>
      </c>
      <c r="K647" s="341" t="s">
        <v>4015</v>
      </c>
      <c r="L647" s="339">
        <v>1</v>
      </c>
      <c r="M647" s="339">
        <v>12</v>
      </c>
      <c r="N647" s="423">
        <v>81213.600000000006</v>
      </c>
      <c r="O647" s="339" t="s">
        <v>1664</v>
      </c>
      <c r="P647" s="424">
        <v>6</v>
      </c>
      <c r="Q647" s="423">
        <v>40283.4</v>
      </c>
      <c r="R647" s="421" t="s">
        <v>1664</v>
      </c>
      <c r="S647" s="421">
        <v>12</v>
      </c>
    </row>
    <row r="648" spans="1:19" ht="12" x14ac:dyDescent="0.2">
      <c r="A648" s="341">
        <v>643</v>
      </c>
      <c r="B648" s="341" t="s">
        <v>8761</v>
      </c>
      <c r="C648" s="341" t="s">
        <v>8762</v>
      </c>
      <c r="D648" s="341" t="s">
        <v>158</v>
      </c>
      <c r="E648" s="341" t="s">
        <v>4000</v>
      </c>
      <c r="F648" s="422">
        <v>2500</v>
      </c>
      <c r="G648" s="418" t="s">
        <v>10167</v>
      </c>
      <c r="H648" s="341" t="s">
        <v>10168</v>
      </c>
      <c r="I648" s="341" t="s">
        <v>581</v>
      </c>
      <c r="J648" s="341" t="s">
        <v>3995</v>
      </c>
      <c r="K648" s="341" t="s">
        <v>581</v>
      </c>
      <c r="L648" s="339">
        <v>1</v>
      </c>
      <c r="M648" s="339">
        <v>12</v>
      </c>
      <c r="N648" s="423">
        <v>33213.599999999999</v>
      </c>
      <c r="O648" s="339" t="s">
        <v>1664</v>
      </c>
      <c r="P648" s="424">
        <v>6</v>
      </c>
      <c r="Q648" s="423">
        <v>16272.6</v>
      </c>
      <c r="R648" s="421" t="s">
        <v>1664</v>
      </c>
      <c r="S648" s="421">
        <v>12</v>
      </c>
    </row>
    <row r="649" spans="1:19" ht="12" x14ac:dyDescent="0.2">
      <c r="A649" s="341">
        <v>644</v>
      </c>
      <c r="B649" s="341" t="s">
        <v>8761</v>
      </c>
      <c r="C649" s="341" t="s">
        <v>8762</v>
      </c>
      <c r="D649" s="341" t="s">
        <v>158</v>
      </c>
      <c r="E649" s="341" t="s">
        <v>4012</v>
      </c>
      <c r="F649" s="422">
        <v>6500</v>
      </c>
      <c r="G649" s="418" t="s">
        <v>10169</v>
      </c>
      <c r="H649" s="341" t="s">
        <v>10170</v>
      </c>
      <c r="I649" s="341" t="s">
        <v>4015</v>
      </c>
      <c r="J649" s="341" t="s">
        <v>8777</v>
      </c>
      <c r="K649" s="341" t="s">
        <v>4015</v>
      </c>
      <c r="L649" s="339">
        <v>1</v>
      </c>
      <c r="M649" s="339">
        <v>12</v>
      </c>
      <c r="N649" s="423">
        <v>81213.600000000006</v>
      </c>
      <c r="O649" s="339" t="s">
        <v>1664</v>
      </c>
      <c r="P649" s="424">
        <v>6</v>
      </c>
      <c r="Q649" s="423">
        <v>40283.4</v>
      </c>
      <c r="R649" s="421" t="s">
        <v>1664</v>
      </c>
      <c r="S649" s="421">
        <v>12</v>
      </c>
    </row>
    <row r="650" spans="1:19" ht="12" x14ac:dyDescent="0.2">
      <c r="A650" s="341">
        <v>645</v>
      </c>
      <c r="B650" s="341" t="s">
        <v>8761</v>
      </c>
      <c r="C650" s="341" t="s">
        <v>8762</v>
      </c>
      <c r="D650" s="341" t="s">
        <v>158</v>
      </c>
      <c r="E650" s="341" t="s">
        <v>8781</v>
      </c>
      <c r="F650" s="422">
        <v>8000</v>
      </c>
      <c r="G650" s="418" t="s">
        <v>10171</v>
      </c>
      <c r="H650" s="341" t="s">
        <v>10172</v>
      </c>
      <c r="I650" s="341" t="s">
        <v>4105</v>
      </c>
      <c r="J650" s="341" t="s">
        <v>8766</v>
      </c>
      <c r="K650" s="341" t="s">
        <v>4105</v>
      </c>
      <c r="L650" s="339">
        <v>1</v>
      </c>
      <c r="M650" s="339">
        <v>12</v>
      </c>
      <c r="N650" s="423">
        <v>99213.6</v>
      </c>
      <c r="O650" s="339" t="s">
        <v>1664</v>
      </c>
      <c r="P650" s="424">
        <v>6</v>
      </c>
      <c r="Q650" s="423">
        <v>49283.4</v>
      </c>
      <c r="R650" s="421" t="s">
        <v>1664</v>
      </c>
      <c r="S650" s="421">
        <v>12</v>
      </c>
    </row>
    <row r="651" spans="1:19" ht="12" x14ac:dyDescent="0.2">
      <c r="A651" s="341">
        <v>646</v>
      </c>
      <c r="B651" s="341" t="s">
        <v>8761</v>
      </c>
      <c r="C651" s="341" t="s">
        <v>8762</v>
      </c>
      <c r="D651" s="341" t="s">
        <v>158</v>
      </c>
      <c r="E651" s="341" t="s">
        <v>4507</v>
      </c>
      <c r="F651" s="422">
        <v>3000</v>
      </c>
      <c r="G651" s="418" t="s">
        <v>10173</v>
      </c>
      <c r="H651" s="341" t="s">
        <v>10174</v>
      </c>
      <c r="I651" s="341" t="s">
        <v>4015</v>
      </c>
      <c r="J651" s="341" t="s">
        <v>8777</v>
      </c>
      <c r="K651" s="341" t="s">
        <v>4015</v>
      </c>
      <c r="L651" s="339">
        <v>1</v>
      </c>
      <c r="M651" s="339">
        <v>12</v>
      </c>
      <c r="N651" s="423">
        <v>39213.599999999999</v>
      </c>
      <c r="O651" s="339" t="s">
        <v>1664</v>
      </c>
      <c r="P651" s="424">
        <v>6</v>
      </c>
      <c r="Q651" s="423">
        <v>19283.400000000001</v>
      </c>
      <c r="R651" s="421" t="s">
        <v>1664</v>
      </c>
      <c r="S651" s="421">
        <v>12</v>
      </c>
    </row>
    <row r="652" spans="1:19" ht="12" x14ac:dyDescent="0.2">
      <c r="A652" s="341">
        <v>647</v>
      </c>
      <c r="B652" s="341" t="s">
        <v>8761</v>
      </c>
      <c r="C652" s="341" t="s">
        <v>8762</v>
      </c>
      <c r="D652" s="341" t="s">
        <v>158</v>
      </c>
      <c r="E652" s="341" t="s">
        <v>9365</v>
      </c>
      <c r="F652" s="422">
        <v>1500</v>
      </c>
      <c r="G652" s="418" t="s">
        <v>10175</v>
      </c>
      <c r="H652" s="341" t="s">
        <v>10176</v>
      </c>
      <c r="I652" s="341" t="s">
        <v>8819</v>
      </c>
      <c r="J652" s="341" t="s">
        <v>8910</v>
      </c>
      <c r="K652" s="341" t="s">
        <v>8819</v>
      </c>
      <c r="L652" s="339">
        <v>1</v>
      </c>
      <c r="M652" s="339">
        <v>12</v>
      </c>
      <c r="N652" s="423">
        <v>20430</v>
      </c>
      <c r="O652" s="339" t="s">
        <v>1664</v>
      </c>
      <c r="P652" s="424">
        <v>6</v>
      </c>
      <c r="Q652" s="423">
        <v>9810</v>
      </c>
      <c r="R652" s="421" t="s">
        <v>1664</v>
      </c>
      <c r="S652" s="421">
        <v>12</v>
      </c>
    </row>
    <row r="653" spans="1:19" ht="12" x14ac:dyDescent="0.2">
      <c r="A653" s="341">
        <v>648</v>
      </c>
      <c r="B653" s="341" t="s">
        <v>8761</v>
      </c>
      <c r="C653" s="341" t="s">
        <v>8762</v>
      </c>
      <c r="D653" s="341" t="s">
        <v>158</v>
      </c>
      <c r="E653" s="341" t="s">
        <v>10177</v>
      </c>
      <c r="F653" s="422">
        <v>8000</v>
      </c>
      <c r="G653" s="418" t="s">
        <v>10178</v>
      </c>
      <c r="H653" s="341" t="s">
        <v>10179</v>
      </c>
      <c r="I653" s="341" t="s">
        <v>10180</v>
      </c>
      <c r="J653" s="341" t="s">
        <v>8777</v>
      </c>
      <c r="K653" s="341" t="s">
        <v>10180</v>
      </c>
      <c r="L653" s="339">
        <v>1</v>
      </c>
      <c r="M653" s="339">
        <v>2</v>
      </c>
      <c r="N653" s="423">
        <v>17862.25</v>
      </c>
      <c r="O653" s="339" t="s">
        <v>1664</v>
      </c>
      <c r="P653" s="424" t="s">
        <v>1664</v>
      </c>
      <c r="Q653" s="423" t="s">
        <v>1664</v>
      </c>
      <c r="R653" s="421"/>
      <c r="S653" s="421"/>
    </row>
    <row r="654" spans="1:19" ht="12" x14ac:dyDescent="0.2">
      <c r="A654" s="341">
        <v>649</v>
      </c>
      <c r="B654" s="341" t="s">
        <v>8761</v>
      </c>
      <c r="C654" s="341" t="s">
        <v>8786</v>
      </c>
      <c r="D654" s="341" t="s">
        <v>158</v>
      </c>
      <c r="E654" s="341" t="s">
        <v>4363</v>
      </c>
      <c r="F654" s="422">
        <v>2500</v>
      </c>
      <c r="G654" s="418" t="s">
        <v>10181</v>
      </c>
      <c r="H654" s="341" t="s">
        <v>10182</v>
      </c>
      <c r="I654" s="341" t="s">
        <v>8987</v>
      </c>
      <c r="J654" s="341" t="s">
        <v>8773</v>
      </c>
      <c r="K654" s="341" t="s">
        <v>8987</v>
      </c>
      <c r="L654" s="339" t="s">
        <v>1664</v>
      </c>
      <c r="M654" s="339" t="s">
        <v>1664</v>
      </c>
      <c r="N654" s="423" t="s">
        <v>1664</v>
      </c>
      <c r="O654" s="339">
        <v>1</v>
      </c>
      <c r="P654" s="424">
        <v>6</v>
      </c>
      <c r="Q654" s="423">
        <v>16272.6</v>
      </c>
      <c r="R654" s="421">
        <v>4</v>
      </c>
      <c r="S654" s="421">
        <v>12</v>
      </c>
    </row>
    <row r="655" spans="1:19" ht="12" x14ac:dyDescent="0.2">
      <c r="A655" s="341">
        <v>650</v>
      </c>
      <c r="B655" s="341" t="s">
        <v>8761</v>
      </c>
      <c r="C655" s="341" t="s">
        <v>8762</v>
      </c>
      <c r="D655" s="341" t="s">
        <v>158</v>
      </c>
      <c r="E655" s="341" t="s">
        <v>4363</v>
      </c>
      <c r="F655" s="422">
        <v>2500</v>
      </c>
      <c r="G655" s="418" t="s">
        <v>10181</v>
      </c>
      <c r="H655" s="341" t="s">
        <v>10182</v>
      </c>
      <c r="I655" s="341" t="s">
        <v>8987</v>
      </c>
      <c r="J655" s="341" t="s">
        <v>8773</v>
      </c>
      <c r="K655" s="341" t="s">
        <v>8987</v>
      </c>
      <c r="L655" s="339">
        <v>1</v>
      </c>
      <c r="M655" s="339">
        <v>8</v>
      </c>
      <c r="N655" s="423">
        <v>20742.940299999998</v>
      </c>
      <c r="O655" s="339" t="s">
        <v>1664</v>
      </c>
      <c r="P655" s="424" t="s">
        <v>1664</v>
      </c>
      <c r="Q655" s="423" t="s">
        <v>1664</v>
      </c>
      <c r="R655" s="421"/>
      <c r="S655" s="421"/>
    </row>
    <row r="656" spans="1:19" ht="12" x14ac:dyDescent="0.2">
      <c r="A656" s="341">
        <v>651</v>
      </c>
      <c r="B656" s="341" t="s">
        <v>8761</v>
      </c>
      <c r="C656" s="341" t="s">
        <v>8762</v>
      </c>
      <c r="D656" s="341" t="s">
        <v>158</v>
      </c>
      <c r="E656" s="341" t="s">
        <v>4507</v>
      </c>
      <c r="F656" s="422">
        <v>3500</v>
      </c>
      <c r="G656" s="418" t="s">
        <v>10183</v>
      </c>
      <c r="H656" s="341" t="s">
        <v>10184</v>
      </c>
      <c r="I656" s="341" t="s">
        <v>4015</v>
      </c>
      <c r="J656" s="341" t="s">
        <v>8777</v>
      </c>
      <c r="K656" s="341" t="s">
        <v>4015</v>
      </c>
      <c r="L656" s="339">
        <v>1</v>
      </c>
      <c r="M656" s="339">
        <v>12</v>
      </c>
      <c r="N656" s="423">
        <v>45213.599999999999</v>
      </c>
      <c r="O656" s="339" t="s">
        <v>1664</v>
      </c>
      <c r="P656" s="424">
        <v>6</v>
      </c>
      <c r="Q656" s="423">
        <v>22283.4</v>
      </c>
      <c r="R656" s="421" t="s">
        <v>1664</v>
      </c>
      <c r="S656" s="421">
        <v>12</v>
      </c>
    </row>
    <row r="657" spans="1:19" ht="12" x14ac:dyDescent="0.2">
      <c r="A657" s="341">
        <v>652</v>
      </c>
      <c r="B657" s="341" t="s">
        <v>8761</v>
      </c>
      <c r="C657" s="341" t="s">
        <v>8762</v>
      </c>
      <c r="D657" s="341" t="s">
        <v>158</v>
      </c>
      <c r="E657" s="341" t="s">
        <v>3997</v>
      </c>
      <c r="F657" s="422">
        <v>1800</v>
      </c>
      <c r="G657" s="418" t="s">
        <v>10185</v>
      </c>
      <c r="H657" s="341" t="s">
        <v>10186</v>
      </c>
      <c r="I657" s="341" t="s">
        <v>4366</v>
      </c>
      <c r="J657" s="341" t="s">
        <v>9822</v>
      </c>
      <c r="K657" s="341" t="s">
        <v>4366</v>
      </c>
      <c r="L657" s="339">
        <v>1</v>
      </c>
      <c r="M657" s="339">
        <v>12</v>
      </c>
      <c r="N657" s="423">
        <v>23896.2</v>
      </c>
      <c r="O657" s="339" t="s">
        <v>1664</v>
      </c>
      <c r="P657" s="424">
        <v>6</v>
      </c>
      <c r="Q657" s="423">
        <v>11772</v>
      </c>
      <c r="R657" s="421" t="s">
        <v>1664</v>
      </c>
      <c r="S657" s="421">
        <v>12</v>
      </c>
    </row>
    <row r="658" spans="1:19" ht="12" x14ac:dyDescent="0.2">
      <c r="A658" s="341">
        <v>653</v>
      </c>
      <c r="B658" s="341" t="s">
        <v>8761</v>
      </c>
      <c r="C658" s="341" t="s">
        <v>8762</v>
      </c>
      <c r="D658" s="341" t="s">
        <v>158</v>
      </c>
      <c r="E658" s="341" t="s">
        <v>4280</v>
      </c>
      <c r="F658" s="422">
        <v>4000</v>
      </c>
      <c r="G658" s="418" t="s">
        <v>10187</v>
      </c>
      <c r="H658" s="341" t="s">
        <v>10188</v>
      </c>
      <c r="I658" s="341" t="s">
        <v>4015</v>
      </c>
      <c r="J658" s="341" t="s">
        <v>8777</v>
      </c>
      <c r="K658" s="341" t="s">
        <v>4015</v>
      </c>
      <c r="L658" s="339">
        <v>1</v>
      </c>
      <c r="M658" s="339">
        <v>12</v>
      </c>
      <c r="N658" s="423">
        <v>51213.599999999999</v>
      </c>
      <c r="O658" s="339" t="s">
        <v>1664</v>
      </c>
      <c r="P658" s="424">
        <v>6</v>
      </c>
      <c r="Q658" s="423">
        <v>25283.4</v>
      </c>
      <c r="R658" s="421" t="s">
        <v>1664</v>
      </c>
      <c r="S658" s="421">
        <v>12</v>
      </c>
    </row>
    <row r="659" spans="1:19" ht="12" x14ac:dyDescent="0.2">
      <c r="A659" s="341">
        <v>654</v>
      </c>
      <c r="B659" s="341" t="s">
        <v>8761</v>
      </c>
      <c r="C659" s="341" t="s">
        <v>8762</v>
      </c>
      <c r="D659" s="341" t="s">
        <v>158</v>
      </c>
      <c r="E659" s="341" t="s">
        <v>4280</v>
      </c>
      <c r="F659" s="422">
        <v>4000</v>
      </c>
      <c r="G659" s="418" t="s">
        <v>10189</v>
      </c>
      <c r="H659" s="341" t="s">
        <v>10190</v>
      </c>
      <c r="I659" s="341" t="s">
        <v>9486</v>
      </c>
      <c r="J659" s="341" t="s">
        <v>8910</v>
      </c>
      <c r="K659" s="341" t="s">
        <v>9486</v>
      </c>
      <c r="L659" s="339">
        <v>1</v>
      </c>
      <c r="M659" s="339">
        <v>12</v>
      </c>
      <c r="N659" s="423">
        <v>51213.599999999999</v>
      </c>
      <c r="O659" s="339" t="s">
        <v>1664</v>
      </c>
      <c r="P659" s="424">
        <v>6</v>
      </c>
      <c r="Q659" s="423">
        <v>25283.4</v>
      </c>
      <c r="R659" s="421" t="s">
        <v>1664</v>
      </c>
      <c r="S659" s="421">
        <v>12</v>
      </c>
    </row>
    <row r="660" spans="1:19" ht="12" x14ac:dyDescent="0.2">
      <c r="A660" s="341">
        <v>655</v>
      </c>
      <c r="B660" s="341" t="s">
        <v>8761</v>
      </c>
      <c r="C660" s="341" t="s">
        <v>8762</v>
      </c>
      <c r="D660" s="341" t="s">
        <v>158</v>
      </c>
      <c r="E660" s="341" t="s">
        <v>8801</v>
      </c>
      <c r="F660" s="422">
        <v>4000</v>
      </c>
      <c r="G660" s="418" t="s">
        <v>10191</v>
      </c>
      <c r="H660" s="341" t="s">
        <v>10192</v>
      </c>
      <c r="I660" s="341" t="s">
        <v>4015</v>
      </c>
      <c r="J660" s="341" t="s">
        <v>8777</v>
      </c>
      <c r="K660" s="341" t="s">
        <v>4015</v>
      </c>
      <c r="L660" s="339">
        <v>1</v>
      </c>
      <c r="M660" s="339">
        <v>2</v>
      </c>
      <c r="N660" s="423">
        <v>10091.15</v>
      </c>
      <c r="O660" s="339" t="s">
        <v>1664</v>
      </c>
      <c r="P660" s="424" t="s">
        <v>1664</v>
      </c>
      <c r="Q660" s="423" t="s">
        <v>1664</v>
      </c>
      <c r="R660" s="421"/>
      <c r="S660" s="421"/>
    </row>
    <row r="661" spans="1:19" ht="12" x14ac:dyDescent="0.2">
      <c r="A661" s="341">
        <v>656</v>
      </c>
      <c r="B661" s="341" t="s">
        <v>8761</v>
      </c>
      <c r="C661" s="341" t="s">
        <v>8762</v>
      </c>
      <c r="D661" s="341" t="s">
        <v>158</v>
      </c>
      <c r="E661" s="341" t="s">
        <v>3988</v>
      </c>
      <c r="F661" s="422">
        <v>4000</v>
      </c>
      <c r="G661" s="418" t="s">
        <v>10193</v>
      </c>
      <c r="H661" s="341" t="s">
        <v>10194</v>
      </c>
      <c r="I661" s="341" t="s">
        <v>4067</v>
      </c>
      <c r="J661" s="341" t="s">
        <v>8773</v>
      </c>
      <c r="K661" s="341" t="s">
        <v>4067</v>
      </c>
      <c r="L661" s="339">
        <v>1</v>
      </c>
      <c r="M661" s="339">
        <v>12</v>
      </c>
      <c r="N661" s="423">
        <v>51213.599999999999</v>
      </c>
      <c r="O661" s="339" t="s">
        <v>1664</v>
      </c>
      <c r="P661" s="424">
        <v>6</v>
      </c>
      <c r="Q661" s="423">
        <v>25283.4</v>
      </c>
      <c r="R661" s="421" t="s">
        <v>1664</v>
      </c>
      <c r="S661" s="421">
        <v>12</v>
      </c>
    </row>
    <row r="662" spans="1:19" ht="12" x14ac:dyDescent="0.2">
      <c r="A662" s="341">
        <v>657</v>
      </c>
      <c r="B662" s="341" t="s">
        <v>8761</v>
      </c>
      <c r="C662" s="341" t="s">
        <v>8762</v>
      </c>
      <c r="D662" s="341" t="s">
        <v>158</v>
      </c>
      <c r="E662" s="341" t="s">
        <v>8801</v>
      </c>
      <c r="F662" s="422">
        <v>6500</v>
      </c>
      <c r="G662" s="418" t="s">
        <v>10195</v>
      </c>
      <c r="H662" s="341" t="s">
        <v>10196</v>
      </c>
      <c r="I662" s="341" t="s">
        <v>4015</v>
      </c>
      <c r="J662" s="341" t="s">
        <v>8777</v>
      </c>
      <c r="K662" s="341" t="s">
        <v>4015</v>
      </c>
      <c r="L662" s="339">
        <v>1</v>
      </c>
      <c r="M662" s="339">
        <v>12</v>
      </c>
      <c r="N662" s="423">
        <v>81213.600000000006</v>
      </c>
      <c r="O662" s="339" t="s">
        <v>1664</v>
      </c>
      <c r="P662" s="424">
        <v>6</v>
      </c>
      <c r="Q662" s="423">
        <v>40283.4</v>
      </c>
      <c r="R662" s="421" t="s">
        <v>1664</v>
      </c>
      <c r="S662" s="421">
        <v>12</v>
      </c>
    </row>
    <row r="663" spans="1:19" ht="12" x14ac:dyDescent="0.2">
      <c r="A663" s="341">
        <v>658</v>
      </c>
      <c r="B663" s="341" t="s">
        <v>8761</v>
      </c>
      <c r="C663" s="341" t="s">
        <v>8762</v>
      </c>
      <c r="D663" s="341" t="s">
        <v>158</v>
      </c>
      <c r="E663" s="341" t="s">
        <v>8801</v>
      </c>
      <c r="F663" s="422">
        <v>4000</v>
      </c>
      <c r="G663" s="418" t="s">
        <v>10197</v>
      </c>
      <c r="H663" s="341" t="s">
        <v>10198</v>
      </c>
      <c r="I663" s="341" t="s">
        <v>4015</v>
      </c>
      <c r="J663" s="341" t="s">
        <v>8766</v>
      </c>
      <c r="K663" s="341" t="s">
        <v>4015</v>
      </c>
      <c r="L663" s="339">
        <v>1</v>
      </c>
      <c r="M663" s="339">
        <v>12</v>
      </c>
      <c r="N663" s="423">
        <v>51213.599999999999</v>
      </c>
      <c r="O663" s="339" t="s">
        <v>1664</v>
      </c>
      <c r="P663" s="424">
        <v>6</v>
      </c>
      <c r="Q663" s="423">
        <v>25283.4</v>
      </c>
      <c r="R663" s="421" t="s">
        <v>1664</v>
      </c>
      <c r="S663" s="421">
        <v>12</v>
      </c>
    </row>
    <row r="664" spans="1:19" ht="12" x14ac:dyDescent="0.2">
      <c r="A664" s="341">
        <v>659</v>
      </c>
      <c r="B664" s="341" t="s">
        <v>8761</v>
      </c>
      <c r="C664" s="341" t="s">
        <v>8762</v>
      </c>
      <c r="D664" s="341" t="s">
        <v>158</v>
      </c>
      <c r="E664" s="341" t="s">
        <v>8767</v>
      </c>
      <c r="F664" s="422">
        <v>6500</v>
      </c>
      <c r="G664" s="418" t="s">
        <v>10199</v>
      </c>
      <c r="H664" s="341" t="s">
        <v>10200</v>
      </c>
      <c r="I664" s="341" t="s">
        <v>4015</v>
      </c>
      <c r="J664" s="341" t="s">
        <v>8777</v>
      </c>
      <c r="K664" s="341" t="s">
        <v>4015</v>
      </c>
      <c r="L664" s="339">
        <v>1</v>
      </c>
      <c r="M664" s="339">
        <v>12</v>
      </c>
      <c r="N664" s="423">
        <v>81213.600000000006</v>
      </c>
      <c r="O664" s="339" t="s">
        <v>1664</v>
      </c>
      <c r="P664" s="424">
        <v>6</v>
      </c>
      <c r="Q664" s="423">
        <v>39884.950000000004</v>
      </c>
      <c r="R664" s="421" t="s">
        <v>1664</v>
      </c>
      <c r="S664" s="421">
        <v>12</v>
      </c>
    </row>
    <row r="665" spans="1:19" ht="12" x14ac:dyDescent="0.2">
      <c r="A665" s="341">
        <v>660</v>
      </c>
      <c r="B665" s="341" t="s">
        <v>8761</v>
      </c>
      <c r="C665" s="341" t="s">
        <v>8762</v>
      </c>
      <c r="D665" s="341" t="s">
        <v>158</v>
      </c>
      <c r="E665" s="341" t="s">
        <v>8807</v>
      </c>
      <c r="F665" s="422">
        <v>8000</v>
      </c>
      <c r="G665" s="418" t="s">
        <v>10201</v>
      </c>
      <c r="H665" s="341" t="s">
        <v>10202</v>
      </c>
      <c r="I665" s="341" t="s">
        <v>4015</v>
      </c>
      <c r="J665" s="341" t="s">
        <v>10203</v>
      </c>
      <c r="K665" s="341" t="s">
        <v>4015</v>
      </c>
      <c r="L665" s="339">
        <v>1</v>
      </c>
      <c r="M665" s="339">
        <v>10</v>
      </c>
      <c r="N665" s="423">
        <v>82244.67</v>
      </c>
      <c r="O665" s="339" t="s">
        <v>1664</v>
      </c>
      <c r="P665" s="424">
        <v>6</v>
      </c>
      <c r="Q665" s="423">
        <v>49283.4</v>
      </c>
      <c r="R665" s="421" t="s">
        <v>1664</v>
      </c>
      <c r="S665" s="421">
        <v>12</v>
      </c>
    </row>
    <row r="666" spans="1:19" ht="12" x14ac:dyDescent="0.2">
      <c r="A666" s="341">
        <v>661</v>
      </c>
      <c r="B666" s="341" t="s">
        <v>8761</v>
      </c>
      <c r="C666" s="341" t="s">
        <v>8762</v>
      </c>
      <c r="D666" s="341" t="s">
        <v>158</v>
      </c>
      <c r="E666" s="341" t="s">
        <v>10204</v>
      </c>
      <c r="F666" s="422">
        <v>4000</v>
      </c>
      <c r="G666" s="418" t="s">
        <v>10205</v>
      </c>
      <c r="H666" s="341" t="s">
        <v>10206</v>
      </c>
      <c r="I666" s="341" t="s">
        <v>10207</v>
      </c>
      <c r="J666" s="341" t="s">
        <v>9389</v>
      </c>
      <c r="K666" s="341" t="s">
        <v>10207</v>
      </c>
      <c r="L666" s="339">
        <v>1</v>
      </c>
      <c r="M666" s="339">
        <v>12</v>
      </c>
      <c r="N666" s="423">
        <v>51213.599999999999</v>
      </c>
      <c r="O666" s="339" t="s">
        <v>1664</v>
      </c>
      <c r="P666" s="424">
        <v>6</v>
      </c>
      <c r="Q666" s="423">
        <v>25283.4</v>
      </c>
      <c r="R666" s="421" t="s">
        <v>1664</v>
      </c>
      <c r="S666" s="421">
        <v>12</v>
      </c>
    </row>
    <row r="667" spans="1:19" ht="12" x14ac:dyDescent="0.2">
      <c r="A667" s="341">
        <v>662</v>
      </c>
      <c r="B667" s="341" t="s">
        <v>8761</v>
      </c>
      <c r="C667" s="341" t="s">
        <v>8762</v>
      </c>
      <c r="D667" s="341" t="s">
        <v>158</v>
      </c>
      <c r="E667" s="341" t="s">
        <v>8781</v>
      </c>
      <c r="F667" s="422">
        <v>8000</v>
      </c>
      <c r="G667" s="418" t="s">
        <v>10208</v>
      </c>
      <c r="H667" s="341" t="s">
        <v>10209</v>
      </c>
      <c r="I667" s="341" t="s">
        <v>4015</v>
      </c>
      <c r="J667" s="341" t="s">
        <v>9415</v>
      </c>
      <c r="K667" s="341" t="s">
        <v>4015</v>
      </c>
      <c r="L667" s="339">
        <v>1</v>
      </c>
      <c r="M667" s="339">
        <v>12</v>
      </c>
      <c r="N667" s="423">
        <v>99213.6</v>
      </c>
      <c r="O667" s="339" t="s">
        <v>1664</v>
      </c>
      <c r="P667" s="424">
        <v>6</v>
      </c>
      <c r="Q667" s="423">
        <v>49283.4</v>
      </c>
      <c r="R667" s="421" t="s">
        <v>1664</v>
      </c>
      <c r="S667" s="421">
        <v>12</v>
      </c>
    </row>
    <row r="668" spans="1:19" ht="12" x14ac:dyDescent="0.2">
      <c r="A668" s="341">
        <v>663</v>
      </c>
      <c r="B668" s="341" t="s">
        <v>8761</v>
      </c>
      <c r="C668" s="341" t="s">
        <v>8762</v>
      </c>
      <c r="D668" s="341" t="s">
        <v>158</v>
      </c>
      <c r="E668" s="341" t="s">
        <v>9571</v>
      </c>
      <c r="F668" s="422">
        <v>3000</v>
      </c>
      <c r="G668" s="418" t="s">
        <v>10210</v>
      </c>
      <c r="H668" s="341" t="s">
        <v>10211</v>
      </c>
      <c r="I668" s="341" t="s">
        <v>4015</v>
      </c>
      <c r="J668" s="341" t="s">
        <v>8777</v>
      </c>
      <c r="K668" s="341" t="s">
        <v>4015</v>
      </c>
      <c r="L668" s="339">
        <v>1</v>
      </c>
      <c r="M668" s="339">
        <v>12</v>
      </c>
      <c r="N668" s="423">
        <v>39213.599999999999</v>
      </c>
      <c r="O668" s="339" t="s">
        <v>1664</v>
      </c>
      <c r="P668" s="424">
        <v>6</v>
      </c>
      <c r="Q668" s="423">
        <v>19283.400000000001</v>
      </c>
      <c r="R668" s="421" t="s">
        <v>1664</v>
      </c>
      <c r="S668" s="421">
        <v>12</v>
      </c>
    </row>
    <row r="669" spans="1:19" ht="12" x14ac:dyDescent="0.2">
      <c r="A669" s="341">
        <v>664</v>
      </c>
      <c r="B669" s="341" t="s">
        <v>8761</v>
      </c>
      <c r="C669" s="341" t="s">
        <v>8762</v>
      </c>
      <c r="D669" s="341" t="s">
        <v>158</v>
      </c>
      <c r="E669" s="341" t="s">
        <v>4105</v>
      </c>
      <c r="F669" s="422">
        <v>9000</v>
      </c>
      <c r="G669" s="418" t="s">
        <v>10212</v>
      </c>
      <c r="H669" s="341" t="s">
        <v>10213</v>
      </c>
      <c r="I669" s="341" t="s">
        <v>4015</v>
      </c>
      <c r="J669" s="341" t="s">
        <v>8777</v>
      </c>
      <c r="K669" s="341" t="s">
        <v>4015</v>
      </c>
      <c r="L669" s="339">
        <v>1</v>
      </c>
      <c r="M669" s="339">
        <v>12</v>
      </c>
      <c r="N669" s="423">
        <v>111213.6</v>
      </c>
      <c r="O669" s="339" t="s">
        <v>1664</v>
      </c>
      <c r="P669" s="424">
        <v>6</v>
      </c>
      <c r="Q669" s="423">
        <v>55283.4</v>
      </c>
      <c r="R669" s="421" t="s">
        <v>1664</v>
      </c>
      <c r="S669" s="421">
        <v>12</v>
      </c>
    </row>
    <row r="670" spans="1:19" ht="12" x14ac:dyDescent="0.2">
      <c r="A670" s="341">
        <v>665</v>
      </c>
      <c r="B670" s="341" t="s">
        <v>8761</v>
      </c>
      <c r="C670" s="341" t="s">
        <v>8762</v>
      </c>
      <c r="D670" s="341" t="s">
        <v>158</v>
      </c>
      <c r="E670" s="341" t="s">
        <v>5535</v>
      </c>
      <c r="F670" s="422">
        <v>6000</v>
      </c>
      <c r="G670" s="418" t="s">
        <v>10214</v>
      </c>
      <c r="H670" s="341" t="s">
        <v>10215</v>
      </c>
      <c r="I670" s="341" t="s">
        <v>5270</v>
      </c>
      <c r="J670" s="341" t="s">
        <v>8777</v>
      </c>
      <c r="K670" s="341" t="s">
        <v>5270</v>
      </c>
      <c r="L670" s="339">
        <v>1</v>
      </c>
      <c r="M670" s="339">
        <v>12</v>
      </c>
      <c r="N670" s="423">
        <v>75213.600000000006</v>
      </c>
      <c r="O670" s="339" t="s">
        <v>1664</v>
      </c>
      <c r="P670" s="424">
        <v>6</v>
      </c>
      <c r="Q670" s="423">
        <v>37283.4</v>
      </c>
      <c r="R670" s="421" t="s">
        <v>1664</v>
      </c>
      <c r="S670" s="421">
        <v>12</v>
      </c>
    </row>
    <row r="671" spans="1:19" ht="12" x14ac:dyDescent="0.2">
      <c r="A671" s="341">
        <v>666</v>
      </c>
      <c r="B671" s="341" t="s">
        <v>8761</v>
      </c>
      <c r="C671" s="341" t="s">
        <v>8786</v>
      </c>
      <c r="D671" s="341" t="s">
        <v>158</v>
      </c>
      <c r="E671" s="341" t="s">
        <v>3997</v>
      </c>
      <c r="F671" s="422">
        <v>2000</v>
      </c>
      <c r="G671" s="418" t="s">
        <v>10216</v>
      </c>
      <c r="H671" s="341" t="s">
        <v>10217</v>
      </c>
      <c r="I671" s="341" t="s">
        <v>8772</v>
      </c>
      <c r="J671" s="341" t="s">
        <v>8777</v>
      </c>
      <c r="K671" s="341" t="s">
        <v>8772</v>
      </c>
      <c r="L671" s="339">
        <v>1</v>
      </c>
      <c r="M671" s="339">
        <v>10</v>
      </c>
      <c r="N671" s="423">
        <v>22100</v>
      </c>
      <c r="O671" s="339" t="s">
        <v>1664</v>
      </c>
      <c r="P671" s="424" t="s">
        <v>1664</v>
      </c>
      <c r="Q671" s="423" t="s">
        <v>1664</v>
      </c>
      <c r="R671" s="421"/>
      <c r="S671" s="421"/>
    </row>
    <row r="672" spans="1:19" ht="12" x14ac:dyDescent="0.2">
      <c r="A672" s="341">
        <v>667</v>
      </c>
      <c r="B672" s="341" t="s">
        <v>8761</v>
      </c>
      <c r="C672" s="341" t="s">
        <v>8762</v>
      </c>
      <c r="D672" s="341" t="s">
        <v>158</v>
      </c>
      <c r="E672" s="341" t="s">
        <v>3997</v>
      </c>
      <c r="F672" s="422">
        <v>2000</v>
      </c>
      <c r="G672" s="418" t="s">
        <v>10216</v>
      </c>
      <c r="H672" s="341" t="s">
        <v>10217</v>
      </c>
      <c r="I672" s="341" t="s">
        <v>8772</v>
      </c>
      <c r="J672" s="341" t="s">
        <v>8777</v>
      </c>
      <c r="K672" s="341" t="s">
        <v>8772</v>
      </c>
      <c r="L672" s="339">
        <v>1</v>
      </c>
      <c r="M672" s="339">
        <v>3</v>
      </c>
      <c r="N672" s="423">
        <v>4870</v>
      </c>
      <c r="O672" s="339" t="s">
        <v>1664</v>
      </c>
      <c r="P672" s="424">
        <v>6</v>
      </c>
      <c r="Q672" s="423">
        <v>13080</v>
      </c>
      <c r="R672" s="421" t="s">
        <v>1664</v>
      </c>
      <c r="S672" s="421">
        <v>12</v>
      </c>
    </row>
    <row r="673" spans="1:19" ht="12" x14ac:dyDescent="0.2">
      <c r="A673" s="341">
        <v>668</v>
      </c>
      <c r="B673" s="341" t="s">
        <v>8761</v>
      </c>
      <c r="C673" s="341" t="s">
        <v>8762</v>
      </c>
      <c r="D673" s="341" t="s">
        <v>158</v>
      </c>
      <c r="E673" s="341" t="s">
        <v>8767</v>
      </c>
      <c r="F673" s="422">
        <v>6000</v>
      </c>
      <c r="G673" s="418" t="s">
        <v>10218</v>
      </c>
      <c r="H673" s="341" t="s">
        <v>10219</v>
      </c>
      <c r="I673" s="341" t="s">
        <v>4015</v>
      </c>
      <c r="J673" s="341" t="s">
        <v>10220</v>
      </c>
      <c r="K673" s="341" t="s">
        <v>4015</v>
      </c>
      <c r="L673" s="339">
        <v>1</v>
      </c>
      <c r="M673" s="339">
        <v>12</v>
      </c>
      <c r="N673" s="423">
        <v>75213.600000000006</v>
      </c>
      <c r="O673" s="339" t="s">
        <v>1664</v>
      </c>
      <c r="P673" s="424">
        <v>6</v>
      </c>
      <c r="Q673" s="423">
        <v>37283.4</v>
      </c>
      <c r="R673" s="421" t="s">
        <v>1664</v>
      </c>
      <c r="S673" s="421">
        <v>12</v>
      </c>
    </row>
    <row r="674" spans="1:19" ht="12" x14ac:dyDescent="0.2">
      <c r="A674" s="341">
        <v>669</v>
      </c>
      <c r="B674" s="341" t="s">
        <v>8761</v>
      </c>
      <c r="C674" s="341" t="s">
        <v>8762</v>
      </c>
      <c r="D674" s="341" t="s">
        <v>158</v>
      </c>
      <c r="E674" s="341" t="s">
        <v>4280</v>
      </c>
      <c r="F674" s="422">
        <v>4500</v>
      </c>
      <c r="G674" s="418" t="s">
        <v>10221</v>
      </c>
      <c r="H674" s="341" t="s">
        <v>10222</v>
      </c>
      <c r="I674" s="341" t="s">
        <v>9486</v>
      </c>
      <c r="J674" s="341" t="s">
        <v>8910</v>
      </c>
      <c r="K674" s="341" t="s">
        <v>9486</v>
      </c>
      <c r="L674" s="339">
        <v>1</v>
      </c>
      <c r="M674" s="339">
        <v>12</v>
      </c>
      <c r="N674" s="423">
        <v>57213.599999999999</v>
      </c>
      <c r="O674" s="339" t="s">
        <v>1664</v>
      </c>
      <c r="P674" s="424">
        <v>6</v>
      </c>
      <c r="Q674" s="423">
        <v>28283.4</v>
      </c>
      <c r="R674" s="421" t="s">
        <v>1664</v>
      </c>
      <c r="S674" s="421">
        <v>12</v>
      </c>
    </row>
    <row r="675" spans="1:19" ht="12" x14ac:dyDescent="0.2">
      <c r="A675" s="341">
        <v>670</v>
      </c>
      <c r="B675" s="341" t="s">
        <v>8761</v>
      </c>
      <c r="C675" s="341" t="s">
        <v>8762</v>
      </c>
      <c r="D675" s="341" t="s">
        <v>158</v>
      </c>
      <c r="E675" s="341" t="s">
        <v>4012</v>
      </c>
      <c r="F675" s="422">
        <v>6000</v>
      </c>
      <c r="G675" s="418" t="s">
        <v>10223</v>
      </c>
      <c r="H675" s="341" t="s">
        <v>10224</v>
      </c>
      <c r="I675" s="341" t="s">
        <v>4015</v>
      </c>
      <c r="J675" s="341" t="s">
        <v>8777</v>
      </c>
      <c r="K675" s="341" t="s">
        <v>4015</v>
      </c>
      <c r="L675" s="339">
        <v>1</v>
      </c>
      <c r="M675" s="339">
        <v>12</v>
      </c>
      <c r="N675" s="423">
        <v>69874.399999999994</v>
      </c>
      <c r="O675" s="339" t="s">
        <v>1664</v>
      </c>
      <c r="P675" s="424">
        <v>6</v>
      </c>
      <c r="Q675" s="423">
        <v>37283.4</v>
      </c>
      <c r="R675" s="421" t="s">
        <v>1664</v>
      </c>
      <c r="S675" s="421">
        <v>12</v>
      </c>
    </row>
    <row r="676" spans="1:19" ht="12" x14ac:dyDescent="0.2">
      <c r="A676" s="341">
        <v>671</v>
      </c>
      <c r="B676" s="341" t="s">
        <v>8761</v>
      </c>
      <c r="C676" s="341" t="s">
        <v>8762</v>
      </c>
      <c r="D676" s="341" t="s">
        <v>158</v>
      </c>
      <c r="E676" s="341" t="s">
        <v>4105</v>
      </c>
      <c r="F676" s="422">
        <v>9000</v>
      </c>
      <c r="G676" s="418" t="s">
        <v>10225</v>
      </c>
      <c r="H676" s="341" t="s">
        <v>10226</v>
      </c>
      <c r="I676" s="341" t="s">
        <v>4015</v>
      </c>
      <c r="J676" s="341" t="s">
        <v>8777</v>
      </c>
      <c r="K676" s="341" t="s">
        <v>4015</v>
      </c>
      <c r="L676" s="339">
        <v>1</v>
      </c>
      <c r="M676" s="339">
        <v>12</v>
      </c>
      <c r="N676" s="423">
        <v>111213.6</v>
      </c>
      <c r="O676" s="339" t="s">
        <v>1664</v>
      </c>
      <c r="P676" s="424">
        <v>6</v>
      </c>
      <c r="Q676" s="423">
        <v>55283.4</v>
      </c>
      <c r="R676" s="421" t="s">
        <v>1664</v>
      </c>
      <c r="S676" s="421">
        <v>12</v>
      </c>
    </row>
    <row r="677" spans="1:19" ht="12" x14ac:dyDescent="0.2">
      <c r="A677" s="341">
        <v>672</v>
      </c>
      <c r="B677" s="341" t="s">
        <v>8761</v>
      </c>
      <c r="C677" s="341" t="s">
        <v>8762</v>
      </c>
      <c r="D677" s="341" t="s">
        <v>158</v>
      </c>
      <c r="E677" s="341" t="s">
        <v>8807</v>
      </c>
      <c r="F677" s="422">
        <v>8000</v>
      </c>
      <c r="G677" s="418" t="s">
        <v>10227</v>
      </c>
      <c r="H677" s="341" t="s">
        <v>10228</v>
      </c>
      <c r="I677" s="341" t="s">
        <v>4404</v>
      </c>
      <c r="J677" s="341" t="s">
        <v>8766</v>
      </c>
      <c r="K677" s="341" t="s">
        <v>4404</v>
      </c>
      <c r="L677" s="339">
        <v>1</v>
      </c>
      <c r="M677" s="339">
        <v>12</v>
      </c>
      <c r="N677" s="423">
        <v>99213.6</v>
      </c>
      <c r="O677" s="339" t="s">
        <v>1664</v>
      </c>
      <c r="P677" s="424">
        <v>6</v>
      </c>
      <c r="Q677" s="423">
        <v>49283.4</v>
      </c>
      <c r="R677" s="421" t="s">
        <v>1664</v>
      </c>
      <c r="S677" s="421">
        <v>12</v>
      </c>
    </row>
    <row r="678" spans="1:19" ht="12" x14ac:dyDescent="0.2">
      <c r="A678" s="341">
        <v>673</v>
      </c>
      <c r="B678" s="341" t="s">
        <v>8761</v>
      </c>
      <c r="C678" s="341" t="s">
        <v>8762</v>
      </c>
      <c r="D678" s="341" t="s">
        <v>158</v>
      </c>
      <c r="E678" s="341" t="s">
        <v>10229</v>
      </c>
      <c r="F678" s="422">
        <v>3000</v>
      </c>
      <c r="G678" s="418" t="s">
        <v>10230</v>
      </c>
      <c r="H678" s="341" t="s">
        <v>10231</v>
      </c>
      <c r="I678" s="341" t="s">
        <v>4015</v>
      </c>
      <c r="J678" s="341" t="s">
        <v>8777</v>
      </c>
      <c r="K678" s="341" t="s">
        <v>4015</v>
      </c>
      <c r="L678" s="339">
        <v>1</v>
      </c>
      <c r="M678" s="339">
        <v>10</v>
      </c>
      <c r="N678" s="423">
        <v>32778</v>
      </c>
      <c r="O678" s="339" t="s">
        <v>1664</v>
      </c>
      <c r="P678" s="424">
        <v>6</v>
      </c>
      <c r="Q678" s="423">
        <v>19283.400000000001</v>
      </c>
      <c r="R678" s="421" t="s">
        <v>1664</v>
      </c>
      <c r="S678" s="421">
        <v>12</v>
      </c>
    </row>
    <row r="679" spans="1:19" ht="12" x14ac:dyDescent="0.2">
      <c r="A679" s="341">
        <v>674</v>
      </c>
      <c r="B679" s="341" t="s">
        <v>8761</v>
      </c>
      <c r="C679" s="341" t="s">
        <v>8786</v>
      </c>
      <c r="D679" s="341" t="s">
        <v>158</v>
      </c>
      <c r="E679" s="341" t="s">
        <v>4012</v>
      </c>
      <c r="F679" s="422">
        <v>7000</v>
      </c>
      <c r="G679" s="418" t="s">
        <v>10232</v>
      </c>
      <c r="H679" s="341" t="s">
        <v>10233</v>
      </c>
      <c r="I679" s="341" t="s">
        <v>4015</v>
      </c>
      <c r="J679" s="341" t="s">
        <v>10234</v>
      </c>
      <c r="K679" s="341" t="s">
        <v>4015</v>
      </c>
      <c r="L679" s="339">
        <v>1</v>
      </c>
      <c r="M679" s="339">
        <v>10</v>
      </c>
      <c r="N679" s="423">
        <v>72478</v>
      </c>
      <c r="O679" s="339" t="s">
        <v>1664</v>
      </c>
      <c r="P679" s="424" t="s">
        <v>1664</v>
      </c>
      <c r="Q679" s="423" t="s">
        <v>1664</v>
      </c>
      <c r="R679" s="421"/>
      <c r="S679" s="421"/>
    </row>
    <row r="680" spans="1:19" ht="12" x14ac:dyDescent="0.2">
      <c r="A680" s="341">
        <v>675</v>
      </c>
      <c r="B680" s="341" t="s">
        <v>8761</v>
      </c>
      <c r="C680" s="341" t="s">
        <v>8762</v>
      </c>
      <c r="D680" s="341" t="s">
        <v>158</v>
      </c>
      <c r="E680" s="341" t="s">
        <v>4012</v>
      </c>
      <c r="F680" s="422">
        <v>7000</v>
      </c>
      <c r="G680" s="418" t="s">
        <v>10232</v>
      </c>
      <c r="H680" s="341" t="s">
        <v>10233</v>
      </c>
      <c r="I680" s="341" t="s">
        <v>4015</v>
      </c>
      <c r="J680" s="341" t="s">
        <v>10234</v>
      </c>
      <c r="K680" s="341" t="s">
        <v>4015</v>
      </c>
      <c r="L680" s="339">
        <v>1</v>
      </c>
      <c r="M680" s="339">
        <v>2</v>
      </c>
      <c r="N680" s="423">
        <v>14735.6</v>
      </c>
      <c r="O680" s="339" t="s">
        <v>1664</v>
      </c>
      <c r="P680" s="424">
        <v>6</v>
      </c>
      <c r="Q680" s="423">
        <v>43283.4</v>
      </c>
      <c r="R680" s="421" t="s">
        <v>1664</v>
      </c>
      <c r="S680" s="421">
        <v>12</v>
      </c>
    </row>
    <row r="681" spans="1:19" ht="12" x14ac:dyDescent="0.2">
      <c r="A681" s="341">
        <v>676</v>
      </c>
      <c r="B681" s="341" t="s">
        <v>8761</v>
      </c>
      <c r="C681" s="341" t="s">
        <v>8762</v>
      </c>
      <c r="D681" s="341" t="s">
        <v>158</v>
      </c>
      <c r="E681" s="341" t="s">
        <v>10235</v>
      </c>
      <c r="F681" s="422">
        <v>4000</v>
      </c>
      <c r="G681" s="418" t="s">
        <v>10236</v>
      </c>
      <c r="H681" s="341" t="s">
        <v>10237</v>
      </c>
      <c r="I681" s="341" t="s">
        <v>4015</v>
      </c>
      <c r="J681" s="341" t="s">
        <v>10238</v>
      </c>
      <c r="K681" s="341" t="s">
        <v>4015</v>
      </c>
      <c r="L681" s="339">
        <v>1</v>
      </c>
      <c r="M681" s="339">
        <v>12</v>
      </c>
      <c r="N681" s="423">
        <v>51213.599999999999</v>
      </c>
      <c r="O681" s="339" t="s">
        <v>1664</v>
      </c>
      <c r="P681" s="424">
        <v>6</v>
      </c>
      <c r="Q681" s="423">
        <v>8455.4</v>
      </c>
      <c r="R681" s="421" t="s">
        <v>1664</v>
      </c>
      <c r="S681" s="421">
        <v>12</v>
      </c>
    </row>
    <row r="682" spans="1:19" ht="12" x14ac:dyDescent="0.2">
      <c r="A682" s="341">
        <v>677</v>
      </c>
      <c r="B682" s="341" t="s">
        <v>8761</v>
      </c>
      <c r="C682" s="341" t="s">
        <v>8762</v>
      </c>
      <c r="D682" s="341" t="s">
        <v>158</v>
      </c>
      <c r="E682" s="341" t="s">
        <v>8826</v>
      </c>
      <c r="F682" s="422">
        <v>8500</v>
      </c>
      <c r="G682" s="418" t="s">
        <v>10236</v>
      </c>
      <c r="H682" s="341" t="s">
        <v>10237</v>
      </c>
      <c r="I682" s="341" t="s">
        <v>4015</v>
      </c>
      <c r="J682" s="341" t="s">
        <v>10238</v>
      </c>
      <c r="K682" s="341" t="s">
        <v>4015</v>
      </c>
      <c r="L682" s="339" t="s">
        <v>1664</v>
      </c>
      <c r="M682" s="339" t="s">
        <v>1664</v>
      </c>
      <c r="N682" s="423" t="s">
        <v>1664</v>
      </c>
      <c r="O682" s="339">
        <v>1</v>
      </c>
      <c r="P682" s="424">
        <v>5</v>
      </c>
      <c r="Q682" s="423">
        <v>37378</v>
      </c>
      <c r="R682" s="421" t="s">
        <v>1664</v>
      </c>
      <c r="S682" s="421">
        <v>12</v>
      </c>
    </row>
    <row r="683" spans="1:19" ht="12" x14ac:dyDescent="0.2">
      <c r="A683" s="341">
        <v>678</v>
      </c>
      <c r="B683" s="341" t="s">
        <v>8761</v>
      </c>
      <c r="C683" s="341" t="s">
        <v>8786</v>
      </c>
      <c r="D683" s="341" t="s">
        <v>158</v>
      </c>
      <c r="E683" s="341" t="s">
        <v>8801</v>
      </c>
      <c r="F683" s="422">
        <v>4000</v>
      </c>
      <c r="G683" s="418" t="s">
        <v>10239</v>
      </c>
      <c r="H683" s="341" t="s">
        <v>10240</v>
      </c>
      <c r="I683" s="341" t="s">
        <v>4015</v>
      </c>
      <c r="J683" s="341" t="s">
        <v>8777</v>
      </c>
      <c r="K683" s="341" t="s">
        <v>4015</v>
      </c>
      <c r="L683" s="339" t="s">
        <v>1664</v>
      </c>
      <c r="M683" s="339" t="s">
        <v>1664</v>
      </c>
      <c r="N683" s="423" t="s">
        <v>1664</v>
      </c>
      <c r="O683" s="339">
        <v>1</v>
      </c>
      <c r="P683" s="424">
        <v>6</v>
      </c>
      <c r="Q683" s="423">
        <v>25283.4</v>
      </c>
      <c r="R683" s="421">
        <v>4</v>
      </c>
      <c r="S683" s="421">
        <v>12</v>
      </c>
    </row>
    <row r="684" spans="1:19" ht="12" x14ac:dyDescent="0.2">
      <c r="A684" s="341">
        <v>679</v>
      </c>
      <c r="B684" s="341" t="s">
        <v>8761</v>
      </c>
      <c r="C684" s="341" t="s">
        <v>8762</v>
      </c>
      <c r="D684" s="341" t="s">
        <v>158</v>
      </c>
      <c r="E684" s="341" t="s">
        <v>8801</v>
      </c>
      <c r="F684" s="422">
        <v>4000</v>
      </c>
      <c r="G684" s="418" t="s">
        <v>10239</v>
      </c>
      <c r="H684" s="341" t="s">
        <v>10240</v>
      </c>
      <c r="I684" s="341" t="s">
        <v>4015</v>
      </c>
      <c r="J684" s="341" t="s">
        <v>8777</v>
      </c>
      <c r="K684" s="341" t="s">
        <v>4015</v>
      </c>
      <c r="L684" s="339">
        <v>1</v>
      </c>
      <c r="M684" s="339">
        <v>2</v>
      </c>
      <c r="N684" s="423">
        <v>8262.26</v>
      </c>
      <c r="O684" s="339" t="s">
        <v>1664</v>
      </c>
      <c r="P684" s="424" t="s">
        <v>1664</v>
      </c>
      <c r="Q684" s="423" t="s">
        <v>1664</v>
      </c>
      <c r="R684" s="421"/>
      <c r="S684" s="421"/>
    </row>
    <row r="685" spans="1:19" ht="12" x14ac:dyDescent="0.2">
      <c r="A685" s="341">
        <v>680</v>
      </c>
      <c r="B685" s="341" t="s">
        <v>8761</v>
      </c>
      <c r="C685" s="341" t="s">
        <v>8786</v>
      </c>
      <c r="D685" s="341" t="s">
        <v>158</v>
      </c>
      <c r="E685" s="341" t="s">
        <v>8767</v>
      </c>
      <c r="F685" s="422">
        <v>7500</v>
      </c>
      <c r="G685" s="418" t="s">
        <v>10241</v>
      </c>
      <c r="H685" s="341" t="s">
        <v>10242</v>
      </c>
      <c r="I685" s="341" t="s">
        <v>4015</v>
      </c>
      <c r="J685" s="341" t="s">
        <v>9348</v>
      </c>
      <c r="K685" s="341" t="s">
        <v>4015</v>
      </c>
      <c r="L685" s="339" t="s">
        <v>1664</v>
      </c>
      <c r="M685" s="339" t="s">
        <v>1664</v>
      </c>
      <c r="N685" s="423" t="s">
        <v>1664</v>
      </c>
      <c r="O685" s="339">
        <v>1</v>
      </c>
      <c r="P685" s="424">
        <v>6</v>
      </c>
      <c r="Q685" s="423">
        <v>46283.4</v>
      </c>
      <c r="R685" s="421">
        <v>4</v>
      </c>
      <c r="S685" s="421">
        <v>12</v>
      </c>
    </row>
    <row r="686" spans="1:19" ht="12" x14ac:dyDescent="0.2">
      <c r="A686" s="341">
        <v>681</v>
      </c>
      <c r="B686" s="341" t="s">
        <v>8761</v>
      </c>
      <c r="C686" s="341" t="s">
        <v>8762</v>
      </c>
      <c r="D686" s="341" t="s">
        <v>158</v>
      </c>
      <c r="E686" s="341" t="s">
        <v>8767</v>
      </c>
      <c r="F686" s="422">
        <v>7500</v>
      </c>
      <c r="G686" s="418" t="s">
        <v>10241</v>
      </c>
      <c r="H686" s="341" t="s">
        <v>10242</v>
      </c>
      <c r="I686" s="341" t="s">
        <v>4015</v>
      </c>
      <c r="J686" s="341" t="s">
        <v>9348</v>
      </c>
      <c r="K686" s="341" t="s">
        <v>4015</v>
      </c>
      <c r="L686" s="339">
        <v>1</v>
      </c>
      <c r="M686" s="339">
        <v>8</v>
      </c>
      <c r="N686" s="423">
        <v>60722.400000000001</v>
      </c>
      <c r="O686" s="339" t="s">
        <v>1664</v>
      </c>
      <c r="P686" s="424" t="s">
        <v>1664</v>
      </c>
      <c r="Q686" s="423" t="s">
        <v>1664</v>
      </c>
      <c r="R686" s="421"/>
      <c r="S686" s="421"/>
    </row>
    <row r="687" spans="1:19" ht="12" x14ac:dyDescent="0.2">
      <c r="A687" s="341">
        <v>682</v>
      </c>
      <c r="B687" s="341" t="s">
        <v>8761</v>
      </c>
      <c r="C687" s="341" t="s">
        <v>8762</v>
      </c>
      <c r="D687" s="341" t="s">
        <v>158</v>
      </c>
      <c r="E687" s="341" t="s">
        <v>10229</v>
      </c>
      <c r="F687" s="422">
        <v>3000</v>
      </c>
      <c r="G687" s="418" t="s">
        <v>10243</v>
      </c>
      <c r="H687" s="341" t="s">
        <v>10244</v>
      </c>
      <c r="I687" s="341" t="s">
        <v>4015</v>
      </c>
      <c r="J687" s="341" t="s">
        <v>8766</v>
      </c>
      <c r="K687" s="341" t="s">
        <v>4015</v>
      </c>
      <c r="L687" s="339">
        <v>1</v>
      </c>
      <c r="M687" s="339">
        <v>10</v>
      </c>
      <c r="N687" s="423">
        <v>32778</v>
      </c>
      <c r="O687" s="339">
        <v>1</v>
      </c>
      <c r="P687" s="424">
        <v>5</v>
      </c>
      <c r="Q687" s="423">
        <v>16097.1</v>
      </c>
      <c r="R687" s="421"/>
      <c r="S687" s="421">
        <v>12</v>
      </c>
    </row>
    <row r="688" spans="1:19" ht="12" x14ac:dyDescent="0.2">
      <c r="A688" s="341">
        <v>683</v>
      </c>
      <c r="B688" s="341" t="s">
        <v>8761</v>
      </c>
      <c r="C688" s="341" t="s">
        <v>8762</v>
      </c>
      <c r="D688" s="341" t="s">
        <v>158</v>
      </c>
      <c r="E688" s="341" t="s">
        <v>4012</v>
      </c>
      <c r="F688" s="422">
        <v>7500</v>
      </c>
      <c r="G688" s="418" t="s">
        <v>10245</v>
      </c>
      <c r="H688" s="341" t="s">
        <v>10246</v>
      </c>
      <c r="I688" s="341" t="s">
        <v>4015</v>
      </c>
      <c r="J688" s="341" t="s">
        <v>9389</v>
      </c>
      <c r="K688" s="341" t="s">
        <v>4015</v>
      </c>
      <c r="L688" s="339">
        <v>1</v>
      </c>
      <c r="M688" s="339">
        <v>12</v>
      </c>
      <c r="N688" s="423">
        <v>93213.6</v>
      </c>
      <c r="O688" s="339" t="s">
        <v>1664</v>
      </c>
      <c r="P688" s="424">
        <v>6</v>
      </c>
      <c r="Q688" s="423">
        <v>46283.4</v>
      </c>
      <c r="R688" s="421" t="s">
        <v>1664</v>
      </c>
      <c r="S688" s="421">
        <v>12</v>
      </c>
    </row>
    <row r="689" spans="1:19" ht="12" x14ac:dyDescent="0.2">
      <c r="A689" s="341">
        <v>684</v>
      </c>
      <c r="B689" s="341" t="s">
        <v>8761</v>
      </c>
      <c r="C689" s="341" t="s">
        <v>8762</v>
      </c>
      <c r="D689" s="341" t="s">
        <v>158</v>
      </c>
      <c r="E689" s="341" t="s">
        <v>8790</v>
      </c>
      <c r="F689" s="422">
        <v>2500</v>
      </c>
      <c r="G689" s="418" t="s">
        <v>10247</v>
      </c>
      <c r="H689" s="341" t="s">
        <v>10248</v>
      </c>
      <c r="I689" s="341" t="s">
        <v>581</v>
      </c>
      <c r="J689" s="341" t="s">
        <v>3995</v>
      </c>
      <c r="K689" s="341" t="s">
        <v>581</v>
      </c>
      <c r="L689" s="339">
        <v>1</v>
      </c>
      <c r="M689" s="339">
        <v>12</v>
      </c>
      <c r="N689" s="423">
        <v>33213.599999999999</v>
      </c>
      <c r="O689" s="339" t="s">
        <v>1664</v>
      </c>
      <c r="P689" s="424">
        <v>6</v>
      </c>
      <c r="Q689" s="423">
        <v>16272.6</v>
      </c>
      <c r="R689" s="421" t="s">
        <v>1664</v>
      </c>
      <c r="S689" s="421">
        <v>12</v>
      </c>
    </row>
    <row r="690" spans="1:19" ht="12" x14ac:dyDescent="0.2">
      <c r="A690" s="341">
        <v>685</v>
      </c>
      <c r="B690" s="341" t="s">
        <v>8761</v>
      </c>
      <c r="C690" s="341" t="s">
        <v>8762</v>
      </c>
      <c r="D690" s="341" t="s">
        <v>158</v>
      </c>
      <c r="E690" s="341" t="s">
        <v>3988</v>
      </c>
      <c r="F690" s="422">
        <v>3500</v>
      </c>
      <c r="G690" s="418" t="s">
        <v>10249</v>
      </c>
      <c r="H690" s="341" t="s">
        <v>10250</v>
      </c>
      <c r="I690" s="341" t="s">
        <v>4015</v>
      </c>
      <c r="J690" s="341" t="s">
        <v>8777</v>
      </c>
      <c r="K690" s="341" t="s">
        <v>4015</v>
      </c>
      <c r="L690" s="339">
        <v>1</v>
      </c>
      <c r="M690" s="339">
        <v>12</v>
      </c>
      <c r="N690" s="423">
        <v>45213.599999999999</v>
      </c>
      <c r="O690" s="339" t="s">
        <v>1664</v>
      </c>
      <c r="P690" s="424">
        <v>6</v>
      </c>
      <c r="Q690" s="423">
        <v>22283.4</v>
      </c>
      <c r="R690" s="421" t="s">
        <v>1664</v>
      </c>
      <c r="S690" s="421">
        <v>12</v>
      </c>
    </row>
    <row r="691" spans="1:19" ht="12" x14ac:dyDescent="0.2">
      <c r="A691" s="341">
        <v>686</v>
      </c>
      <c r="B691" s="341" t="s">
        <v>8761</v>
      </c>
      <c r="C691" s="341" t="s">
        <v>8762</v>
      </c>
      <c r="D691" s="341" t="s">
        <v>158</v>
      </c>
      <c r="E691" s="341" t="s">
        <v>3997</v>
      </c>
      <c r="F691" s="422">
        <v>1800</v>
      </c>
      <c r="G691" s="418" t="s">
        <v>10251</v>
      </c>
      <c r="H691" s="341" t="s">
        <v>10252</v>
      </c>
      <c r="I691" s="341" t="s">
        <v>4015</v>
      </c>
      <c r="J691" s="341" t="s">
        <v>8777</v>
      </c>
      <c r="K691" s="341" t="s">
        <v>4015</v>
      </c>
      <c r="L691" s="339">
        <v>1</v>
      </c>
      <c r="M691" s="339">
        <v>12</v>
      </c>
      <c r="N691" s="423">
        <v>24354</v>
      </c>
      <c r="O691" s="339" t="s">
        <v>1664</v>
      </c>
      <c r="P691" s="424">
        <v>6</v>
      </c>
      <c r="Q691" s="423">
        <v>11772</v>
      </c>
      <c r="R691" s="421" t="s">
        <v>1664</v>
      </c>
      <c r="S691" s="421">
        <v>12</v>
      </c>
    </row>
    <row r="692" spans="1:19" ht="12" x14ac:dyDescent="0.2">
      <c r="A692" s="341">
        <v>687</v>
      </c>
      <c r="B692" s="341" t="s">
        <v>8761</v>
      </c>
      <c r="C692" s="341" t="s">
        <v>8762</v>
      </c>
      <c r="D692" s="341" t="s">
        <v>158</v>
      </c>
      <c r="E692" s="341" t="s">
        <v>4507</v>
      </c>
      <c r="F692" s="422">
        <v>3000</v>
      </c>
      <c r="G692" s="418" t="s">
        <v>10253</v>
      </c>
      <c r="H692" s="341" t="s">
        <v>10254</v>
      </c>
      <c r="I692" s="341" t="s">
        <v>4015</v>
      </c>
      <c r="J692" s="341" t="s">
        <v>8777</v>
      </c>
      <c r="K692" s="341" t="s">
        <v>4015</v>
      </c>
      <c r="L692" s="339">
        <v>1</v>
      </c>
      <c r="M692" s="339">
        <v>12</v>
      </c>
      <c r="N692" s="423">
        <v>39213.599999999999</v>
      </c>
      <c r="O692" s="339" t="s">
        <v>1664</v>
      </c>
      <c r="P692" s="424">
        <v>6</v>
      </c>
      <c r="Q692" s="423">
        <v>19283.400000000001</v>
      </c>
      <c r="R692" s="421" t="s">
        <v>1664</v>
      </c>
      <c r="S692" s="421">
        <v>12</v>
      </c>
    </row>
    <row r="693" spans="1:19" ht="12" x14ac:dyDescent="0.2">
      <c r="A693" s="341">
        <v>688</v>
      </c>
      <c r="B693" s="341" t="s">
        <v>8761</v>
      </c>
      <c r="C693" s="341" t="s">
        <v>8762</v>
      </c>
      <c r="D693" s="341" t="s">
        <v>158</v>
      </c>
      <c r="E693" s="341" t="s">
        <v>10229</v>
      </c>
      <c r="F693" s="422">
        <v>3000</v>
      </c>
      <c r="G693" s="418" t="s">
        <v>10255</v>
      </c>
      <c r="H693" s="341" t="s">
        <v>10256</v>
      </c>
      <c r="I693" s="341" t="s">
        <v>4015</v>
      </c>
      <c r="J693" s="341" t="s">
        <v>9250</v>
      </c>
      <c r="K693" s="341" t="s">
        <v>4015</v>
      </c>
      <c r="L693" s="339">
        <v>1</v>
      </c>
      <c r="M693" s="339">
        <v>10</v>
      </c>
      <c r="N693" s="423">
        <v>32778</v>
      </c>
      <c r="O693" s="339" t="s">
        <v>1664</v>
      </c>
      <c r="P693" s="424">
        <v>6</v>
      </c>
      <c r="Q693" s="423">
        <v>19283.400000000001</v>
      </c>
      <c r="R693" s="421" t="s">
        <v>1664</v>
      </c>
      <c r="S693" s="421">
        <v>12</v>
      </c>
    </row>
    <row r="694" spans="1:19" ht="12" x14ac:dyDescent="0.2">
      <c r="A694" s="341">
        <v>689</v>
      </c>
      <c r="B694" s="341" t="s">
        <v>8761</v>
      </c>
      <c r="C694" s="341" t="s">
        <v>8762</v>
      </c>
      <c r="D694" s="341" t="s">
        <v>158</v>
      </c>
      <c r="E694" s="341" t="s">
        <v>3997</v>
      </c>
      <c r="F694" s="422">
        <v>1800</v>
      </c>
      <c r="G694" s="418" t="s">
        <v>10257</v>
      </c>
      <c r="H694" s="341" t="s">
        <v>10258</v>
      </c>
      <c r="I694" s="341" t="s">
        <v>8772</v>
      </c>
      <c r="J694" s="341" t="s">
        <v>8773</v>
      </c>
      <c r="K694" s="341" t="s">
        <v>8772</v>
      </c>
      <c r="L694" s="339">
        <v>1</v>
      </c>
      <c r="M694" s="339">
        <v>12</v>
      </c>
      <c r="N694" s="423">
        <v>24354</v>
      </c>
      <c r="O694" s="339" t="s">
        <v>1664</v>
      </c>
      <c r="P694" s="424">
        <v>6</v>
      </c>
      <c r="Q694" s="423">
        <v>11772</v>
      </c>
      <c r="R694" s="421" t="s">
        <v>1664</v>
      </c>
      <c r="S694" s="421">
        <v>12</v>
      </c>
    </row>
    <row r="695" spans="1:19" ht="12" x14ac:dyDescent="0.2">
      <c r="A695" s="341">
        <v>690</v>
      </c>
      <c r="B695" s="341" t="s">
        <v>8761</v>
      </c>
      <c r="C695" s="341" t="s">
        <v>8762</v>
      </c>
      <c r="D695" s="341" t="s">
        <v>158</v>
      </c>
      <c r="E695" s="341" t="s">
        <v>9882</v>
      </c>
      <c r="F695" s="422">
        <v>1500</v>
      </c>
      <c r="G695" s="418" t="s">
        <v>10259</v>
      </c>
      <c r="H695" s="341" t="s">
        <v>10260</v>
      </c>
      <c r="I695" s="341" t="s">
        <v>9273</v>
      </c>
      <c r="J695" s="341" t="s">
        <v>8773</v>
      </c>
      <c r="K695" s="341" t="s">
        <v>9273</v>
      </c>
      <c r="L695" s="339">
        <v>1</v>
      </c>
      <c r="M695" s="339">
        <v>3</v>
      </c>
      <c r="N695" s="423">
        <v>3129.2</v>
      </c>
      <c r="O695" s="339" t="s">
        <v>1664</v>
      </c>
      <c r="P695" s="424" t="s">
        <v>1664</v>
      </c>
      <c r="Q695" s="423" t="s">
        <v>1664</v>
      </c>
      <c r="R695" s="421"/>
      <c r="S695" s="421"/>
    </row>
    <row r="696" spans="1:19" ht="12" x14ac:dyDescent="0.2">
      <c r="A696" s="341">
        <v>691</v>
      </c>
      <c r="B696" s="341" t="s">
        <v>8761</v>
      </c>
      <c r="C696" s="341" t="s">
        <v>8762</v>
      </c>
      <c r="D696" s="341" t="s">
        <v>158</v>
      </c>
      <c r="E696" s="341" t="s">
        <v>3988</v>
      </c>
      <c r="F696" s="422">
        <v>2500</v>
      </c>
      <c r="G696" s="418" t="s">
        <v>10261</v>
      </c>
      <c r="H696" s="341" t="s">
        <v>10262</v>
      </c>
      <c r="I696" s="341" t="s">
        <v>5270</v>
      </c>
      <c r="J696" s="341" t="s">
        <v>10263</v>
      </c>
      <c r="K696" s="341" t="s">
        <v>5270</v>
      </c>
      <c r="L696" s="339">
        <v>1</v>
      </c>
      <c r="M696" s="339">
        <v>12</v>
      </c>
      <c r="N696" s="423">
        <v>33213.599999999999</v>
      </c>
      <c r="O696" s="339" t="s">
        <v>1664</v>
      </c>
      <c r="P696" s="424">
        <v>6</v>
      </c>
      <c r="Q696" s="423">
        <v>16272.6</v>
      </c>
      <c r="R696" s="421" t="s">
        <v>1664</v>
      </c>
      <c r="S696" s="421">
        <v>12</v>
      </c>
    </row>
    <row r="697" spans="1:19" ht="12" x14ac:dyDescent="0.2">
      <c r="A697" s="341">
        <v>692</v>
      </c>
      <c r="B697" s="341" t="s">
        <v>8761</v>
      </c>
      <c r="C697" s="341" t="s">
        <v>8762</v>
      </c>
      <c r="D697" s="341" t="s">
        <v>158</v>
      </c>
      <c r="E697" s="341" t="s">
        <v>8801</v>
      </c>
      <c r="F697" s="422">
        <v>4000</v>
      </c>
      <c r="G697" s="418" t="s">
        <v>10264</v>
      </c>
      <c r="H697" s="341" t="s">
        <v>10265</v>
      </c>
      <c r="I697" s="341" t="s">
        <v>4015</v>
      </c>
      <c r="J697" s="341" t="s">
        <v>8766</v>
      </c>
      <c r="K697" s="341" t="s">
        <v>4015</v>
      </c>
      <c r="L697" s="339">
        <v>1</v>
      </c>
      <c r="M697" s="339">
        <v>12</v>
      </c>
      <c r="N697" s="423">
        <v>51213.599999999999</v>
      </c>
      <c r="O697" s="339" t="s">
        <v>1664</v>
      </c>
      <c r="P697" s="424">
        <v>6</v>
      </c>
      <c r="Q697" s="423">
        <v>25283.4</v>
      </c>
      <c r="R697" s="421" t="s">
        <v>1664</v>
      </c>
      <c r="S697" s="421">
        <v>12</v>
      </c>
    </row>
    <row r="698" spans="1:19" ht="12" x14ac:dyDescent="0.2">
      <c r="A698" s="341">
        <v>693</v>
      </c>
      <c r="B698" s="341" t="s">
        <v>8761</v>
      </c>
      <c r="C698" s="341" t="s">
        <v>8762</v>
      </c>
      <c r="D698" s="341" t="s">
        <v>158</v>
      </c>
      <c r="E698" s="341" t="s">
        <v>10266</v>
      </c>
      <c r="F698" s="422">
        <v>6000</v>
      </c>
      <c r="G698" s="418" t="s">
        <v>10267</v>
      </c>
      <c r="H698" s="341" t="s">
        <v>10268</v>
      </c>
      <c r="I698" s="341" t="s">
        <v>9423</v>
      </c>
      <c r="J698" s="341" t="s">
        <v>8777</v>
      </c>
      <c r="K698" s="341" t="s">
        <v>9423</v>
      </c>
      <c r="L698" s="339">
        <v>1</v>
      </c>
      <c r="M698" s="339">
        <v>12</v>
      </c>
      <c r="N698" s="423">
        <v>75213.600000000006</v>
      </c>
      <c r="O698" s="339" t="s">
        <v>1664</v>
      </c>
      <c r="P698" s="424">
        <v>6</v>
      </c>
      <c r="Q698" s="423">
        <v>37283.4</v>
      </c>
      <c r="R698" s="421" t="s">
        <v>1664</v>
      </c>
      <c r="S698" s="421">
        <v>12</v>
      </c>
    </row>
    <row r="699" spans="1:19" ht="12" x14ac:dyDescent="0.2">
      <c r="A699" s="341">
        <v>694</v>
      </c>
      <c r="B699" s="341" t="s">
        <v>8761</v>
      </c>
      <c r="C699" s="341" t="s">
        <v>8786</v>
      </c>
      <c r="D699" s="341" t="s">
        <v>158</v>
      </c>
      <c r="E699" s="341" t="s">
        <v>4280</v>
      </c>
      <c r="F699" s="422">
        <v>5000</v>
      </c>
      <c r="G699" s="418" t="s">
        <v>10269</v>
      </c>
      <c r="H699" s="341" t="s">
        <v>10270</v>
      </c>
      <c r="I699" s="341" t="s">
        <v>4015</v>
      </c>
      <c r="J699" s="341" t="s">
        <v>8777</v>
      </c>
      <c r="K699" s="341" t="s">
        <v>4015</v>
      </c>
      <c r="L699" s="339" t="s">
        <v>1664</v>
      </c>
      <c r="M699" s="339" t="s">
        <v>1664</v>
      </c>
      <c r="N699" s="423" t="s">
        <v>1664</v>
      </c>
      <c r="O699" s="339">
        <v>1</v>
      </c>
      <c r="P699" s="424">
        <v>6</v>
      </c>
      <c r="Q699" s="423">
        <v>31283.4</v>
      </c>
      <c r="R699" s="421">
        <v>4</v>
      </c>
      <c r="S699" s="421">
        <v>12</v>
      </c>
    </row>
    <row r="700" spans="1:19" ht="12" x14ac:dyDescent="0.2">
      <c r="A700" s="341">
        <v>695</v>
      </c>
      <c r="B700" s="341" t="s">
        <v>8761</v>
      </c>
      <c r="C700" s="341" t="s">
        <v>8762</v>
      </c>
      <c r="D700" s="341" t="s">
        <v>158</v>
      </c>
      <c r="E700" s="341" t="s">
        <v>4280</v>
      </c>
      <c r="F700" s="422">
        <v>5000</v>
      </c>
      <c r="G700" s="418" t="s">
        <v>10269</v>
      </c>
      <c r="H700" s="341" t="s">
        <v>10270</v>
      </c>
      <c r="I700" s="341" t="s">
        <v>4015</v>
      </c>
      <c r="J700" s="341" t="s">
        <v>8777</v>
      </c>
      <c r="K700" s="341" t="s">
        <v>4015</v>
      </c>
      <c r="L700" s="339">
        <v>1</v>
      </c>
      <c r="M700" s="339">
        <v>2</v>
      </c>
      <c r="N700" s="423">
        <v>10195.6</v>
      </c>
      <c r="O700" s="339" t="s">
        <v>1664</v>
      </c>
      <c r="P700" s="424" t="s">
        <v>1664</v>
      </c>
      <c r="Q700" s="423" t="s">
        <v>1664</v>
      </c>
      <c r="R700" s="421"/>
      <c r="S700" s="421"/>
    </row>
    <row r="701" spans="1:19" ht="12" x14ac:dyDescent="0.2">
      <c r="A701" s="341">
        <v>696</v>
      </c>
      <c r="B701" s="341" t="s">
        <v>8761</v>
      </c>
      <c r="C701" s="341" t="s">
        <v>8786</v>
      </c>
      <c r="D701" s="341" t="s">
        <v>158</v>
      </c>
      <c r="E701" s="341" t="s">
        <v>3997</v>
      </c>
      <c r="F701" s="422">
        <v>2100</v>
      </c>
      <c r="G701" s="418" t="s">
        <v>10271</v>
      </c>
      <c r="H701" s="341" t="s">
        <v>10272</v>
      </c>
      <c r="I701" s="341" t="s">
        <v>8772</v>
      </c>
      <c r="J701" s="341" t="s">
        <v>8910</v>
      </c>
      <c r="K701" s="341" t="s">
        <v>8772</v>
      </c>
      <c r="L701" s="339">
        <v>1</v>
      </c>
      <c r="M701" s="339">
        <v>10</v>
      </c>
      <c r="N701" s="423">
        <v>23190</v>
      </c>
      <c r="O701" s="339" t="s">
        <v>1664</v>
      </c>
      <c r="P701" s="424" t="s">
        <v>1664</v>
      </c>
      <c r="Q701" s="423" t="s">
        <v>1664</v>
      </c>
      <c r="R701" s="421"/>
      <c r="S701" s="421"/>
    </row>
    <row r="702" spans="1:19" ht="12" x14ac:dyDescent="0.2">
      <c r="A702" s="341">
        <v>697</v>
      </c>
      <c r="B702" s="341" t="s">
        <v>8761</v>
      </c>
      <c r="C702" s="341" t="s">
        <v>8762</v>
      </c>
      <c r="D702" s="341" t="s">
        <v>158</v>
      </c>
      <c r="E702" s="341" t="s">
        <v>3997</v>
      </c>
      <c r="F702" s="422">
        <v>2100</v>
      </c>
      <c r="G702" s="418" t="s">
        <v>10271</v>
      </c>
      <c r="H702" s="341" t="s">
        <v>10272</v>
      </c>
      <c r="I702" s="341" t="s">
        <v>8772</v>
      </c>
      <c r="J702" s="341" t="s">
        <v>8910</v>
      </c>
      <c r="K702" s="341" t="s">
        <v>8772</v>
      </c>
      <c r="L702" s="339">
        <v>1</v>
      </c>
      <c r="M702" s="339">
        <v>2</v>
      </c>
      <c r="N702" s="423">
        <v>4878</v>
      </c>
      <c r="O702" s="339" t="s">
        <v>1664</v>
      </c>
      <c r="P702" s="424">
        <v>6</v>
      </c>
      <c r="Q702" s="423">
        <v>13728.6</v>
      </c>
      <c r="R702" s="421" t="s">
        <v>1664</v>
      </c>
      <c r="S702" s="421">
        <v>12</v>
      </c>
    </row>
    <row r="703" spans="1:19" ht="12" x14ac:dyDescent="0.2">
      <c r="A703" s="341">
        <v>698</v>
      </c>
      <c r="B703" s="341" t="s">
        <v>8761</v>
      </c>
      <c r="C703" s="341" t="s">
        <v>8762</v>
      </c>
      <c r="D703" s="341" t="s">
        <v>158</v>
      </c>
      <c r="E703" s="341" t="s">
        <v>4012</v>
      </c>
      <c r="F703" s="422">
        <v>6500</v>
      </c>
      <c r="G703" s="418" t="s">
        <v>10273</v>
      </c>
      <c r="H703" s="341" t="s">
        <v>10274</v>
      </c>
      <c r="I703" s="341" t="s">
        <v>4015</v>
      </c>
      <c r="J703" s="341" t="s">
        <v>8777</v>
      </c>
      <c r="K703" s="341" t="s">
        <v>4015</v>
      </c>
      <c r="L703" s="339">
        <v>1</v>
      </c>
      <c r="M703" s="339">
        <v>12</v>
      </c>
      <c r="N703" s="423">
        <v>81213.600000000006</v>
      </c>
      <c r="O703" s="339" t="s">
        <v>1664</v>
      </c>
      <c r="P703" s="424">
        <v>6</v>
      </c>
      <c r="Q703" s="423">
        <v>40283.4</v>
      </c>
      <c r="R703" s="421" t="s">
        <v>1664</v>
      </c>
      <c r="S703" s="421">
        <v>12</v>
      </c>
    </row>
    <row r="704" spans="1:19" ht="12" x14ac:dyDescent="0.2">
      <c r="A704" s="341">
        <v>699</v>
      </c>
      <c r="B704" s="341" t="s">
        <v>8761</v>
      </c>
      <c r="C704" s="341" t="s">
        <v>8786</v>
      </c>
      <c r="D704" s="341" t="s">
        <v>158</v>
      </c>
      <c r="E704" s="341" t="s">
        <v>8801</v>
      </c>
      <c r="F704" s="422">
        <v>4000</v>
      </c>
      <c r="G704" s="418" t="s">
        <v>6416</v>
      </c>
      <c r="H704" s="341" t="s">
        <v>6417</v>
      </c>
      <c r="I704" s="341" t="s">
        <v>4015</v>
      </c>
      <c r="J704" s="341" t="s">
        <v>8777</v>
      </c>
      <c r="K704" s="341" t="s">
        <v>4015</v>
      </c>
      <c r="L704" s="339" t="s">
        <v>1664</v>
      </c>
      <c r="M704" s="339" t="s">
        <v>1664</v>
      </c>
      <c r="N704" s="423" t="s">
        <v>1664</v>
      </c>
      <c r="O704" s="339">
        <v>1</v>
      </c>
      <c r="P704" s="424">
        <v>6</v>
      </c>
      <c r="Q704" s="423">
        <v>23594.510000000002</v>
      </c>
      <c r="R704" s="421"/>
      <c r="S704" s="421"/>
    </row>
    <row r="705" spans="1:19" ht="12" x14ac:dyDescent="0.2">
      <c r="A705" s="341">
        <v>700</v>
      </c>
      <c r="B705" s="341" t="s">
        <v>8761</v>
      </c>
      <c r="C705" s="341" t="s">
        <v>8762</v>
      </c>
      <c r="D705" s="341" t="s">
        <v>158</v>
      </c>
      <c r="E705" s="341" t="s">
        <v>8801</v>
      </c>
      <c r="F705" s="422">
        <v>4000</v>
      </c>
      <c r="G705" s="418" t="s">
        <v>6416</v>
      </c>
      <c r="H705" s="341" t="s">
        <v>6417</v>
      </c>
      <c r="I705" s="341" t="s">
        <v>4015</v>
      </c>
      <c r="J705" s="341" t="s">
        <v>8777</v>
      </c>
      <c r="K705" s="341" t="s">
        <v>4015</v>
      </c>
      <c r="L705" s="339">
        <v>1</v>
      </c>
      <c r="M705" s="339">
        <v>2</v>
      </c>
      <c r="N705" s="423">
        <v>8262.26</v>
      </c>
      <c r="O705" s="339" t="s">
        <v>1664</v>
      </c>
      <c r="P705" s="424" t="s">
        <v>1664</v>
      </c>
      <c r="Q705" s="423" t="s">
        <v>1664</v>
      </c>
      <c r="R705" s="421"/>
      <c r="S705" s="421"/>
    </row>
    <row r="706" spans="1:19" ht="12" x14ac:dyDescent="0.2">
      <c r="A706" s="341">
        <v>701</v>
      </c>
      <c r="B706" s="341" t="s">
        <v>8761</v>
      </c>
      <c r="C706" s="341" t="s">
        <v>8786</v>
      </c>
      <c r="D706" s="341" t="s">
        <v>158</v>
      </c>
      <c r="E706" s="341" t="s">
        <v>10275</v>
      </c>
      <c r="F706" s="422">
        <v>9500</v>
      </c>
      <c r="G706" s="418" t="s">
        <v>10276</v>
      </c>
      <c r="H706" s="341" t="s">
        <v>10277</v>
      </c>
      <c r="I706" s="341" t="s">
        <v>4015</v>
      </c>
      <c r="J706" s="341" t="s">
        <v>8777</v>
      </c>
      <c r="K706" s="341" t="s">
        <v>4015</v>
      </c>
      <c r="L706" s="339">
        <v>1</v>
      </c>
      <c r="M706" s="339">
        <v>10</v>
      </c>
      <c r="N706" s="423">
        <v>97478</v>
      </c>
      <c r="O706" s="339" t="s">
        <v>1664</v>
      </c>
      <c r="P706" s="424">
        <v>6</v>
      </c>
      <c r="Q706" s="423">
        <v>58283.4</v>
      </c>
      <c r="R706" s="421" t="s">
        <v>1664</v>
      </c>
      <c r="S706" s="421">
        <v>12</v>
      </c>
    </row>
    <row r="707" spans="1:19" ht="12" x14ac:dyDescent="0.2">
      <c r="A707" s="341">
        <v>702</v>
      </c>
      <c r="B707" s="341" t="s">
        <v>8761</v>
      </c>
      <c r="C707" s="341" t="s">
        <v>8762</v>
      </c>
      <c r="D707" s="341" t="s">
        <v>158</v>
      </c>
      <c r="E707" s="341" t="s">
        <v>10275</v>
      </c>
      <c r="F707" s="422">
        <v>9500</v>
      </c>
      <c r="G707" s="418" t="s">
        <v>10276</v>
      </c>
      <c r="H707" s="341" t="s">
        <v>10277</v>
      </c>
      <c r="I707" s="341" t="s">
        <v>4015</v>
      </c>
      <c r="J707" s="341" t="s">
        <v>8777</v>
      </c>
      <c r="K707" s="341" t="s">
        <v>4015</v>
      </c>
      <c r="L707" s="339">
        <v>1</v>
      </c>
      <c r="M707" s="339">
        <v>2</v>
      </c>
      <c r="N707" s="423">
        <v>19735.599999999999</v>
      </c>
      <c r="O707" s="339" t="s">
        <v>1664</v>
      </c>
      <c r="P707" s="424" t="s">
        <v>1664</v>
      </c>
      <c r="Q707" s="423" t="s">
        <v>1664</v>
      </c>
      <c r="R707" s="421"/>
      <c r="S707" s="421"/>
    </row>
    <row r="708" spans="1:19" ht="12" x14ac:dyDescent="0.2">
      <c r="A708" s="341">
        <v>703</v>
      </c>
      <c r="B708" s="341" t="s">
        <v>8761</v>
      </c>
      <c r="C708" s="341" t="s">
        <v>8762</v>
      </c>
      <c r="D708" s="341" t="s">
        <v>158</v>
      </c>
      <c r="E708" s="341" t="s">
        <v>8793</v>
      </c>
      <c r="F708" s="422">
        <v>4000</v>
      </c>
      <c r="G708" s="418" t="s">
        <v>10278</v>
      </c>
      <c r="H708" s="341" t="s">
        <v>10279</v>
      </c>
      <c r="I708" s="341" t="s">
        <v>10280</v>
      </c>
      <c r="J708" s="341" t="s">
        <v>8777</v>
      </c>
      <c r="K708" s="341" t="s">
        <v>10280</v>
      </c>
      <c r="L708" s="339">
        <v>1</v>
      </c>
      <c r="M708" s="339">
        <v>12</v>
      </c>
      <c r="N708" s="423">
        <v>51213.599999999999</v>
      </c>
      <c r="O708" s="339" t="s">
        <v>1664</v>
      </c>
      <c r="P708" s="424">
        <v>6</v>
      </c>
      <c r="Q708" s="423">
        <v>25283.4</v>
      </c>
      <c r="R708" s="421" t="s">
        <v>1664</v>
      </c>
      <c r="S708" s="421">
        <v>12</v>
      </c>
    </row>
    <row r="709" spans="1:19" ht="12" x14ac:dyDescent="0.2">
      <c r="A709" s="341">
        <v>704</v>
      </c>
      <c r="B709" s="341" t="s">
        <v>8761</v>
      </c>
      <c r="C709" s="341" t="s">
        <v>8762</v>
      </c>
      <c r="D709" s="341" t="s">
        <v>158</v>
      </c>
      <c r="E709" s="341" t="s">
        <v>3997</v>
      </c>
      <c r="F709" s="422">
        <v>1800</v>
      </c>
      <c r="G709" s="418" t="s">
        <v>10281</v>
      </c>
      <c r="H709" s="341" t="s">
        <v>10282</v>
      </c>
      <c r="I709" s="341" t="s">
        <v>5556</v>
      </c>
      <c r="J709" s="341" t="s">
        <v>8777</v>
      </c>
      <c r="K709" s="341" t="s">
        <v>5556</v>
      </c>
      <c r="L709" s="339">
        <v>1</v>
      </c>
      <c r="M709" s="339">
        <v>12</v>
      </c>
      <c r="N709" s="423">
        <v>22044</v>
      </c>
      <c r="O709" s="339" t="s">
        <v>1664</v>
      </c>
      <c r="P709" s="424">
        <v>6</v>
      </c>
      <c r="Q709" s="423">
        <v>11772</v>
      </c>
      <c r="R709" s="421" t="s">
        <v>1664</v>
      </c>
      <c r="S709" s="421">
        <v>12</v>
      </c>
    </row>
    <row r="710" spans="1:19" ht="12" x14ac:dyDescent="0.2">
      <c r="A710" s="341">
        <v>705</v>
      </c>
      <c r="B710" s="341" t="s">
        <v>8761</v>
      </c>
      <c r="C710" s="341" t="s">
        <v>8786</v>
      </c>
      <c r="D710" s="341" t="s">
        <v>158</v>
      </c>
      <c r="E710" s="341" t="s">
        <v>8767</v>
      </c>
      <c r="F710" s="422">
        <v>7500</v>
      </c>
      <c r="G710" s="418" t="s">
        <v>10283</v>
      </c>
      <c r="H710" s="341" t="s">
        <v>10284</v>
      </c>
      <c r="I710" s="341" t="s">
        <v>4015</v>
      </c>
      <c r="J710" s="341" t="s">
        <v>10285</v>
      </c>
      <c r="K710" s="341" t="s">
        <v>4015</v>
      </c>
      <c r="L710" s="339" t="s">
        <v>1664</v>
      </c>
      <c r="M710" s="339" t="s">
        <v>1664</v>
      </c>
      <c r="N710" s="423" t="s">
        <v>1664</v>
      </c>
      <c r="O710" s="339">
        <v>1</v>
      </c>
      <c r="P710" s="424">
        <v>3</v>
      </c>
      <c r="Q710" s="423">
        <v>23183.1</v>
      </c>
      <c r="R710" s="421"/>
      <c r="S710" s="421"/>
    </row>
    <row r="711" spans="1:19" ht="12" x14ac:dyDescent="0.2">
      <c r="A711" s="341">
        <v>706</v>
      </c>
      <c r="B711" s="341" t="s">
        <v>8761</v>
      </c>
      <c r="C711" s="341" t="s">
        <v>8762</v>
      </c>
      <c r="D711" s="341" t="s">
        <v>158</v>
      </c>
      <c r="E711" s="341" t="s">
        <v>8767</v>
      </c>
      <c r="F711" s="422">
        <v>7500</v>
      </c>
      <c r="G711" s="418" t="s">
        <v>10283</v>
      </c>
      <c r="H711" s="341" t="s">
        <v>10284</v>
      </c>
      <c r="I711" s="341" t="s">
        <v>4015</v>
      </c>
      <c r="J711" s="341" t="s">
        <v>10285</v>
      </c>
      <c r="K711" s="341" t="s">
        <v>4015</v>
      </c>
      <c r="L711" s="339">
        <v>1</v>
      </c>
      <c r="M711" s="339">
        <v>3</v>
      </c>
      <c r="N711" s="423">
        <v>22086.730000000003</v>
      </c>
      <c r="O711" s="339">
        <v>1</v>
      </c>
      <c r="P711" s="424">
        <v>1</v>
      </c>
      <c r="Q711" s="423">
        <v>3873.5299999999997</v>
      </c>
      <c r="R711" s="421"/>
      <c r="S711" s="421"/>
    </row>
    <row r="712" spans="1:19" ht="12" x14ac:dyDescent="0.2">
      <c r="A712" s="341">
        <v>707</v>
      </c>
      <c r="B712" s="341" t="s">
        <v>8761</v>
      </c>
      <c r="C712" s="341" t="s">
        <v>8762</v>
      </c>
      <c r="D712" s="341" t="s">
        <v>158</v>
      </c>
      <c r="E712" s="341" t="s">
        <v>8801</v>
      </c>
      <c r="F712" s="422">
        <v>4000</v>
      </c>
      <c r="G712" s="418" t="s">
        <v>10286</v>
      </c>
      <c r="H712" s="341" t="s">
        <v>10287</v>
      </c>
      <c r="I712" s="341" t="s">
        <v>4015</v>
      </c>
      <c r="J712" s="341" t="s">
        <v>10220</v>
      </c>
      <c r="K712" s="341" t="s">
        <v>4015</v>
      </c>
      <c r="L712" s="339">
        <v>1</v>
      </c>
      <c r="M712" s="339">
        <v>12</v>
      </c>
      <c r="N712" s="423">
        <v>51213.599999999999</v>
      </c>
      <c r="O712" s="339" t="s">
        <v>1664</v>
      </c>
      <c r="P712" s="424">
        <v>6</v>
      </c>
      <c r="Q712" s="423">
        <v>25283.4</v>
      </c>
      <c r="R712" s="421" t="s">
        <v>1664</v>
      </c>
      <c r="S712" s="421">
        <v>12</v>
      </c>
    </row>
    <row r="713" spans="1:19" ht="12" x14ac:dyDescent="0.2">
      <c r="A713" s="341">
        <v>708</v>
      </c>
      <c r="B713" s="341" t="s">
        <v>8761</v>
      </c>
      <c r="C713" s="341" t="s">
        <v>8762</v>
      </c>
      <c r="D713" s="341" t="s">
        <v>158</v>
      </c>
      <c r="E713" s="341" t="s">
        <v>10177</v>
      </c>
      <c r="F713" s="422">
        <v>8000</v>
      </c>
      <c r="G713" s="418" t="s">
        <v>10288</v>
      </c>
      <c r="H713" s="341" t="s">
        <v>10289</v>
      </c>
      <c r="I713" s="341" t="s">
        <v>8867</v>
      </c>
      <c r="J713" s="341" t="s">
        <v>8777</v>
      </c>
      <c r="K713" s="341" t="s">
        <v>8867</v>
      </c>
      <c r="L713" s="339">
        <v>1</v>
      </c>
      <c r="M713" s="339">
        <v>12</v>
      </c>
      <c r="N713" s="423">
        <v>99213.6</v>
      </c>
      <c r="O713" s="339">
        <v>1</v>
      </c>
      <c r="P713" s="424">
        <v>4</v>
      </c>
      <c r="Q713" s="423">
        <v>34799.68</v>
      </c>
      <c r="R713" s="421"/>
      <c r="S713" s="421"/>
    </row>
    <row r="714" spans="1:19" ht="12" x14ac:dyDescent="0.2">
      <c r="A714" s="341">
        <v>709</v>
      </c>
      <c r="B714" s="341" t="s">
        <v>8761</v>
      </c>
      <c r="C714" s="341" t="s">
        <v>8786</v>
      </c>
      <c r="D714" s="341" t="s">
        <v>158</v>
      </c>
      <c r="E714" s="341" t="s">
        <v>8801</v>
      </c>
      <c r="F714" s="422">
        <v>6500</v>
      </c>
      <c r="G714" s="418" t="s">
        <v>10290</v>
      </c>
      <c r="H714" s="341" t="s">
        <v>10291</v>
      </c>
      <c r="I714" s="341" t="s">
        <v>4015</v>
      </c>
      <c r="J714" s="341" t="s">
        <v>8777</v>
      </c>
      <c r="K714" s="341" t="s">
        <v>4015</v>
      </c>
      <c r="L714" s="339">
        <v>1</v>
      </c>
      <c r="M714" s="339">
        <v>10</v>
      </c>
      <c r="N714" s="423">
        <v>67478</v>
      </c>
      <c r="O714" s="339" t="s">
        <v>1664</v>
      </c>
      <c r="P714" s="424">
        <v>6</v>
      </c>
      <c r="Q714" s="423">
        <v>40283.4</v>
      </c>
      <c r="R714" s="421" t="s">
        <v>1664</v>
      </c>
      <c r="S714" s="421">
        <v>12</v>
      </c>
    </row>
    <row r="715" spans="1:19" ht="12" x14ac:dyDescent="0.2">
      <c r="A715" s="341">
        <v>710</v>
      </c>
      <c r="B715" s="341" t="s">
        <v>8761</v>
      </c>
      <c r="C715" s="341" t="s">
        <v>8762</v>
      </c>
      <c r="D715" s="341" t="s">
        <v>158</v>
      </c>
      <c r="E715" s="341" t="s">
        <v>8801</v>
      </c>
      <c r="F715" s="422">
        <v>6500</v>
      </c>
      <c r="G715" s="418" t="s">
        <v>10290</v>
      </c>
      <c r="H715" s="341" t="s">
        <v>10291</v>
      </c>
      <c r="I715" s="341" t="s">
        <v>4015</v>
      </c>
      <c r="J715" s="341" t="s">
        <v>8777</v>
      </c>
      <c r="K715" s="341" t="s">
        <v>4015</v>
      </c>
      <c r="L715" s="339">
        <v>1</v>
      </c>
      <c r="M715" s="339">
        <v>2</v>
      </c>
      <c r="N715" s="423">
        <v>13735.6</v>
      </c>
      <c r="O715" s="339" t="s">
        <v>1664</v>
      </c>
      <c r="P715" s="424" t="s">
        <v>1664</v>
      </c>
      <c r="Q715" s="423" t="s">
        <v>1664</v>
      </c>
      <c r="R715" s="421"/>
      <c r="S715" s="421"/>
    </row>
    <row r="716" spans="1:19" ht="12" x14ac:dyDescent="0.2">
      <c r="A716" s="341">
        <v>711</v>
      </c>
      <c r="B716" s="341" t="s">
        <v>8761</v>
      </c>
      <c r="C716" s="341" t="s">
        <v>8762</v>
      </c>
      <c r="D716" s="341" t="s">
        <v>158</v>
      </c>
      <c r="E716" s="341" t="s">
        <v>8801</v>
      </c>
      <c r="F716" s="422">
        <v>5000</v>
      </c>
      <c r="G716" s="418" t="s">
        <v>10292</v>
      </c>
      <c r="H716" s="341" t="s">
        <v>10293</v>
      </c>
      <c r="I716" s="341" t="s">
        <v>4015</v>
      </c>
      <c r="J716" s="341" t="s">
        <v>8777</v>
      </c>
      <c r="K716" s="341" t="s">
        <v>4015</v>
      </c>
      <c r="L716" s="339">
        <v>1</v>
      </c>
      <c r="M716" s="339">
        <v>12</v>
      </c>
      <c r="N716" s="423">
        <v>63213.599999999999</v>
      </c>
      <c r="O716" s="339" t="s">
        <v>1664</v>
      </c>
      <c r="P716" s="424">
        <v>6</v>
      </c>
      <c r="Q716" s="423">
        <v>31283.4</v>
      </c>
      <c r="R716" s="421" t="s">
        <v>1664</v>
      </c>
      <c r="S716" s="421">
        <v>12</v>
      </c>
    </row>
    <row r="717" spans="1:19" ht="12" x14ac:dyDescent="0.2">
      <c r="A717" s="341">
        <v>712</v>
      </c>
      <c r="B717" s="341" t="s">
        <v>8761</v>
      </c>
      <c r="C717" s="341" t="s">
        <v>8762</v>
      </c>
      <c r="D717" s="341" t="s">
        <v>158</v>
      </c>
      <c r="E717" s="341" t="s">
        <v>10294</v>
      </c>
      <c r="F717" s="422">
        <v>5000</v>
      </c>
      <c r="G717" s="418" t="s">
        <v>10295</v>
      </c>
      <c r="H717" s="341" t="s">
        <v>10296</v>
      </c>
      <c r="I717" s="341" t="s">
        <v>6003</v>
      </c>
      <c r="J717" s="341" t="s">
        <v>8777</v>
      </c>
      <c r="K717" s="341" t="s">
        <v>6003</v>
      </c>
      <c r="L717" s="339">
        <v>1</v>
      </c>
      <c r="M717" s="339">
        <v>12</v>
      </c>
      <c r="N717" s="423">
        <v>63213.599999999999</v>
      </c>
      <c r="O717" s="339" t="s">
        <v>1664</v>
      </c>
      <c r="P717" s="424">
        <v>6</v>
      </c>
      <c r="Q717" s="423">
        <v>31283.4</v>
      </c>
      <c r="R717" s="421" t="s">
        <v>1664</v>
      </c>
      <c r="S717" s="421">
        <v>12</v>
      </c>
    </row>
    <row r="718" spans="1:19" ht="12" x14ac:dyDescent="0.2">
      <c r="A718" s="341">
        <v>713</v>
      </c>
      <c r="B718" s="341" t="s">
        <v>8761</v>
      </c>
      <c r="C718" s="341" t="s">
        <v>8762</v>
      </c>
      <c r="D718" s="341" t="s">
        <v>158</v>
      </c>
      <c r="E718" s="341" t="s">
        <v>8807</v>
      </c>
      <c r="F718" s="422">
        <v>8000</v>
      </c>
      <c r="G718" s="418" t="s">
        <v>10297</v>
      </c>
      <c r="H718" s="341" t="s">
        <v>10298</v>
      </c>
      <c r="I718" s="341" t="s">
        <v>4015</v>
      </c>
      <c r="J718" s="341" t="s">
        <v>8766</v>
      </c>
      <c r="K718" s="341" t="s">
        <v>4015</v>
      </c>
      <c r="L718" s="339">
        <v>1</v>
      </c>
      <c r="M718" s="339">
        <v>12</v>
      </c>
      <c r="N718" s="423">
        <v>99213.6</v>
      </c>
      <c r="O718" s="339" t="s">
        <v>1664</v>
      </c>
      <c r="P718" s="424">
        <v>6</v>
      </c>
      <c r="Q718" s="423">
        <v>49283.4</v>
      </c>
      <c r="R718" s="421" t="s">
        <v>1664</v>
      </c>
      <c r="S718" s="421">
        <v>12</v>
      </c>
    </row>
    <row r="719" spans="1:19" ht="12" x14ac:dyDescent="0.2">
      <c r="A719" s="341">
        <v>714</v>
      </c>
      <c r="B719" s="341" t="s">
        <v>8761</v>
      </c>
      <c r="C719" s="341" t="s">
        <v>8762</v>
      </c>
      <c r="D719" s="341" t="s">
        <v>158</v>
      </c>
      <c r="E719" s="341" t="s">
        <v>4435</v>
      </c>
      <c r="F719" s="422">
        <v>13500</v>
      </c>
      <c r="G719" s="418" t="s">
        <v>10299</v>
      </c>
      <c r="H719" s="341" t="s">
        <v>10300</v>
      </c>
      <c r="I719" s="341" t="s">
        <v>4015</v>
      </c>
      <c r="J719" s="341" t="s">
        <v>8777</v>
      </c>
      <c r="K719" s="341" t="s">
        <v>4015</v>
      </c>
      <c r="L719" s="339" t="s">
        <v>1664</v>
      </c>
      <c r="M719" s="339" t="s">
        <v>1664</v>
      </c>
      <c r="N719" s="423" t="s">
        <v>1664</v>
      </c>
      <c r="O719" s="339">
        <v>1</v>
      </c>
      <c r="P719" s="424">
        <v>1</v>
      </c>
      <c r="Q719" s="423">
        <v>4236.3</v>
      </c>
      <c r="R719" s="421"/>
      <c r="S719" s="421">
        <v>12</v>
      </c>
    </row>
    <row r="720" spans="1:19" ht="12" x14ac:dyDescent="0.2">
      <c r="A720" s="341">
        <v>715</v>
      </c>
      <c r="B720" s="341" t="s">
        <v>8761</v>
      </c>
      <c r="C720" s="341" t="s">
        <v>8762</v>
      </c>
      <c r="D720" s="341" t="s">
        <v>158</v>
      </c>
      <c r="E720" s="341" t="s">
        <v>10177</v>
      </c>
      <c r="F720" s="422">
        <v>8000</v>
      </c>
      <c r="G720" s="418" t="s">
        <v>10301</v>
      </c>
      <c r="H720" s="341" t="s">
        <v>10302</v>
      </c>
      <c r="I720" s="341" t="s">
        <v>4438</v>
      </c>
      <c r="J720" s="341" t="s">
        <v>10303</v>
      </c>
      <c r="K720" s="341" t="s">
        <v>4438</v>
      </c>
      <c r="L720" s="339">
        <v>1</v>
      </c>
      <c r="M720" s="339">
        <v>12</v>
      </c>
      <c r="N720" s="423">
        <v>94331.27</v>
      </c>
      <c r="O720" s="339">
        <v>1</v>
      </c>
      <c r="P720" s="424">
        <v>4</v>
      </c>
      <c r="Q720" s="423">
        <v>37199.69</v>
      </c>
      <c r="R720" s="421"/>
      <c r="S720" s="421"/>
    </row>
    <row r="721" spans="1:19" ht="12" x14ac:dyDescent="0.2">
      <c r="A721" s="341">
        <v>716</v>
      </c>
      <c r="B721" s="341" t="s">
        <v>8761</v>
      </c>
      <c r="C721" s="341" t="s">
        <v>8762</v>
      </c>
      <c r="D721" s="341" t="s">
        <v>158</v>
      </c>
      <c r="E721" s="341" t="s">
        <v>9882</v>
      </c>
      <c r="F721" s="422">
        <v>1500</v>
      </c>
      <c r="G721" s="418" t="s">
        <v>10304</v>
      </c>
      <c r="H721" s="341" t="s">
        <v>10305</v>
      </c>
      <c r="I721" s="341" t="s">
        <v>4015</v>
      </c>
      <c r="J721" s="341" t="s">
        <v>8777</v>
      </c>
      <c r="K721" s="341" t="s">
        <v>4015</v>
      </c>
      <c r="L721" s="339">
        <v>1</v>
      </c>
      <c r="M721" s="339">
        <v>11</v>
      </c>
      <c r="N721" s="423">
        <v>18148.75</v>
      </c>
      <c r="O721" s="339" t="s">
        <v>1664</v>
      </c>
      <c r="P721" s="424" t="s">
        <v>1664</v>
      </c>
      <c r="Q721" s="423" t="s">
        <v>1664</v>
      </c>
      <c r="R721" s="421"/>
      <c r="S721" s="421"/>
    </row>
    <row r="722" spans="1:19" ht="12" x14ac:dyDescent="0.2">
      <c r="A722" s="341">
        <v>717</v>
      </c>
      <c r="B722" s="341" t="s">
        <v>8761</v>
      </c>
      <c r="C722" s="341" t="s">
        <v>8762</v>
      </c>
      <c r="D722" s="341" t="s">
        <v>158</v>
      </c>
      <c r="E722" s="341" t="s">
        <v>3997</v>
      </c>
      <c r="F722" s="422">
        <v>1500</v>
      </c>
      <c r="G722" s="418" t="s">
        <v>10306</v>
      </c>
      <c r="H722" s="341" t="s">
        <v>10307</v>
      </c>
      <c r="I722" s="341" t="s">
        <v>10308</v>
      </c>
      <c r="J722" s="341" t="s">
        <v>8777</v>
      </c>
      <c r="K722" s="341" t="s">
        <v>10308</v>
      </c>
      <c r="L722" s="339">
        <v>1</v>
      </c>
      <c r="M722" s="339">
        <v>12</v>
      </c>
      <c r="N722" s="423">
        <v>20430</v>
      </c>
      <c r="O722" s="339" t="s">
        <v>1664</v>
      </c>
      <c r="P722" s="424">
        <v>6</v>
      </c>
      <c r="Q722" s="423">
        <v>9810</v>
      </c>
      <c r="R722" s="421" t="s">
        <v>1664</v>
      </c>
      <c r="S722" s="421">
        <v>12</v>
      </c>
    </row>
    <row r="723" spans="1:19" ht="12" x14ac:dyDescent="0.2">
      <c r="A723" s="341">
        <v>718</v>
      </c>
      <c r="B723" s="341" t="s">
        <v>8761</v>
      </c>
      <c r="C723" s="341" t="s">
        <v>8762</v>
      </c>
      <c r="D723" s="341" t="s">
        <v>158</v>
      </c>
      <c r="E723" s="341" t="s">
        <v>10309</v>
      </c>
      <c r="F723" s="422">
        <v>5000</v>
      </c>
      <c r="G723" s="418" t="s">
        <v>10310</v>
      </c>
      <c r="H723" s="341" t="s">
        <v>10311</v>
      </c>
      <c r="I723" s="341" t="s">
        <v>4015</v>
      </c>
      <c r="J723" s="341" t="s">
        <v>8777</v>
      </c>
      <c r="K723" s="341" t="s">
        <v>4015</v>
      </c>
      <c r="L723" s="339">
        <v>1</v>
      </c>
      <c r="M723" s="339">
        <v>12</v>
      </c>
      <c r="N723" s="423">
        <v>63213.599999999999</v>
      </c>
      <c r="O723" s="339" t="s">
        <v>1664</v>
      </c>
      <c r="P723" s="424">
        <v>6</v>
      </c>
      <c r="Q723" s="423">
        <v>31283.4</v>
      </c>
      <c r="R723" s="421" t="s">
        <v>1664</v>
      </c>
      <c r="S723" s="421">
        <v>12</v>
      </c>
    </row>
    <row r="724" spans="1:19" ht="12" x14ac:dyDescent="0.2">
      <c r="A724" s="341">
        <v>719</v>
      </c>
      <c r="B724" s="341" t="s">
        <v>8761</v>
      </c>
      <c r="C724" s="341" t="s">
        <v>8786</v>
      </c>
      <c r="D724" s="341" t="s">
        <v>158</v>
      </c>
      <c r="E724" s="341" t="s">
        <v>8781</v>
      </c>
      <c r="F724" s="422">
        <v>8000</v>
      </c>
      <c r="G724" s="418" t="s">
        <v>10312</v>
      </c>
      <c r="H724" s="341" t="s">
        <v>10313</v>
      </c>
      <c r="I724" s="341" t="s">
        <v>4015</v>
      </c>
      <c r="J724" s="341" t="s">
        <v>9389</v>
      </c>
      <c r="K724" s="341" t="s">
        <v>4015</v>
      </c>
      <c r="L724" s="339" t="s">
        <v>1664</v>
      </c>
      <c r="M724" s="339" t="s">
        <v>1664</v>
      </c>
      <c r="N724" s="423" t="s">
        <v>1664</v>
      </c>
      <c r="O724" s="339">
        <v>1</v>
      </c>
      <c r="P724" s="424">
        <v>6</v>
      </c>
      <c r="Q724" s="423">
        <v>49283.4</v>
      </c>
      <c r="R724" s="421">
        <v>4</v>
      </c>
      <c r="S724" s="421">
        <v>12</v>
      </c>
    </row>
    <row r="725" spans="1:19" ht="12" x14ac:dyDescent="0.2">
      <c r="A725" s="341">
        <v>720</v>
      </c>
      <c r="B725" s="341" t="s">
        <v>8761</v>
      </c>
      <c r="C725" s="341" t="s">
        <v>8762</v>
      </c>
      <c r="D725" s="341" t="s">
        <v>158</v>
      </c>
      <c r="E725" s="341" t="s">
        <v>8781</v>
      </c>
      <c r="F725" s="422">
        <v>8000</v>
      </c>
      <c r="G725" s="418" t="s">
        <v>10312</v>
      </c>
      <c r="H725" s="341" t="s">
        <v>10313</v>
      </c>
      <c r="I725" s="341" t="s">
        <v>4015</v>
      </c>
      <c r="J725" s="341" t="s">
        <v>9389</v>
      </c>
      <c r="K725" s="341" t="s">
        <v>4015</v>
      </c>
      <c r="L725" s="339">
        <v>1</v>
      </c>
      <c r="M725" s="339">
        <v>8</v>
      </c>
      <c r="N725" s="423">
        <v>64622.400000000001</v>
      </c>
      <c r="O725" s="339" t="s">
        <v>1664</v>
      </c>
      <c r="P725" s="424" t="s">
        <v>1664</v>
      </c>
      <c r="Q725" s="423" t="s">
        <v>1664</v>
      </c>
      <c r="R725" s="421"/>
      <c r="S725" s="421"/>
    </row>
    <row r="726" spans="1:19" ht="12" x14ac:dyDescent="0.2">
      <c r="A726" s="341">
        <v>721</v>
      </c>
      <c r="B726" s="341" t="s">
        <v>8761</v>
      </c>
      <c r="C726" s="341" t="s">
        <v>8762</v>
      </c>
      <c r="D726" s="341" t="s">
        <v>158</v>
      </c>
      <c r="E726" s="341" t="s">
        <v>3988</v>
      </c>
      <c r="F726" s="422">
        <v>4000</v>
      </c>
      <c r="G726" s="418" t="s">
        <v>10314</v>
      </c>
      <c r="H726" s="341" t="s">
        <v>10315</v>
      </c>
      <c r="I726" s="341" t="s">
        <v>8819</v>
      </c>
      <c r="J726" s="341" t="s">
        <v>8910</v>
      </c>
      <c r="K726" s="341" t="s">
        <v>8819</v>
      </c>
      <c r="L726" s="339">
        <v>1</v>
      </c>
      <c r="M726" s="339">
        <v>2</v>
      </c>
      <c r="N726" s="423">
        <v>15246.710000000001</v>
      </c>
      <c r="O726" s="339" t="s">
        <v>1664</v>
      </c>
      <c r="P726" s="424" t="s">
        <v>1664</v>
      </c>
      <c r="Q726" s="423" t="s">
        <v>1664</v>
      </c>
      <c r="R726" s="421"/>
      <c r="S726" s="421"/>
    </row>
    <row r="727" spans="1:19" ht="12" x14ac:dyDescent="0.2">
      <c r="A727" s="341">
        <v>722</v>
      </c>
      <c r="B727" s="341" t="s">
        <v>8761</v>
      </c>
      <c r="C727" s="341" t="s">
        <v>8762</v>
      </c>
      <c r="D727" s="341" t="s">
        <v>158</v>
      </c>
      <c r="E727" s="341" t="s">
        <v>6303</v>
      </c>
      <c r="F727" s="422">
        <v>7000</v>
      </c>
      <c r="G727" s="418" t="s">
        <v>10316</v>
      </c>
      <c r="H727" s="341" t="s">
        <v>10317</v>
      </c>
      <c r="I727" s="341" t="s">
        <v>9959</v>
      </c>
      <c r="J727" s="341" t="s">
        <v>8777</v>
      </c>
      <c r="K727" s="341" t="s">
        <v>9959</v>
      </c>
      <c r="L727" s="339">
        <v>1</v>
      </c>
      <c r="M727" s="339">
        <v>12</v>
      </c>
      <c r="N727" s="423">
        <v>87213.6</v>
      </c>
      <c r="O727" s="339" t="s">
        <v>1664</v>
      </c>
      <c r="P727" s="424">
        <v>6</v>
      </c>
      <c r="Q727" s="423">
        <v>43283.4</v>
      </c>
      <c r="R727" s="421" t="s">
        <v>1664</v>
      </c>
      <c r="S727" s="421">
        <v>12</v>
      </c>
    </row>
    <row r="728" spans="1:19" ht="12" x14ac:dyDescent="0.2">
      <c r="A728" s="341">
        <v>723</v>
      </c>
      <c r="B728" s="341" t="s">
        <v>8761</v>
      </c>
      <c r="C728" s="341" t="s">
        <v>8762</v>
      </c>
      <c r="D728" s="341" t="s">
        <v>158</v>
      </c>
      <c r="E728" s="341" t="s">
        <v>10318</v>
      </c>
      <c r="F728" s="422">
        <v>6500</v>
      </c>
      <c r="G728" s="418" t="s">
        <v>10319</v>
      </c>
      <c r="H728" s="341" t="s">
        <v>10320</v>
      </c>
      <c r="I728" s="341" t="s">
        <v>4015</v>
      </c>
      <c r="J728" s="341" t="s">
        <v>8777</v>
      </c>
      <c r="K728" s="341" t="s">
        <v>4015</v>
      </c>
      <c r="L728" s="339">
        <v>1</v>
      </c>
      <c r="M728" s="339">
        <v>8</v>
      </c>
      <c r="N728" s="423">
        <v>51382.400000000001</v>
      </c>
      <c r="O728" s="339" t="s">
        <v>1664</v>
      </c>
      <c r="P728" s="424">
        <v>6</v>
      </c>
      <c r="Q728" s="423">
        <v>40283.4</v>
      </c>
      <c r="R728" s="421">
        <v>4</v>
      </c>
      <c r="S728" s="421">
        <v>12</v>
      </c>
    </row>
    <row r="729" spans="1:19" ht="12" x14ac:dyDescent="0.2">
      <c r="A729" s="341">
        <v>724</v>
      </c>
      <c r="B729" s="341" t="s">
        <v>8761</v>
      </c>
      <c r="C729" s="341" t="s">
        <v>8762</v>
      </c>
      <c r="D729" s="341" t="s">
        <v>158</v>
      </c>
      <c r="E729" s="341" t="s">
        <v>3988</v>
      </c>
      <c r="F729" s="422">
        <v>4000</v>
      </c>
      <c r="G729" s="418" t="s">
        <v>10321</v>
      </c>
      <c r="H729" s="341" t="s">
        <v>10322</v>
      </c>
      <c r="I729" s="341" t="s">
        <v>8772</v>
      </c>
      <c r="J729" s="341" t="s">
        <v>8773</v>
      </c>
      <c r="K729" s="341" t="s">
        <v>8772</v>
      </c>
      <c r="L729" s="339">
        <v>1</v>
      </c>
      <c r="M729" s="339">
        <v>12</v>
      </c>
      <c r="N729" s="423">
        <v>43710.98</v>
      </c>
      <c r="O729" s="339" t="s">
        <v>1664</v>
      </c>
      <c r="P729" s="424">
        <v>6</v>
      </c>
      <c r="Q729" s="423">
        <v>25283.4</v>
      </c>
      <c r="R729" s="421" t="s">
        <v>1664</v>
      </c>
      <c r="S729" s="421">
        <v>12</v>
      </c>
    </row>
    <row r="730" spans="1:19" ht="12" x14ac:dyDescent="0.2">
      <c r="A730" s="341">
        <v>725</v>
      </c>
      <c r="B730" s="341" t="s">
        <v>8761</v>
      </c>
      <c r="C730" s="341" t="s">
        <v>8762</v>
      </c>
      <c r="D730" s="341" t="s">
        <v>158</v>
      </c>
      <c r="E730" s="341" t="s">
        <v>5535</v>
      </c>
      <c r="F730" s="422">
        <v>6500</v>
      </c>
      <c r="G730" s="418" t="s">
        <v>10323</v>
      </c>
      <c r="H730" s="341" t="s">
        <v>10324</v>
      </c>
      <c r="I730" s="341" t="s">
        <v>4802</v>
      </c>
      <c r="J730" s="341" t="s">
        <v>10325</v>
      </c>
      <c r="K730" s="341" t="s">
        <v>4802</v>
      </c>
      <c r="L730" s="339">
        <v>1</v>
      </c>
      <c r="M730" s="339">
        <v>12</v>
      </c>
      <c r="N730" s="423">
        <v>81213.600000000006</v>
      </c>
      <c r="O730" s="339" t="s">
        <v>1664</v>
      </c>
      <c r="P730" s="424">
        <v>6</v>
      </c>
      <c r="Q730" s="423">
        <v>40283.4</v>
      </c>
      <c r="R730" s="421" t="s">
        <v>1664</v>
      </c>
      <c r="S730" s="421">
        <v>12</v>
      </c>
    </row>
    <row r="731" spans="1:19" ht="12" x14ac:dyDescent="0.2">
      <c r="A731" s="341">
        <v>726</v>
      </c>
      <c r="B731" s="341" t="s">
        <v>8761</v>
      </c>
      <c r="C731" s="341" t="s">
        <v>8762</v>
      </c>
      <c r="D731" s="341" t="s">
        <v>158</v>
      </c>
      <c r="E731" s="341" t="s">
        <v>3988</v>
      </c>
      <c r="F731" s="422">
        <v>3500</v>
      </c>
      <c r="G731" s="418" t="s">
        <v>10326</v>
      </c>
      <c r="H731" s="341" t="s">
        <v>10327</v>
      </c>
      <c r="I731" s="341" t="s">
        <v>6003</v>
      </c>
      <c r="J731" s="341" t="s">
        <v>8777</v>
      </c>
      <c r="K731" s="341" t="s">
        <v>6003</v>
      </c>
      <c r="L731" s="339">
        <v>1</v>
      </c>
      <c r="M731" s="339">
        <v>12</v>
      </c>
      <c r="N731" s="423">
        <v>37975.579999999994</v>
      </c>
      <c r="O731" s="339" t="s">
        <v>1664</v>
      </c>
      <c r="P731" s="424">
        <v>6</v>
      </c>
      <c r="Q731" s="423">
        <v>22283.4</v>
      </c>
      <c r="R731" s="421" t="s">
        <v>1664</v>
      </c>
      <c r="S731" s="421">
        <v>12</v>
      </c>
    </row>
    <row r="732" spans="1:19" ht="12" x14ac:dyDescent="0.2">
      <c r="A732" s="341">
        <v>727</v>
      </c>
      <c r="B732" s="341" t="s">
        <v>8761</v>
      </c>
      <c r="C732" s="341" t="s">
        <v>8762</v>
      </c>
      <c r="D732" s="341" t="s">
        <v>158</v>
      </c>
      <c r="E732" s="341" t="s">
        <v>4507</v>
      </c>
      <c r="F732" s="422">
        <v>3000</v>
      </c>
      <c r="G732" s="418" t="s">
        <v>10328</v>
      </c>
      <c r="H732" s="341" t="s">
        <v>10329</v>
      </c>
      <c r="I732" s="341" t="s">
        <v>4015</v>
      </c>
      <c r="J732" s="341" t="s">
        <v>8766</v>
      </c>
      <c r="K732" s="341" t="s">
        <v>4015</v>
      </c>
      <c r="L732" s="339">
        <v>1</v>
      </c>
      <c r="M732" s="339">
        <v>12</v>
      </c>
      <c r="N732" s="423">
        <v>39213.599999999999</v>
      </c>
      <c r="O732" s="339" t="s">
        <v>1664</v>
      </c>
      <c r="P732" s="424">
        <v>6</v>
      </c>
      <c r="Q732" s="423">
        <v>19283.400000000001</v>
      </c>
      <c r="R732" s="421" t="s">
        <v>1664</v>
      </c>
      <c r="S732" s="421">
        <v>12</v>
      </c>
    </row>
    <row r="733" spans="1:19" ht="12" x14ac:dyDescent="0.2">
      <c r="A733" s="341">
        <v>728</v>
      </c>
      <c r="B733" s="341" t="s">
        <v>8761</v>
      </c>
      <c r="C733" s="341" t="s">
        <v>8786</v>
      </c>
      <c r="D733" s="341" t="s">
        <v>158</v>
      </c>
      <c r="E733" s="341" t="s">
        <v>10330</v>
      </c>
      <c r="F733" s="422">
        <v>2500</v>
      </c>
      <c r="G733" s="418" t="s">
        <v>10331</v>
      </c>
      <c r="H733" s="341" t="s">
        <v>10332</v>
      </c>
      <c r="I733" s="341" t="s">
        <v>10333</v>
      </c>
      <c r="J733" s="341" t="s">
        <v>8910</v>
      </c>
      <c r="K733" s="341" t="s">
        <v>10333</v>
      </c>
      <c r="L733" s="339" t="s">
        <v>1664</v>
      </c>
      <c r="M733" s="339" t="s">
        <v>1664</v>
      </c>
      <c r="N733" s="423" t="s">
        <v>1664</v>
      </c>
      <c r="O733" s="339">
        <v>1</v>
      </c>
      <c r="P733" s="424">
        <v>6</v>
      </c>
      <c r="Q733" s="423">
        <v>16272.52</v>
      </c>
      <c r="R733" s="421">
        <v>4</v>
      </c>
      <c r="S733" s="421">
        <v>12</v>
      </c>
    </row>
    <row r="734" spans="1:19" ht="12" x14ac:dyDescent="0.2">
      <c r="A734" s="341">
        <v>729</v>
      </c>
      <c r="B734" s="341" t="s">
        <v>8761</v>
      </c>
      <c r="C734" s="341" t="s">
        <v>8762</v>
      </c>
      <c r="D734" s="341" t="s">
        <v>158</v>
      </c>
      <c r="E734" s="341" t="s">
        <v>10330</v>
      </c>
      <c r="F734" s="422">
        <v>2500</v>
      </c>
      <c r="G734" s="418" t="s">
        <v>10331</v>
      </c>
      <c r="H734" s="341" t="s">
        <v>10332</v>
      </c>
      <c r="I734" s="341" t="s">
        <v>10333</v>
      </c>
      <c r="J734" s="341" t="s">
        <v>8910</v>
      </c>
      <c r="K734" s="341" t="s">
        <v>10333</v>
      </c>
      <c r="L734" s="339">
        <v>1</v>
      </c>
      <c r="M734" s="339">
        <v>3</v>
      </c>
      <c r="N734" s="423">
        <v>7889.7596999999996</v>
      </c>
      <c r="O734" s="339" t="s">
        <v>1664</v>
      </c>
      <c r="P734" s="424" t="s">
        <v>1664</v>
      </c>
      <c r="Q734" s="423" t="s">
        <v>1664</v>
      </c>
      <c r="R734" s="421"/>
      <c r="S734" s="421"/>
    </row>
    <row r="735" spans="1:19" ht="12" x14ac:dyDescent="0.2">
      <c r="A735" s="341">
        <v>730</v>
      </c>
      <c r="B735" s="341" t="s">
        <v>8761</v>
      </c>
      <c r="C735" s="341" t="s">
        <v>8762</v>
      </c>
      <c r="D735" s="341" t="s">
        <v>158</v>
      </c>
      <c r="E735" s="341" t="s">
        <v>3997</v>
      </c>
      <c r="F735" s="422">
        <v>1800</v>
      </c>
      <c r="G735" s="418" t="s">
        <v>10334</v>
      </c>
      <c r="H735" s="341" t="s">
        <v>10335</v>
      </c>
      <c r="I735" s="341" t="s">
        <v>4015</v>
      </c>
      <c r="J735" s="341" t="s">
        <v>8777</v>
      </c>
      <c r="K735" s="341" t="s">
        <v>4015</v>
      </c>
      <c r="L735" s="339">
        <v>1</v>
      </c>
      <c r="M735" s="339">
        <v>12</v>
      </c>
      <c r="N735" s="423">
        <v>24354</v>
      </c>
      <c r="O735" s="339" t="s">
        <v>1664</v>
      </c>
      <c r="P735" s="424">
        <v>6</v>
      </c>
      <c r="Q735" s="423">
        <v>11772</v>
      </c>
      <c r="R735" s="421" t="s">
        <v>1664</v>
      </c>
      <c r="S735" s="421">
        <v>12</v>
      </c>
    </row>
    <row r="736" spans="1:19" ht="12" x14ac:dyDescent="0.2">
      <c r="A736" s="341">
        <v>731</v>
      </c>
      <c r="B736" s="341" t="s">
        <v>8761</v>
      </c>
      <c r="C736" s="341" t="s">
        <v>8762</v>
      </c>
      <c r="D736" s="341" t="s">
        <v>158</v>
      </c>
      <c r="E736" s="341" t="s">
        <v>10336</v>
      </c>
      <c r="F736" s="422">
        <v>6000</v>
      </c>
      <c r="G736" s="418" t="s">
        <v>10337</v>
      </c>
      <c r="H736" s="341" t="s">
        <v>10338</v>
      </c>
      <c r="I736" s="341" t="s">
        <v>4404</v>
      </c>
      <c r="J736" s="341" t="s">
        <v>8777</v>
      </c>
      <c r="K736" s="341" t="s">
        <v>4404</v>
      </c>
      <c r="L736" s="339">
        <v>1</v>
      </c>
      <c r="M736" s="339">
        <v>12</v>
      </c>
      <c r="N736" s="423">
        <v>75213.600000000006</v>
      </c>
      <c r="O736" s="339" t="s">
        <v>1664</v>
      </c>
      <c r="P736" s="424">
        <v>6</v>
      </c>
      <c r="Q736" s="423">
        <v>37283.4</v>
      </c>
      <c r="R736" s="421" t="s">
        <v>1664</v>
      </c>
      <c r="S736" s="421">
        <v>12</v>
      </c>
    </row>
    <row r="737" spans="1:19" ht="12" x14ac:dyDescent="0.2">
      <c r="A737" s="341">
        <v>732</v>
      </c>
      <c r="B737" s="341" t="s">
        <v>8761</v>
      </c>
      <c r="C737" s="341" t="s">
        <v>8762</v>
      </c>
      <c r="D737" s="341" t="s">
        <v>158</v>
      </c>
      <c r="E737" s="341" t="s">
        <v>4280</v>
      </c>
      <c r="F737" s="422">
        <v>4000</v>
      </c>
      <c r="G737" s="418" t="s">
        <v>10339</v>
      </c>
      <c r="H737" s="341" t="s">
        <v>10340</v>
      </c>
      <c r="I737" s="341" t="s">
        <v>4015</v>
      </c>
      <c r="J737" s="341" t="s">
        <v>8766</v>
      </c>
      <c r="K737" s="341" t="s">
        <v>4015</v>
      </c>
      <c r="L737" s="339">
        <v>1</v>
      </c>
      <c r="M737" s="339">
        <v>12</v>
      </c>
      <c r="N737" s="423">
        <v>51213.599999999999</v>
      </c>
      <c r="O737" s="339" t="s">
        <v>1664</v>
      </c>
      <c r="P737" s="424">
        <v>6</v>
      </c>
      <c r="Q737" s="423">
        <v>25283.4</v>
      </c>
      <c r="R737" s="421" t="s">
        <v>1664</v>
      </c>
      <c r="S737" s="421">
        <v>12</v>
      </c>
    </row>
    <row r="738" spans="1:19" ht="12" x14ac:dyDescent="0.2">
      <c r="A738" s="341">
        <v>733</v>
      </c>
      <c r="B738" s="341" t="s">
        <v>8761</v>
      </c>
      <c r="C738" s="341" t="s">
        <v>8762</v>
      </c>
      <c r="D738" s="341" t="s">
        <v>158</v>
      </c>
      <c r="E738" s="341" t="s">
        <v>3988</v>
      </c>
      <c r="F738" s="422">
        <v>3500</v>
      </c>
      <c r="G738" s="418" t="s">
        <v>10341</v>
      </c>
      <c r="H738" s="341" t="s">
        <v>10342</v>
      </c>
      <c r="I738" s="341" t="s">
        <v>8772</v>
      </c>
      <c r="J738" s="341" t="s">
        <v>8910</v>
      </c>
      <c r="K738" s="341" t="s">
        <v>8772</v>
      </c>
      <c r="L738" s="339">
        <v>1</v>
      </c>
      <c r="M738" s="339">
        <v>12</v>
      </c>
      <c r="N738" s="423">
        <v>45213.599999999999</v>
      </c>
      <c r="O738" s="339" t="s">
        <v>1664</v>
      </c>
      <c r="P738" s="424">
        <v>6</v>
      </c>
      <c r="Q738" s="423">
        <v>22283.4</v>
      </c>
      <c r="R738" s="421" t="s">
        <v>1664</v>
      </c>
      <c r="S738" s="421">
        <v>12</v>
      </c>
    </row>
    <row r="739" spans="1:19" ht="12" x14ac:dyDescent="0.2">
      <c r="A739" s="341">
        <v>734</v>
      </c>
      <c r="B739" s="341" t="s">
        <v>8761</v>
      </c>
      <c r="C739" s="341" t="s">
        <v>8762</v>
      </c>
      <c r="D739" s="341" t="s">
        <v>158</v>
      </c>
      <c r="E739" s="341" t="s">
        <v>8767</v>
      </c>
      <c r="F739" s="422">
        <v>6000</v>
      </c>
      <c r="G739" s="418" t="s">
        <v>10343</v>
      </c>
      <c r="H739" s="341" t="s">
        <v>10344</v>
      </c>
      <c r="I739" s="341" t="s">
        <v>4510</v>
      </c>
      <c r="J739" s="341" t="s">
        <v>8766</v>
      </c>
      <c r="K739" s="341" t="s">
        <v>4510</v>
      </c>
      <c r="L739" s="339" t="s">
        <v>1664</v>
      </c>
      <c r="M739" s="339" t="s">
        <v>1664</v>
      </c>
      <c r="N739" s="423" t="s">
        <v>1664</v>
      </c>
      <c r="O739" s="339">
        <v>1</v>
      </c>
      <c r="P739" s="424">
        <v>1</v>
      </c>
      <c r="Q739" s="423">
        <v>6186.3</v>
      </c>
      <c r="R739" s="421"/>
      <c r="S739" s="421"/>
    </row>
    <row r="740" spans="1:19" ht="12" x14ac:dyDescent="0.2">
      <c r="A740" s="341">
        <v>735</v>
      </c>
      <c r="B740" s="341" t="s">
        <v>8761</v>
      </c>
      <c r="C740" s="341" t="s">
        <v>8762</v>
      </c>
      <c r="D740" s="341" t="s">
        <v>158</v>
      </c>
      <c r="E740" s="341" t="s">
        <v>9365</v>
      </c>
      <c r="F740" s="422">
        <v>1500</v>
      </c>
      <c r="G740" s="418" t="s">
        <v>10345</v>
      </c>
      <c r="H740" s="341" t="s">
        <v>10346</v>
      </c>
      <c r="I740" s="341" t="s">
        <v>8444</v>
      </c>
      <c r="J740" s="341" t="s">
        <v>8910</v>
      </c>
      <c r="K740" s="341" t="s">
        <v>8444</v>
      </c>
      <c r="L740" s="339">
        <v>1</v>
      </c>
      <c r="M740" s="339">
        <v>12</v>
      </c>
      <c r="N740" s="423">
        <v>20430</v>
      </c>
      <c r="O740" s="339" t="s">
        <v>1664</v>
      </c>
      <c r="P740" s="424">
        <v>6</v>
      </c>
      <c r="Q740" s="423">
        <v>9810</v>
      </c>
      <c r="R740" s="421" t="s">
        <v>1664</v>
      </c>
      <c r="S740" s="421">
        <v>12</v>
      </c>
    </row>
    <row r="741" spans="1:19" ht="12" x14ac:dyDescent="0.2">
      <c r="A741" s="341">
        <v>736</v>
      </c>
      <c r="B741" s="341" t="s">
        <v>8761</v>
      </c>
      <c r="C741" s="341" t="s">
        <v>8786</v>
      </c>
      <c r="D741" s="341" t="s">
        <v>158</v>
      </c>
      <c r="E741" s="341" t="s">
        <v>8801</v>
      </c>
      <c r="F741" s="422">
        <v>4000</v>
      </c>
      <c r="G741" s="418" t="s">
        <v>10347</v>
      </c>
      <c r="H741" s="341" t="s">
        <v>10348</v>
      </c>
      <c r="I741" s="341" t="s">
        <v>4015</v>
      </c>
      <c r="J741" s="341" t="s">
        <v>8777</v>
      </c>
      <c r="K741" s="341" t="s">
        <v>4015</v>
      </c>
      <c r="L741" s="339" t="s">
        <v>1664</v>
      </c>
      <c r="M741" s="339" t="s">
        <v>1664</v>
      </c>
      <c r="N741" s="423" t="s">
        <v>1664</v>
      </c>
      <c r="O741" s="339">
        <v>1</v>
      </c>
      <c r="P741" s="424">
        <v>6</v>
      </c>
      <c r="Q741" s="423">
        <v>25283.4</v>
      </c>
      <c r="R741" s="421">
        <v>4</v>
      </c>
      <c r="S741" s="421">
        <v>12</v>
      </c>
    </row>
    <row r="742" spans="1:19" ht="12" x14ac:dyDescent="0.2">
      <c r="A742" s="341">
        <v>737</v>
      </c>
      <c r="B742" s="341" t="s">
        <v>8761</v>
      </c>
      <c r="C742" s="341" t="s">
        <v>8762</v>
      </c>
      <c r="D742" s="341" t="s">
        <v>158</v>
      </c>
      <c r="E742" s="341" t="s">
        <v>8801</v>
      </c>
      <c r="F742" s="422">
        <v>4000</v>
      </c>
      <c r="G742" s="418" t="s">
        <v>10347</v>
      </c>
      <c r="H742" s="341" t="s">
        <v>10348</v>
      </c>
      <c r="I742" s="341" t="s">
        <v>4015</v>
      </c>
      <c r="J742" s="341" t="s">
        <v>8777</v>
      </c>
      <c r="K742" s="341" t="s">
        <v>4015</v>
      </c>
      <c r="L742" s="339">
        <v>1</v>
      </c>
      <c r="M742" s="339">
        <v>8</v>
      </c>
      <c r="N742" s="423">
        <v>33012.400000000001</v>
      </c>
      <c r="O742" s="339" t="s">
        <v>1664</v>
      </c>
      <c r="P742" s="424" t="s">
        <v>1664</v>
      </c>
      <c r="Q742" s="423" t="s">
        <v>1664</v>
      </c>
      <c r="R742" s="421"/>
      <c r="S742" s="421"/>
    </row>
    <row r="743" spans="1:19" ht="12" x14ac:dyDescent="0.2">
      <c r="A743" s="341">
        <v>738</v>
      </c>
      <c r="B743" s="341" t="s">
        <v>8761</v>
      </c>
      <c r="C743" s="341" t="s">
        <v>8762</v>
      </c>
      <c r="D743" s="341" t="s">
        <v>158</v>
      </c>
      <c r="E743" s="341" t="s">
        <v>8781</v>
      </c>
      <c r="F743" s="422">
        <v>8000</v>
      </c>
      <c r="G743" s="418" t="s">
        <v>10349</v>
      </c>
      <c r="H743" s="341" t="s">
        <v>10350</v>
      </c>
      <c r="I743" s="341" t="s">
        <v>4015</v>
      </c>
      <c r="J743" s="341" t="s">
        <v>8766</v>
      </c>
      <c r="K743" s="341" t="s">
        <v>4015</v>
      </c>
      <c r="L743" s="339">
        <v>1</v>
      </c>
      <c r="M743" s="339">
        <v>12</v>
      </c>
      <c r="N743" s="423">
        <v>99213.6</v>
      </c>
      <c r="O743" s="339" t="s">
        <v>1664</v>
      </c>
      <c r="P743" s="424">
        <v>6</v>
      </c>
      <c r="Q743" s="423">
        <v>49283.4</v>
      </c>
      <c r="R743" s="421" t="s">
        <v>1664</v>
      </c>
      <c r="S743" s="421">
        <v>12</v>
      </c>
    </row>
    <row r="744" spans="1:19" ht="12" x14ac:dyDescent="0.2">
      <c r="A744" s="341">
        <v>739</v>
      </c>
      <c r="B744" s="341" t="s">
        <v>8761</v>
      </c>
      <c r="C744" s="341" t="s">
        <v>8786</v>
      </c>
      <c r="D744" s="341" t="s">
        <v>158</v>
      </c>
      <c r="E744" s="341" t="s">
        <v>8767</v>
      </c>
      <c r="F744" s="422">
        <v>7500</v>
      </c>
      <c r="G744" s="418" t="s">
        <v>6352</v>
      </c>
      <c r="H744" s="341" t="s">
        <v>10351</v>
      </c>
      <c r="I744" s="341" t="s">
        <v>4015</v>
      </c>
      <c r="J744" s="341" t="s">
        <v>10352</v>
      </c>
      <c r="K744" s="341" t="s">
        <v>4015</v>
      </c>
      <c r="L744" s="339" t="s">
        <v>1664</v>
      </c>
      <c r="M744" s="339" t="s">
        <v>1664</v>
      </c>
      <c r="N744" s="423" t="s">
        <v>1664</v>
      </c>
      <c r="O744" s="339">
        <v>1</v>
      </c>
      <c r="P744" s="424">
        <v>2</v>
      </c>
      <c r="Q744" s="423">
        <v>13122.6</v>
      </c>
      <c r="R744" s="421">
        <v>4</v>
      </c>
      <c r="S744" s="421">
        <v>12</v>
      </c>
    </row>
    <row r="745" spans="1:19" ht="12" x14ac:dyDescent="0.2">
      <c r="A745" s="341">
        <v>740</v>
      </c>
      <c r="B745" s="341" t="s">
        <v>8761</v>
      </c>
      <c r="C745" s="341" t="s">
        <v>8762</v>
      </c>
      <c r="D745" s="341" t="s">
        <v>158</v>
      </c>
      <c r="E745" s="341" t="s">
        <v>10353</v>
      </c>
      <c r="F745" s="422">
        <v>2500</v>
      </c>
      <c r="G745" s="418" t="s">
        <v>10354</v>
      </c>
      <c r="H745" s="341" t="s">
        <v>10355</v>
      </c>
      <c r="I745" s="341" t="s">
        <v>9273</v>
      </c>
      <c r="J745" s="341" t="s">
        <v>8773</v>
      </c>
      <c r="K745" s="341" t="s">
        <v>9273</v>
      </c>
      <c r="L745" s="339">
        <v>1</v>
      </c>
      <c r="M745" s="339">
        <v>12</v>
      </c>
      <c r="N745" s="423">
        <v>33213.599999999999</v>
      </c>
      <c r="O745" s="339" t="s">
        <v>1664</v>
      </c>
      <c r="P745" s="424">
        <v>6</v>
      </c>
      <c r="Q745" s="423">
        <v>16272.6</v>
      </c>
      <c r="R745" s="421" t="s">
        <v>1664</v>
      </c>
      <c r="S745" s="421">
        <v>12</v>
      </c>
    </row>
    <row r="746" spans="1:19" ht="12" x14ac:dyDescent="0.2">
      <c r="A746" s="341">
        <v>741</v>
      </c>
      <c r="B746" s="341" t="s">
        <v>8761</v>
      </c>
      <c r="C746" s="341" t="s">
        <v>8786</v>
      </c>
      <c r="D746" s="341" t="s">
        <v>158</v>
      </c>
      <c r="E746" s="341" t="s">
        <v>10356</v>
      </c>
      <c r="F746" s="422">
        <v>9000</v>
      </c>
      <c r="G746" s="418" t="s">
        <v>10357</v>
      </c>
      <c r="H746" s="341" t="s">
        <v>10358</v>
      </c>
      <c r="I746" s="341" t="s">
        <v>10359</v>
      </c>
      <c r="J746" s="341" t="s">
        <v>8777</v>
      </c>
      <c r="K746" s="341" t="s">
        <v>10359</v>
      </c>
      <c r="L746" s="339">
        <v>1</v>
      </c>
      <c r="M746" s="339">
        <v>10</v>
      </c>
      <c r="N746" s="423">
        <v>92478</v>
      </c>
      <c r="O746" s="339" t="s">
        <v>1664</v>
      </c>
      <c r="P746" s="424" t="s">
        <v>1664</v>
      </c>
      <c r="Q746" s="423" t="s">
        <v>1664</v>
      </c>
      <c r="R746" s="421"/>
      <c r="S746" s="421"/>
    </row>
    <row r="747" spans="1:19" ht="12" x14ac:dyDescent="0.2">
      <c r="A747" s="341">
        <v>742</v>
      </c>
      <c r="B747" s="341" t="s">
        <v>8761</v>
      </c>
      <c r="C747" s="341" t="s">
        <v>8762</v>
      </c>
      <c r="D747" s="341" t="s">
        <v>158</v>
      </c>
      <c r="E747" s="341" t="s">
        <v>10356</v>
      </c>
      <c r="F747" s="422">
        <v>9000</v>
      </c>
      <c r="G747" s="418" t="s">
        <v>10357</v>
      </c>
      <c r="H747" s="341" t="s">
        <v>10358</v>
      </c>
      <c r="I747" s="341" t="s">
        <v>10359</v>
      </c>
      <c r="J747" s="341" t="s">
        <v>8777</v>
      </c>
      <c r="K747" s="341" t="s">
        <v>10359</v>
      </c>
      <c r="L747" s="339">
        <v>1</v>
      </c>
      <c r="M747" s="339">
        <v>2</v>
      </c>
      <c r="N747" s="423">
        <v>18735.599999999999</v>
      </c>
      <c r="O747" s="339" t="s">
        <v>1664</v>
      </c>
      <c r="P747" s="424">
        <v>6</v>
      </c>
      <c r="Q747" s="423">
        <v>55283.4</v>
      </c>
      <c r="R747" s="421" t="s">
        <v>1664</v>
      </c>
      <c r="S747" s="421">
        <v>12</v>
      </c>
    </row>
    <row r="748" spans="1:19" ht="12" x14ac:dyDescent="0.2">
      <c r="A748" s="341">
        <v>743</v>
      </c>
      <c r="B748" s="341" t="s">
        <v>8761</v>
      </c>
      <c r="C748" s="341" t="s">
        <v>8786</v>
      </c>
      <c r="D748" s="341" t="s">
        <v>158</v>
      </c>
      <c r="E748" s="341" t="s">
        <v>8801</v>
      </c>
      <c r="F748" s="422">
        <v>4000</v>
      </c>
      <c r="G748" s="418" t="s">
        <v>10360</v>
      </c>
      <c r="H748" s="341" t="s">
        <v>10361</v>
      </c>
      <c r="I748" s="341" t="s">
        <v>4015</v>
      </c>
      <c r="J748" s="341" t="s">
        <v>8777</v>
      </c>
      <c r="K748" s="341" t="s">
        <v>4015</v>
      </c>
      <c r="L748" s="339" t="s">
        <v>1664</v>
      </c>
      <c r="M748" s="339" t="s">
        <v>1664</v>
      </c>
      <c r="N748" s="423" t="s">
        <v>1664</v>
      </c>
      <c r="O748" s="339">
        <v>1</v>
      </c>
      <c r="P748" s="424">
        <v>6</v>
      </c>
      <c r="Q748" s="423">
        <v>25283.4</v>
      </c>
      <c r="R748" s="421">
        <v>4</v>
      </c>
      <c r="S748" s="421">
        <v>12</v>
      </c>
    </row>
    <row r="749" spans="1:19" ht="12" x14ac:dyDescent="0.2">
      <c r="A749" s="341">
        <v>744</v>
      </c>
      <c r="B749" s="341" t="s">
        <v>8761</v>
      </c>
      <c r="C749" s="341" t="s">
        <v>8762</v>
      </c>
      <c r="D749" s="341" t="s">
        <v>158</v>
      </c>
      <c r="E749" s="341" t="s">
        <v>8801</v>
      </c>
      <c r="F749" s="422">
        <v>4000</v>
      </c>
      <c r="G749" s="418" t="s">
        <v>10360</v>
      </c>
      <c r="H749" s="341" t="s">
        <v>10361</v>
      </c>
      <c r="I749" s="341" t="s">
        <v>4015</v>
      </c>
      <c r="J749" s="341" t="s">
        <v>8777</v>
      </c>
      <c r="K749" s="341" t="s">
        <v>4015</v>
      </c>
      <c r="L749" s="339">
        <v>1</v>
      </c>
      <c r="M749" s="339">
        <v>2</v>
      </c>
      <c r="N749" s="423">
        <v>8262.26</v>
      </c>
      <c r="O749" s="339" t="s">
        <v>1664</v>
      </c>
      <c r="P749" s="424" t="s">
        <v>1664</v>
      </c>
      <c r="Q749" s="423" t="s">
        <v>1664</v>
      </c>
      <c r="R749" s="421"/>
      <c r="S749" s="421"/>
    </row>
    <row r="750" spans="1:19" ht="12" x14ac:dyDescent="0.2">
      <c r="A750" s="341">
        <v>745</v>
      </c>
      <c r="B750" s="341" t="s">
        <v>8761</v>
      </c>
      <c r="C750" s="341" t="s">
        <v>8786</v>
      </c>
      <c r="D750" s="341" t="s">
        <v>158</v>
      </c>
      <c r="E750" s="341" t="s">
        <v>8801</v>
      </c>
      <c r="F750" s="422">
        <v>4000</v>
      </c>
      <c r="G750" s="418" t="s">
        <v>10362</v>
      </c>
      <c r="H750" s="341" t="s">
        <v>10363</v>
      </c>
      <c r="I750" s="341" t="s">
        <v>4015</v>
      </c>
      <c r="J750" s="341" t="s">
        <v>8777</v>
      </c>
      <c r="K750" s="341" t="s">
        <v>4015</v>
      </c>
      <c r="L750" s="339" t="s">
        <v>1664</v>
      </c>
      <c r="M750" s="339" t="s">
        <v>1664</v>
      </c>
      <c r="N750" s="423" t="s">
        <v>1664</v>
      </c>
      <c r="O750" s="339">
        <v>1</v>
      </c>
      <c r="P750" s="424">
        <v>5</v>
      </c>
      <c r="Q750" s="423">
        <v>19797.089999999997</v>
      </c>
      <c r="R750" s="421"/>
      <c r="S750" s="421"/>
    </row>
    <row r="751" spans="1:19" ht="12" x14ac:dyDescent="0.2">
      <c r="A751" s="341">
        <v>746</v>
      </c>
      <c r="B751" s="341" t="s">
        <v>8761</v>
      </c>
      <c r="C751" s="341" t="s">
        <v>8762</v>
      </c>
      <c r="D751" s="341" t="s">
        <v>158</v>
      </c>
      <c r="E751" s="341" t="s">
        <v>8801</v>
      </c>
      <c r="F751" s="422">
        <v>4000</v>
      </c>
      <c r="G751" s="418" t="s">
        <v>10362</v>
      </c>
      <c r="H751" s="341" t="s">
        <v>10363</v>
      </c>
      <c r="I751" s="341" t="s">
        <v>4015</v>
      </c>
      <c r="J751" s="341" t="s">
        <v>8777</v>
      </c>
      <c r="K751" s="341" t="s">
        <v>4015</v>
      </c>
      <c r="L751" s="339">
        <v>1</v>
      </c>
      <c r="M751" s="339">
        <v>3</v>
      </c>
      <c r="N751" s="423">
        <v>12033.4</v>
      </c>
      <c r="O751" s="339" t="s">
        <v>1664</v>
      </c>
      <c r="P751" s="424" t="s">
        <v>1664</v>
      </c>
      <c r="Q751" s="423" t="s">
        <v>1664</v>
      </c>
      <c r="R751" s="421"/>
      <c r="S751" s="421"/>
    </row>
    <row r="752" spans="1:19" ht="12" x14ac:dyDescent="0.2">
      <c r="A752" s="341">
        <v>747</v>
      </c>
      <c r="B752" s="341" t="s">
        <v>8761</v>
      </c>
      <c r="C752" s="341" t="s">
        <v>8762</v>
      </c>
      <c r="D752" s="341" t="s">
        <v>158</v>
      </c>
      <c r="E752" s="341" t="s">
        <v>8767</v>
      </c>
      <c r="F752" s="422">
        <v>6000</v>
      </c>
      <c r="G752" s="418" t="s">
        <v>10364</v>
      </c>
      <c r="H752" s="341" t="s">
        <v>10365</v>
      </c>
      <c r="I752" s="341" t="s">
        <v>4015</v>
      </c>
      <c r="J752" s="341" t="s">
        <v>8777</v>
      </c>
      <c r="K752" s="341" t="s">
        <v>4015</v>
      </c>
      <c r="L752" s="339">
        <v>1</v>
      </c>
      <c r="M752" s="339">
        <v>12</v>
      </c>
      <c r="N752" s="423">
        <v>75213.600000000006</v>
      </c>
      <c r="O752" s="339" t="s">
        <v>1664</v>
      </c>
      <c r="P752" s="424">
        <v>6</v>
      </c>
      <c r="Q752" s="423">
        <v>37283.4</v>
      </c>
      <c r="R752" s="421" t="s">
        <v>1664</v>
      </c>
      <c r="S752" s="421">
        <v>12</v>
      </c>
    </row>
    <row r="753" spans="1:19" ht="12" x14ac:dyDescent="0.2">
      <c r="A753" s="341">
        <v>748</v>
      </c>
      <c r="B753" s="341" t="s">
        <v>8761</v>
      </c>
      <c r="C753" s="341" t="s">
        <v>8762</v>
      </c>
      <c r="D753" s="341" t="s">
        <v>158</v>
      </c>
      <c r="E753" s="341" t="s">
        <v>8801</v>
      </c>
      <c r="F753" s="422">
        <v>4000</v>
      </c>
      <c r="G753" s="418" t="s">
        <v>10366</v>
      </c>
      <c r="H753" s="341" t="s">
        <v>10367</v>
      </c>
      <c r="I753" s="341" t="s">
        <v>8444</v>
      </c>
      <c r="J753" s="341" t="s">
        <v>8777</v>
      </c>
      <c r="K753" s="341" t="s">
        <v>8444</v>
      </c>
      <c r="L753" s="339">
        <v>1</v>
      </c>
      <c r="M753" s="339">
        <v>2</v>
      </c>
      <c r="N753" s="423">
        <v>3768.16</v>
      </c>
      <c r="O753" s="339" t="s">
        <v>1664</v>
      </c>
      <c r="P753" s="424" t="s">
        <v>1664</v>
      </c>
      <c r="Q753" s="423" t="s">
        <v>1664</v>
      </c>
      <c r="R753" s="421"/>
      <c r="S753" s="421"/>
    </row>
    <row r="754" spans="1:19" ht="12" x14ac:dyDescent="0.2">
      <c r="A754" s="341">
        <v>749</v>
      </c>
      <c r="B754" s="341" t="s">
        <v>8761</v>
      </c>
      <c r="C754" s="341" t="s">
        <v>8762</v>
      </c>
      <c r="D754" s="341" t="s">
        <v>158</v>
      </c>
      <c r="E754" s="341" t="s">
        <v>9646</v>
      </c>
      <c r="F754" s="422">
        <v>4000</v>
      </c>
      <c r="G754" s="418" t="s">
        <v>10368</v>
      </c>
      <c r="H754" s="341" t="s">
        <v>10369</v>
      </c>
      <c r="I754" s="341" t="s">
        <v>5556</v>
      </c>
      <c r="J754" s="341" t="s">
        <v>8777</v>
      </c>
      <c r="K754" s="341" t="s">
        <v>5556</v>
      </c>
      <c r="L754" s="339">
        <v>1</v>
      </c>
      <c r="M754" s="339">
        <v>12</v>
      </c>
      <c r="N754" s="423">
        <v>51213.599999999999</v>
      </c>
      <c r="O754" s="339" t="s">
        <v>1664</v>
      </c>
      <c r="P754" s="424">
        <v>6</v>
      </c>
      <c r="Q754" s="423">
        <v>25283.4</v>
      </c>
      <c r="R754" s="421" t="s">
        <v>1664</v>
      </c>
      <c r="S754" s="421">
        <v>12</v>
      </c>
    </row>
    <row r="755" spans="1:19" ht="12" x14ac:dyDescent="0.2">
      <c r="A755" s="341">
        <v>750</v>
      </c>
      <c r="B755" s="341" t="s">
        <v>8761</v>
      </c>
      <c r="C755" s="341" t="s">
        <v>8762</v>
      </c>
      <c r="D755" s="341" t="s">
        <v>158</v>
      </c>
      <c r="E755" s="341" t="s">
        <v>10370</v>
      </c>
      <c r="F755" s="422">
        <v>8000</v>
      </c>
      <c r="G755" s="418" t="s">
        <v>10371</v>
      </c>
      <c r="H755" s="341" t="s">
        <v>10372</v>
      </c>
      <c r="I755" s="341" t="s">
        <v>4015</v>
      </c>
      <c r="J755" s="341" t="s">
        <v>8777</v>
      </c>
      <c r="K755" s="341" t="s">
        <v>4015</v>
      </c>
      <c r="L755" s="339">
        <v>1</v>
      </c>
      <c r="M755" s="339">
        <v>12</v>
      </c>
      <c r="N755" s="423">
        <v>99213.6</v>
      </c>
      <c r="O755" s="339" t="s">
        <v>1664</v>
      </c>
      <c r="P755" s="424">
        <v>6</v>
      </c>
      <c r="Q755" s="423">
        <v>49283.4</v>
      </c>
      <c r="R755" s="421" t="s">
        <v>1664</v>
      </c>
      <c r="S755" s="421">
        <v>12</v>
      </c>
    </row>
    <row r="756" spans="1:19" ht="12" x14ac:dyDescent="0.2">
      <c r="A756" s="341">
        <v>751</v>
      </c>
      <c r="B756" s="341" t="s">
        <v>8761</v>
      </c>
      <c r="C756" s="341" t="s">
        <v>8762</v>
      </c>
      <c r="D756" s="341" t="s">
        <v>158</v>
      </c>
      <c r="E756" s="341" t="s">
        <v>4507</v>
      </c>
      <c r="F756" s="422">
        <v>3000</v>
      </c>
      <c r="G756" s="418" t="s">
        <v>10373</v>
      </c>
      <c r="H756" s="341" t="s">
        <v>10374</v>
      </c>
      <c r="I756" s="341" t="s">
        <v>4015</v>
      </c>
      <c r="J756" s="341" t="s">
        <v>8766</v>
      </c>
      <c r="K756" s="341" t="s">
        <v>4015</v>
      </c>
      <c r="L756" s="339">
        <v>1</v>
      </c>
      <c r="M756" s="339">
        <v>12</v>
      </c>
      <c r="N756" s="423">
        <v>33403.849200000004</v>
      </c>
      <c r="O756" s="339" t="s">
        <v>1664</v>
      </c>
      <c r="P756" s="424">
        <v>6</v>
      </c>
      <c r="Q756" s="423">
        <v>19283.400000000001</v>
      </c>
      <c r="R756" s="421" t="s">
        <v>1664</v>
      </c>
      <c r="S756" s="421">
        <v>12</v>
      </c>
    </row>
    <row r="757" spans="1:19" ht="12" x14ac:dyDescent="0.2">
      <c r="A757" s="341">
        <v>752</v>
      </c>
      <c r="B757" s="341" t="s">
        <v>8761</v>
      </c>
      <c r="C757" s="341" t="s">
        <v>8762</v>
      </c>
      <c r="D757" s="341" t="s">
        <v>158</v>
      </c>
      <c r="E757" s="341" t="s">
        <v>8801</v>
      </c>
      <c r="F757" s="422">
        <v>4000</v>
      </c>
      <c r="G757" s="418" t="s">
        <v>10375</v>
      </c>
      <c r="H757" s="341" t="s">
        <v>10376</v>
      </c>
      <c r="I757" s="341" t="s">
        <v>4015</v>
      </c>
      <c r="J757" s="341" t="s">
        <v>8777</v>
      </c>
      <c r="K757" s="341" t="s">
        <v>4015</v>
      </c>
      <c r="L757" s="339">
        <v>1</v>
      </c>
      <c r="M757" s="339">
        <v>10</v>
      </c>
      <c r="N757" s="423">
        <v>42644.67</v>
      </c>
      <c r="O757" s="339" t="s">
        <v>1664</v>
      </c>
      <c r="P757" s="424">
        <v>6</v>
      </c>
      <c r="Q757" s="423">
        <v>25283.4</v>
      </c>
      <c r="R757" s="421" t="s">
        <v>1664</v>
      </c>
      <c r="S757" s="421">
        <v>12</v>
      </c>
    </row>
    <row r="758" spans="1:19" ht="12" x14ac:dyDescent="0.2">
      <c r="A758" s="341">
        <v>753</v>
      </c>
      <c r="B758" s="341" t="s">
        <v>8761</v>
      </c>
      <c r="C758" s="341" t="s">
        <v>8786</v>
      </c>
      <c r="D758" s="341" t="s">
        <v>158</v>
      </c>
      <c r="E758" s="341" t="s">
        <v>4363</v>
      </c>
      <c r="F758" s="422">
        <v>3000</v>
      </c>
      <c r="G758" s="418" t="s">
        <v>10377</v>
      </c>
      <c r="H758" s="341" t="s">
        <v>10378</v>
      </c>
      <c r="I758" s="341" t="s">
        <v>4595</v>
      </c>
      <c r="J758" s="341" t="s">
        <v>9159</v>
      </c>
      <c r="K758" s="341" t="s">
        <v>4595</v>
      </c>
      <c r="L758" s="339">
        <v>1</v>
      </c>
      <c r="M758" s="339">
        <v>10</v>
      </c>
      <c r="N758" s="423">
        <v>32478</v>
      </c>
      <c r="O758" s="339" t="s">
        <v>1664</v>
      </c>
      <c r="P758" s="424" t="s">
        <v>1664</v>
      </c>
      <c r="Q758" s="423" t="s">
        <v>1664</v>
      </c>
      <c r="R758" s="421"/>
      <c r="S758" s="421"/>
    </row>
    <row r="759" spans="1:19" ht="12" x14ac:dyDescent="0.2">
      <c r="A759" s="341">
        <v>754</v>
      </c>
      <c r="B759" s="341" t="s">
        <v>8761</v>
      </c>
      <c r="C759" s="341" t="s">
        <v>8762</v>
      </c>
      <c r="D759" s="341" t="s">
        <v>158</v>
      </c>
      <c r="E759" s="341" t="s">
        <v>4363</v>
      </c>
      <c r="F759" s="422">
        <v>3000</v>
      </c>
      <c r="G759" s="418" t="s">
        <v>10377</v>
      </c>
      <c r="H759" s="341" t="s">
        <v>10378</v>
      </c>
      <c r="I759" s="341" t="s">
        <v>4595</v>
      </c>
      <c r="J759" s="341" t="s">
        <v>9159</v>
      </c>
      <c r="K759" s="341" t="s">
        <v>4595</v>
      </c>
      <c r="L759" s="339">
        <v>1</v>
      </c>
      <c r="M759" s="339">
        <v>2</v>
      </c>
      <c r="N759" s="423">
        <v>6735.6</v>
      </c>
      <c r="O759" s="339" t="s">
        <v>1664</v>
      </c>
      <c r="P759" s="424">
        <v>6</v>
      </c>
      <c r="Q759" s="423">
        <v>19283.400000000001</v>
      </c>
      <c r="R759" s="421" t="s">
        <v>1664</v>
      </c>
      <c r="S759" s="421">
        <v>12</v>
      </c>
    </row>
    <row r="760" spans="1:19" ht="12" x14ac:dyDescent="0.2">
      <c r="A760" s="341">
        <v>755</v>
      </c>
      <c r="B760" s="341" t="s">
        <v>8761</v>
      </c>
      <c r="C760" s="341" t="s">
        <v>8762</v>
      </c>
      <c r="D760" s="341" t="s">
        <v>158</v>
      </c>
      <c r="E760" s="341" t="s">
        <v>3988</v>
      </c>
      <c r="F760" s="422">
        <v>3500</v>
      </c>
      <c r="G760" s="418" t="s">
        <v>10379</v>
      </c>
      <c r="H760" s="341" t="s">
        <v>10380</v>
      </c>
      <c r="I760" s="341" t="s">
        <v>10381</v>
      </c>
      <c r="J760" s="341" t="s">
        <v>8910</v>
      </c>
      <c r="K760" s="341" t="s">
        <v>10381</v>
      </c>
      <c r="L760" s="339">
        <v>1</v>
      </c>
      <c r="M760" s="339">
        <v>12</v>
      </c>
      <c r="N760" s="423">
        <v>45213.599999999999</v>
      </c>
      <c r="O760" s="339" t="s">
        <v>1664</v>
      </c>
      <c r="P760" s="424">
        <v>6</v>
      </c>
      <c r="Q760" s="423">
        <v>22283.4</v>
      </c>
      <c r="R760" s="421" t="s">
        <v>1664</v>
      </c>
      <c r="S760" s="421">
        <v>12</v>
      </c>
    </row>
    <row r="761" spans="1:19" ht="12" x14ac:dyDescent="0.2">
      <c r="A761" s="341">
        <v>756</v>
      </c>
      <c r="B761" s="341" t="s">
        <v>8761</v>
      </c>
      <c r="C761" s="341" t="s">
        <v>8762</v>
      </c>
      <c r="D761" s="341" t="s">
        <v>158</v>
      </c>
      <c r="E761" s="341" t="s">
        <v>4507</v>
      </c>
      <c r="F761" s="422">
        <v>3000</v>
      </c>
      <c r="G761" s="418" t="s">
        <v>10382</v>
      </c>
      <c r="H761" s="341" t="s">
        <v>10383</v>
      </c>
      <c r="I761" s="341" t="s">
        <v>4015</v>
      </c>
      <c r="J761" s="341" t="s">
        <v>8777</v>
      </c>
      <c r="K761" s="341" t="s">
        <v>4015</v>
      </c>
      <c r="L761" s="339">
        <v>1</v>
      </c>
      <c r="M761" s="339">
        <v>12</v>
      </c>
      <c r="N761" s="423">
        <v>39213.599999999999</v>
      </c>
      <c r="O761" s="339" t="s">
        <v>1664</v>
      </c>
      <c r="P761" s="424">
        <v>6</v>
      </c>
      <c r="Q761" s="423">
        <v>19283.400000000001</v>
      </c>
      <c r="R761" s="421" t="s">
        <v>1664</v>
      </c>
      <c r="S761" s="421">
        <v>12</v>
      </c>
    </row>
    <row r="762" spans="1:19" ht="12" x14ac:dyDescent="0.2">
      <c r="A762" s="341">
        <v>757</v>
      </c>
      <c r="B762" s="341" t="s">
        <v>8761</v>
      </c>
      <c r="C762" s="341" t="s">
        <v>8762</v>
      </c>
      <c r="D762" s="341" t="s">
        <v>158</v>
      </c>
      <c r="E762" s="341" t="s">
        <v>5535</v>
      </c>
      <c r="F762" s="422">
        <v>5000</v>
      </c>
      <c r="G762" s="418" t="s">
        <v>10384</v>
      </c>
      <c r="H762" s="341" t="s">
        <v>10385</v>
      </c>
      <c r="I762" s="341" t="s">
        <v>9118</v>
      </c>
      <c r="J762" s="341" t="s">
        <v>8777</v>
      </c>
      <c r="K762" s="341" t="s">
        <v>9118</v>
      </c>
      <c r="L762" s="339">
        <v>1</v>
      </c>
      <c r="M762" s="339">
        <v>12</v>
      </c>
      <c r="N762" s="423">
        <v>63213.599999999999</v>
      </c>
      <c r="O762" s="339" t="s">
        <v>1664</v>
      </c>
      <c r="P762" s="424">
        <v>6</v>
      </c>
      <c r="Q762" s="423">
        <v>31283.4</v>
      </c>
      <c r="R762" s="421" t="s">
        <v>1664</v>
      </c>
      <c r="S762" s="421">
        <v>12</v>
      </c>
    </row>
    <row r="763" spans="1:19" ht="12" x14ac:dyDescent="0.2">
      <c r="A763" s="341">
        <v>758</v>
      </c>
      <c r="B763" s="341" t="s">
        <v>8761</v>
      </c>
      <c r="C763" s="341" t="s">
        <v>8762</v>
      </c>
      <c r="D763" s="341" t="s">
        <v>158</v>
      </c>
      <c r="E763" s="341" t="s">
        <v>4280</v>
      </c>
      <c r="F763" s="422">
        <v>4000</v>
      </c>
      <c r="G763" s="418" t="s">
        <v>10386</v>
      </c>
      <c r="H763" s="341" t="s">
        <v>10387</v>
      </c>
      <c r="I763" s="341" t="s">
        <v>4015</v>
      </c>
      <c r="J763" s="341" t="s">
        <v>8777</v>
      </c>
      <c r="K763" s="341" t="s">
        <v>4015</v>
      </c>
      <c r="L763" s="339">
        <v>1</v>
      </c>
      <c r="M763" s="339">
        <v>12</v>
      </c>
      <c r="N763" s="423">
        <v>51213.599999999999</v>
      </c>
      <c r="O763" s="339">
        <v>1</v>
      </c>
      <c r="P763" s="424">
        <v>5</v>
      </c>
      <c r="Q763" s="423">
        <v>18777.480299999999</v>
      </c>
      <c r="R763" s="421"/>
      <c r="S763" s="421"/>
    </row>
    <row r="764" spans="1:19" ht="12" x14ac:dyDescent="0.2">
      <c r="A764" s="341">
        <v>759</v>
      </c>
      <c r="B764" s="341" t="s">
        <v>8761</v>
      </c>
      <c r="C764" s="341" t="s">
        <v>8762</v>
      </c>
      <c r="D764" s="341" t="s">
        <v>158</v>
      </c>
      <c r="E764" s="341" t="s">
        <v>5535</v>
      </c>
      <c r="F764" s="422">
        <v>6500</v>
      </c>
      <c r="G764" s="418" t="s">
        <v>10388</v>
      </c>
      <c r="H764" s="341" t="s">
        <v>10389</v>
      </c>
      <c r="I764" s="341" t="s">
        <v>9118</v>
      </c>
      <c r="J764" s="341" t="s">
        <v>8777</v>
      </c>
      <c r="K764" s="341" t="s">
        <v>9118</v>
      </c>
      <c r="L764" s="339">
        <v>1</v>
      </c>
      <c r="M764" s="339">
        <v>12</v>
      </c>
      <c r="N764" s="423">
        <v>81213.600000000006</v>
      </c>
      <c r="O764" s="339" t="s">
        <v>1664</v>
      </c>
      <c r="P764" s="424">
        <v>6</v>
      </c>
      <c r="Q764" s="423">
        <v>40283.4</v>
      </c>
      <c r="R764" s="421" t="s">
        <v>1664</v>
      </c>
      <c r="S764" s="421">
        <v>12</v>
      </c>
    </row>
    <row r="765" spans="1:19" ht="12" x14ac:dyDescent="0.2">
      <c r="A765" s="341">
        <v>760</v>
      </c>
      <c r="B765" s="341" t="s">
        <v>8761</v>
      </c>
      <c r="C765" s="341" t="s">
        <v>8762</v>
      </c>
      <c r="D765" s="341" t="s">
        <v>158</v>
      </c>
      <c r="E765" s="341" t="s">
        <v>3988</v>
      </c>
      <c r="F765" s="422">
        <v>3000</v>
      </c>
      <c r="G765" s="418" t="s">
        <v>10390</v>
      </c>
      <c r="H765" s="341" t="s">
        <v>10391</v>
      </c>
      <c r="I765" s="341" t="s">
        <v>9486</v>
      </c>
      <c r="J765" s="341" t="s">
        <v>8910</v>
      </c>
      <c r="K765" s="341" t="s">
        <v>9486</v>
      </c>
      <c r="L765" s="339">
        <v>1</v>
      </c>
      <c r="M765" s="339">
        <v>12</v>
      </c>
      <c r="N765" s="423">
        <v>39213.599999999999</v>
      </c>
      <c r="O765" s="339" t="s">
        <v>1664</v>
      </c>
      <c r="P765" s="424">
        <v>6</v>
      </c>
      <c r="Q765" s="423">
        <v>19283.400000000001</v>
      </c>
      <c r="R765" s="421" t="s">
        <v>1664</v>
      </c>
      <c r="S765" s="421">
        <v>12</v>
      </c>
    </row>
    <row r="766" spans="1:19" ht="12" x14ac:dyDescent="0.2">
      <c r="A766" s="341">
        <v>761</v>
      </c>
      <c r="B766" s="341" t="s">
        <v>8761</v>
      </c>
      <c r="C766" s="341" t="s">
        <v>8762</v>
      </c>
      <c r="D766" s="341" t="s">
        <v>158</v>
      </c>
      <c r="E766" s="341" t="s">
        <v>4012</v>
      </c>
      <c r="F766" s="422">
        <v>6500</v>
      </c>
      <c r="G766" s="418" t="s">
        <v>10392</v>
      </c>
      <c r="H766" s="341" t="s">
        <v>10393</v>
      </c>
      <c r="I766" s="341" t="s">
        <v>4015</v>
      </c>
      <c r="J766" s="341" t="s">
        <v>8777</v>
      </c>
      <c r="K766" s="341" t="s">
        <v>4015</v>
      </c>
      <c r="L766" s="339">
        <v>1</v>
      </c>
      <c r="M766" s="339">
        <v>12</v>
      </c>
      <c r="N766" s="423">
        <v>81213.600000000006</v>
      </c>
      <c r="O766" s="339" t="s">
        <v>1664</v>
      </c>
      <c r="P766" s="424">
        <v>6</v>
      </c>
      <c r="Q766" s="423">
        <v>40283.4</v>
      </c>
      <c r="R766" s="421" t="s">
        <v>1664</v>
      </c>
      <c r="S766" s="421">
        <v>12</v>
      </c>
    </row>
    <row r="767" spans="1:19" ht="12" x14ac:dyDescent="0.2">
      <c r="A767" s="341">
        <v>762</v>
      </c>
      <c r="B767" s="341" t="s">
        <v>8761</v>
      </c>
      <c r="C767" s="341" t="s">
        <v>8762</v>
      </c>
      <c r="D767" s="341" t="s">
        <v>158</v>
      </c>
      <c r="E767" s="341" t="s">
        <v>8801</v>
      </c>
      <c r="F767" s="422">
        <v>6500</v>
      </c>
      <c r="G767" s="418" t="s">
        <v>10394</v>
      </c>
      <c r="H767" s="341" t="s">
        <v>10395</v>
      </c>
      <c r="I767" s="341" t="s">
        <v>4015</v>
      </c>
      <c r="J767" s="341" t="s">
        <v>8766</v>
      </c>
      <c r="K767" s="341" t="s">
        <v>4015</v>
      </c>
      <c r="L767" s="339">
        <v>1</v>
      </c>
      <c r="M767" s="339">
        <v>12</v>
      </c>
      <c r="N767" s="423">
        <v>81213.600000000006</v>
      </c>
      <c r="O767" s="339" t="s">
        <v>1664</v>
      </c>
      <c r="P767" s="424">
        <v>6</v>
      </c>
      <c r="Q767" s="423">
        <v>40283.4</v>
      </c>
      <c r="R767" s="421" t="s">
        <v>1664</v>
      </c>
      <c r="S767" s="421">
        <v>12</v>
      </c>
    </row>
    <row r="768" spans="1:19" ht="12" x14ac:dyDescent="0.2">
      <c r="A768" s="341">
        <v>763</v>
      </c>
      <c r="B768" s="341" t="s">
        <v>8761</v>
      </c>
      <c r="C768" s="341" t="s">
        <v>8786</v>
      </c>
      <c r="D768" s="341" t="s">
        <v>158</v>
      </c>
      <c r="E768" s="341" t="s">
        <v>8801</v>
      </c>
      <c r="F768" s="422">
        <v>4000</v>
      </c>
      <c r="G768" s="418" t="s">
        <v>10396</v>
      </c>
      <c r="H768" s="341" t="s">
        <v>10397</v>
      </c>
      <c r="I768" s="341" t="s">
        <v>4015</v>
      </c>
      <c r="J768" s="341" t="s">
        <v>8777</v>
      </c>
      <c r="K768" s="341" t="s">
        <v>4015</v>
      </c>
      <c r="L768" s="339" t="s">
        <v>1664</v>
      </c>
      <c r="M768" s="339" t="s">
        <v>1664</v>
      </c>
      <c r="N768" s="423" t="s">
        <v>1664</v>
      </c>
      <c r="O768" s="339">
        <v>1</v>
      </c>
      <c r="P768" s="424">
        <v>6</v>
      </c>
      <c r="Q768" s="423">
        <v>25283.4</v>
      </c>
      <c r="R768" s="421">
        <v>4</v>
      </c>
      <c r="S768" s="421">
        <v>12</v>
      </c>
    </row>
    <row r="769" spans="1:19" ht="12" x14ac:dyDescent="0.2">
      <c r="A769" s="341">
        <v>764</v>
      </c>
      <c r="B769" s="341" t="s">
        <v>8761</v>
      </c>
      <c r="C769" s="341" t="s">
        <v>8762</v>
      </c>
      <c r="D769" s="341" t="s">
        <v>158</v>
      </c>
      <c r="E769" s="341" t="s">
        <v>8801</v>
      </c>
      <c r="F769" s="422">
        <v>4000</v>
      </c>
      <c r="G769" s="418" t="s">
        <v>10396</v>
      </c>
      <c r="H769" s="341" t="s">
        <v>10397</v>
      </c>
      <c r="I769" s="341" t="s">
        <v>4015</v>
      </c>
      <c r="J769" s="341" t="s">
        <v>8777</v>
      </c>
      <c r="K769" s="341" t="s">
        <v>4015</v>
      </c>
      <c r="L769" s="339">
        <v>1</v>
      </c>
      <c r="M769" s="339">
        <v>5</v>
      </c>
      <c r="N769" s="423">
        <v>17861.969300000001</v>
      </c>
      <c r="O769" s="339" t="s">
        <v>1664</v>
      </c>
      <c r="P769" s="424" t="s">
        <v>1664</v>
      </c>
      <c r="Q769" s="423" t="s">
        <v>1664</v>
      </c>
      <c r="R769" s="421"/>
      <c r="S769" s="421"/>
    </row>
    <row r="770" spans="1:19" ht="12" x14ac:dyDescent="0.2">
      <c r="A770" s="341">
        <v>765</v>
      </c>
      <c r="B770" s="341" t="s">
        <v>8761</v>
      </c>
      <c r="C770" s="341" t="s">
        <v>8762</v>
      </c>
      <c r="D770" s="341" t="s">
        <v>158</v>
      </c>
      <c r="E770" s="341" t="s">
        <v>8801</v>
      </c>
      <c r="F770" s="422">
        <v>4000</v>
      </c>
      <c r="G770" s="418" t="s">
        <v>10398</v>
      </c>
      <c r="H770" s="341" t="s">
        <v>10399</v>
      </c>
      <c r="I770" s="341" t="s">
        <v>4015</v>
      </c>
      <c r="J770" s="341" t="s">
        <v>10400</v>
      </c>
      <c r="K770" s="341" t="s">
        <v>4015</v>
      </c>
      <c r="L770" s="339">
        <v>1</v>
      </c>
      <c r="M770" s="339">
        <v>12</v>
      </c>
      <c r="N770" s="423">
        <v>51213.599999999999</v>
      </c>
      <c r="O770" s="339" t="s">
        <v>1664</v>
      </c>
      <c r="P770" s="424">
        <v>6</v>
      </c>
      <c r="Q770" s="423">
        <v>25283.4</v>
      </c>
      <c r="R770" s="421" t="s">
        <v>1664</v>
      </c>
      <c r="S770" s="421">
        <v>12</v>
      </c>
    </row>
    <row r="771" spans="1:19" ht="12" x14ac:dyDescent="0.2">
      <c r="A771" s="341">
        <v>766</v>
      </c>
      <c r="B771" s="341" t="s">
        <v>8761</v>
      </c>
      <c r="C771" s="341" t="s">
        <v>8762</v>
      </c>
      <c r="D771" s="341" t="s">
        <v>158</v>
      </c>
      <c r="E771" s="341" t="s">
        <v>4507</v>
      </c>
      <c r="F771" s="422">
        <v>4000</v>
      </c>
      <c r="G771" s="418" t="s">
        <v>10401</v>
      </c>
      <c r="H771" s="341" t="s">
        <v>10402</v>
      </c>
      <c r="I771" s="341" t="s">
        <v>4015</v>
      </c>
      <c r="J771" s="341" t="s">
        <v>8777</v>
      </c>
      <c r="K771" s="341" t="s">
        <v>4015</v>
      </c>
      <c r="L771" s="339">
        <v>1</v>
      </c>
      <c r="M771" s="339">
        <v>12</v>
      </c>
      <c r="N771" s="423">
        <v>51213.599999999999</v>
      </c>
      <c r="O771" s="339" t="s">
        <v>1664</v>
      </c>
      <c r="P771" s="424">
        <v>6</v>
      </c>
      <c r="Q771" s="423">
        <v>25283.4</v>
      </c>
      <c r="R771" s="421" t="s">
        <v>1664</v>
      </c>
      <c r="S771" s="421">
        <v>12</v>
      </c>
    </row>
    <row r="772" spans="1:19" ht="12" x14ac:dyDescent="0.2">
      <c r="A772" s="341">
        <v>767</v>
      </c>
      <c r="B772" s="341" t="s">
        <v>8761</v>
      </c>
      <c r="C772" s="341" t="s">
        <v>8786</v>
      </c>
      <c r="D772" s="341" t="s">
        <v>158</v>
      </c>
      <c r="E772" s="341" t="s">
        <v>3988</v>
      </c>
      <c r="F772" s="422">
        <v>3000</v>
      </c>
      <c r="G772" s="418" t="s">
        <v>10403</v>
      </c>
      <c r="H772" s="341" t="s">
        <v>10404</v>
      </c>
      <c r="I772" s="341" t="s">
        <v>9486</v>
      </c>
      <c r="J772" s="341" t="s">
        <v>8910</v>
      </c>
      <c r="K772" s="341" t="s">
        <v>9486</v>
      </c>
      <c r="L772" s="339">
        <v>1</v>
      </c>
      <c r="M772" s="339">
        <v>10</v>
      </c>
      <c r="N772" s="423">
        <v>32478</v>
      </c>
      <c r="O772" s="339" t="s">
        <v>1664</v>
      </c>
      <c r="P772" s="424" t="s">
        <v>1664</v>
      </c>
      <c r="Q772" s="423" t="s">
        <v>1664</v>
      </c>
      <c r="R772" s="421"/>
      <c r="S772" s="421"/>
    </row>
    <row r="773" spans="1:19" ht="12" x14ac:dyDescent="0.2">
      <c r="A773" s="341">
        <v>768</v>
      </c>
      <c r="B773" s="341" t="s">
        <v>8761</v>
      </c>
      <c r="C773" s="341" t="s">
        <v>8762</v>
      </c>
      <c r="D773" s="341" t="s">
        <v>158</v>
      </c>
      <c r="E773" s="341" t="s">
        <v>3988</v>
      </c>
      <c r="F773" s="422">
        <v>3000</v>
      </c>
      <c r="G773" s="418" t="s">
        <v>10403</v>
      </c>
      <c r="H773" s="341" t="s">
        <v>10404</v>
      </c>
      <c r="I773" s="341" t="s">
        <v>9486</v>
      </c>
      <c r="J773" s="341" t="s">
        <v>8910</v>
      </c>
      <c r="K773" s="341" t="s">
        <v>9486</v>
      </c>
      <c r="L773" s="339">
        <v>1</v>
      </c>
      <c r="M773" s="339">
        <v>2</v>
      </c>
      <c r="N773" s="423">
        <v>6735.6</v>
      </c>
      <c r="O773" s="339" t="s">
        <v>1664</v>
      </c>
      <c r="P773" s="424">
        <v>6</v>
      </c>
      <c r="Q773" s="423">
        <v>19283.400000000001</v>
      </c>
      <c r="R773" s="421" t="s">
        <v>1664</v>
      </c>
      <c r="S773" s="421">
        <v>12</v>
      </c>
    </row>
    <row r="774" spans="1:19" ht="12" x14ac:dyDescent="0.2">
      <c r="A774" s="341">
        <v>769</v>
      </c>
      <c r="B774" s="341" t="s">
        <v>8761</v>
      </c>
      <c r="C774" s="341" t="s">
        <v>8762</v>
      </c>
      <c r="D774" s="341" t="s">
        <v>158</v>
      </c>
      <c r="E774" s="341" t="s">
        <v>9646</v>
      </c>
      <c r="F774" s="422">
        <v>4000</v>
      </c>
      <c r="G774" s="418" t="s">
        <v>10405</v>
      </c>
      <c r="H774" s="341" t="s">
        <v>10406</v>
      </c>
      <c r="I774" s="341" t="s">
        <v>6003</v>
      </c>
      <c r="J774" s="341" t="s">
        <v>10407</v>
      </c>
      <c r="K774" s="341" t="s">
        <v>6003</v>
      </c>
      <c r="L774" s="339">
        <v>1</v>
      </c>
      <c r="M774" s="339">
        <v>12</v>
      </c>
      <c r="N774" s="423">
        <v>46995.8</v>
      </c>
      <c r="O774" s="339">
        <v>1</v>
      </c>
      <c r="P774" s="424">
        <v>3</v>
      </c>
      <c r="Q774" s="423">
        <v>5938.8</v>
      </c>
      <c r="R774" s="421"/>
      <c r="S774" s="421"/>
    </row>
    <row r="775" spans="1:19" ht="12" x14ac:dyDescent="0.2">
      <c r="A775" s="341">
        <v>770</v>
      </c>
      <c r="B775" s="341" t="s">
        <v>8761</v>
      </c>
      <c r="C775" s="341" t="s">
        <v>8786</v>
      </c>
      <c r="D775" s="341" t="s">
        <v>158</v>
      </c>
      <c r="E775" s="341" t="s">
        <v>4507</v>
      </c>
      <c r="F775" s="422">
        <v>3500</v>
      </c>
      <c r="G775" s="418" t="s">
        <v>10408</v>
      </c>
      <c r="H775" s="341" t="s">
        <v>10409</v>
      </c>
      <c r="I775" s="341" t="s">
        <v>4015</v>
      </c>
      <c r="J775" s="341" t="s">
        <v>8777</v>
      </c>
      <c r="K775" s="341" t="s">
        <v>4015</v>
      </c>
      <c r="L775" s="339">
        <v>1</v>
      </c>
      <c r="M775" s="339">
        <v>10</v>
      </c>
      <c r="N775" s="423">
        <v>37478</v>
      </c>
      <c r="O775" s="339" t="s">
        <v>1664</v>
      </c>
      <c r="P775" s="424">
        <v>6</v>
      </c>
      <c r="Q775" s="423">
        <v>22283.4</v>
      </c>
      <c r="R775" s="421" t="s">
        <v>1664</v>
      </c>
      <c r="S775" s="421">
        <v>12</v>
      </c>
    </row>
    <row r="776" spans="1:19" ht="12" x14ac:dyDescent="0.2">
      <c r="A776" s="341">
        <v>771</v>
      </c>
      <c r="B776" s="341" t="s">
        <v>8761</v>
      </c>
      <c r="C776" s="341" t="s">
        <v>8762</v>
      </c>
      <c r="D776" s="341" t="s">
        <v>158</v>
      </c>
      <c r="E776" s="341" t="s">
        <v>4507</v>
      </c>
      <c r="F776" s="422">
        <v>3500</v>
      </c>
      <c r="G776" s="418" t="s">
        <v>10408</v>
      </c>
      <c r="H776" s="341" t="s">
        <v>10409</v>
      </c>
      <c r="I776" s="341" t="s">
        <v>4015</v>
      </c>
      <c r="J776" s="341" t="s">
        <v>8777</v>
      </c>
      <c r="K776" s="341" t="s">
        <v>4015</v>
      </c>
      <c r="L776" s="339">
        <v>1</v>
      </c>
      <c r="M776" s="339">
        <v>2</v>
      </c>
      <c r="N776" s="423">
        <v>7735.6</v>
      </c>
      <c r="O776" s="339" t="s">
        <v>1664</v>
      </c>
      <c r="P776" s="424" t="s">
        <v>1664</v>
      </c>
      <c r="Q776" s="423" t="s">
        <v>1664</v>
      </c>
      <c r="R776" s="421"/>
      <c r="S776" s="421"/>
    </row>
    <row r="777" spans="1:19" ht="12" x14ac:dyDescent="0.2">
      <c r="A777" s="341">
        <v>772</v>
      </c>
      <c r="B777" s="341" t="s">
        <v>8761</v>
      </c>
      <c r="C777" s="341" t="s">
        <v>8762</v>
      </c>
      <c r="D777" s="341" t="s">
        <v>158</v>
      </c>
      <c r="E777" s="341" t="s">
        <v>9947</v>
      </c>
      <c r="F777" s="422">
        <v>2500</v>
      </c>
      <c r="G777" s="418" t="s">
        <v>10410</v>
      </c>
      <c r="H777" s="341" t="s">
        <v>10411</v>
      </c>
      <c r="I777" s="341" t="s">
        <v>4015</v>
      </c>
      <c r="J777" s="341" t="s">
        <v>8777</v>
      </c>
      <c r="K777" s="341" t="s">
        <v>4015</v>
      </c>
      <c r="L777" s="339">
        <v>1</v>
      </c>
      <c r="M777" s="339">
        <v>12</v>
      </c>
      <c r="N777" s="423">
        <v>33213.599999999999</v>
      </c>
      <c r="O777" s="339">
        <v>1</v>
      </c>
      <c r="P777" s="424">
        <v>4</v>
      </c>
      <c r="Q777" s="423">
        <v>9615.2200000000012</v>
      </c>
      <c r="R777" s="421"/>
      <c r="S777" s="421"/>
    </row>
    <row r="778" spans="1:19" ht="12" x14ac:dyDescent="0.2">
      <c r="A778" s="341">
        <v>773</v>
      </c>
      <c r="B778" s="341" t="s">
        <v>8761</v>
      </c>
      <c r="C778" s="341" t="s">
        <v>8762</v>
      </c>
      <c r="D778" s="341" t="s">
        <v>158</v>
      </c>
      <c r="E778" s="341" t="s">
        <v>9010</v>
      </c>
      <c r="F778" s="422">
        <v>4500</v>
      </c>
      <c r="G778" s="418" t="s">
        <v>10412</v>
      </c>
      <c r="H778" s="341" t="s">
        <v>10413</v>
      </c>
      <c r="I778" s="341" t="s">
        <v>10061</v>
      </c>
      <c r="J778" s="341" t="s">
        <v>8777</v>
      </c>
      <c r="K778" s="341" t="s">
        <v>10061</v>
      </c>
      <c r="L778" s="339">
        <v>1</v>
      </c>
      <c r="M778" s="339">
        <v>12</v>
      </c>
      <c r="N778" s="423">
        <v>57213.599999999999</v>
      </c>
      <c r="O778" s="339" t="s">
        <v>1664</v>
      </c>
      <c r="P778" s="424">
        <v>6</v>
      </c>
      <c r="Q778" s="423">
        <v>28283.4</v>
      </c>
      <c r="R778" s="421" t="s">
        <v>1664</v>
      </c>
      <c r="S778" s="421">
        <v>12</v>
      </c>
    </row>
    <row r="779" spans="1:19" ht="12" x14ac:dyDescent="0.2">
      <c r="A779" s="341">
        <v>774</v>
      </c>
      <c r="B779" s="341" t="s">
        <v>8761</v>
      </c>
      <c r="C779" s="341" t="s">
        <v>8762</v>
      </c>
      <c r="D779" s="341" t="s">
        <v>158</v>
      </c>
      <c r="E779" s="341" t="s">
        <v>3997</v>
      </c>
      <c r="F779" s="422">
        <v>2000</v>
      </c>
      <c r="G779" s="418" t="s">
        <v>10414</v>
      </c>
      <c r="H779" s="341" t="s">
        <v>10415</v>
      </c>
      <c r="I779" s="341" t="s">
        <v>10416</v>
      </c>
      <c r="J779" s="341" t="s">
        <v>8910</v>
      </c>
      <c r="K779" s="341" t="s">
        <v>10416</v>
      </c>
      <c r="L779" s="339">
        <v>1</v>
      </c>
      <c r="M779" s="339">
        <v>12</v>
      </c>
      <c r="N779" s="423">
        <v>26970</v>
      </c>
      <c r="O779" s="339" t="s">
        <v>1664</v>
      </c>
      <c r="P779" s="424">
        <v>6</v>
      </c>
      <c r="Q779" s="423">
        <v>13080</v>
      </c>
      <c r="R779" s="421" t="s">
        <v>1664</v>
      </c>
      <c r="S779" s="421">
        <v>12</v>
      </c>
    </row>
    <row r="780" spans="1:19" ht="12" x14ac:dyDescent="0.2">
      <c r="A780" s="341">
        <v>775</v>
      </c>
      <c r="B780" s="341" t="s">
        <v>8761</v>
      </c>
      <c r="C780" s="341" t="s">
        <v>8762</v>
      </c>
      <c r="D780" s="341" t="s">
        <v>158</v>
      </c>
      <c r="E780" s="341" t="s">
        <v>4280</v>
      </c>
      <c r="F780" s="422">
        <v>4000</v>
      </c>
      <c r="G780" s="418" t="s">
        <v>10417</v>
      </c>
      <c r="H780" s="341" t="s">
        <v>10418</v>
      </c>
      <c r="I780" s="341" t="s">
        <v>4015</v>
      </c>
      <c r="J780" s="341" t="s">
        <v>8900</v>
      </c>
      <c r="K780" s="341" t="s">
        <v>4015</v>
      </c>
      <c r="L780" s="339">
        <v>1</v>
      </c>
      <c r="M780" s="339">
        <v>12</v>
      </c>
      <c r="N780" s="423">
        <v>51213.599999999999</v>
      </c>
      <c r="O780" s="339" t="s">
        <v>1664</v>
      </c>
      <c r="P780" s="424">
        <v>6</v>
      </c>
      <c r="Q780" s="423">
        <v>25283.4</v>
      </c>
      <c r="R780" s="421" t="s">
        <v>1664</v>
      </c>
      <c r="S780" s="421">
        <v>12</v>
      </c>
    </row>
    <row r="781" spans="1:19" ht="12" x14ac:dyDescent="0.2">
      <c r="A781" s="341">
        <v>776</v>
      </c>
      <c r="B781" s="341" t="s">
        <v>8761</v>
      </c>
      <c r="C781" s="341" t="s">
        <v>8762</v>
      </c>
      <c r="D781" s="341" t="s">
        <v>158</v>
      </c>
      <c r="E781" s="341" t="s">
        <v>8801</v>
      </c>
      <c r="F781" s="422">
        <v>4000</v>
      </c>
      <c r="G781" s="418" t="s">
        <v>10419</v>
      </c>
      <c r="H781" s="341" t="s">
        <v>10420</v>
      </c>
      <c r="I781" s="341" t="s">
        <v>4015</v>
      </c>
      <c r="J781" s="341" t="s">
        <v>9108</v>
      </c>
      <c r="K781" s="341" t="s">
        <v>4015</v>
      </c>
      <c r="L781" s="339">
        <v>1</v>
      </c>
      <c r="M781" s="339">
        <v>12</v>
      </c>
      <c r="N781" s="423">
        <v>51213.599999999999</v>
      </c>
      <c r="O781" s="339" t="s">
        <v>1664</v>
      </c>
      <c r="P781" s="424">
        <v>6</v>
      </c>
      <c r="Q781" s="423">
        <v>25283.4</v>
      </c>
      <c r="R781" s="421" t="s">
        <v>1664</v>
      </c>
      <c r="S781" s="421">
        <v>12</v>
      </c>
    </row>
    <row r="782" spans="1:19" ht="12" x14ac:dyDescent="0.2">
      <c r="A782" s="341">
        <v>777</v>
      </c>
      <c r="B782" s="341" t="s">
        <v>8761</v>
      </c>
      <c r="C782" s="341" t="s">
        <v>8786</v>
      </c>
      <c r="D782" s="341" t="s">
        <v>158</v>
      </c>
      <c r="E782" s="341" t="s">
        <v>8801</v>
      </c>
      <c r="F782" s="422">
        <v>4000</v>
      </c>
      <c r="G782" s="418" t="s">
        <v>10421</v>
      </c>
      <c r="H782" s="341" t="s">
        <v>10422</v>
      </c>
      <c r="I782" s="341" t="s">
        <v>4015</v>
      </c>
      <c r="J782" s="341" t="s">
        <v>8777</v>
      </c>
      <c r="K782" s="341" t="s">
        <v>4015</v>
      </c>
      <c r="L782" s="339" t="s">
        <v>1664</v>
      </c>
      <c r="M782" s="339" t="s">
        <v>1664</v>
      </c>
      <c r="N782" s="423" t="s">
        <v>1664</v>
      </c>
      <c r="O782" s="339">
        <v>1</v>
      </c>
      <c r="P782" s="424">
        <v>6</v>
      </c>
      <c r="Q782" s="423">
        <v>25283.4</v>
      </c>
      <c r="R782" s="421">
        <v>4</v>
      </c>
      <c r="S782" s="421">
        <v>12</v>
      </c>
    </row>
    <row r="783" spans="1:19" ht="12" x14ac:dyDescent="0.2">
      <c r="A783" s="341">
        <v>778</v>
      </c>
      <c r="B783" s="341" t="s">
        <v>8761</v>
      </c>
      <c r="C783" s="341" t="s">
        <v>8762</v>
      </c>
      <c r="D783" s="341" t="s">
        <v>158</v>
      </c>
      <c r="E783" s="341" t="s">
        <v>8801</v>
      </c>
      <c r="F783" s="422">
        <v>4000</v>
      </c>
      <c r="G783" s="418" t="s">
        <v>10421</v>
      </c>
      <c r="H783" s="341" t="s">
        <v>10422</v>
      </c>
      <c r="I783" s="341" t="s">
        <v>4015</v>
      </c>
      <c r="J783" s="341" t="s">
        <v>8777</v>
      </c>
      <c r="K783" s="341" t="s">
        <v>4015</v>
      </c>
      <c r="L783" s="339">
        <v>1</v>
      </c>
      <c r="M783" s="339">
        <v>2</v>
      </c>
      <c r="N783" s="423">
        <v>8262.26</v>
      </c>
      <c r="O783" s="339" t="s">
        <v>1664</v>
      </c>
      <c r="P783" s="424" t="s">
        <v>1664</v>
      </c>
      <c r="Q783" s="423" t="s">
        <v>1664</v>
      </c>
      <c r="R783" s="421"/>
      <c r="S783" s="421"/>
    </row>
    <row r="784" spans="1:19" ht="12" x14ac:dyDescent="0.2">
      <c r="A784" s="341">
        <v>779</v>
      </c>
      <c r="B784" s="341" t="s">
        <v>8761</v>
      </c>
      <c r="C784" s="341" t="s">
        <v>8762</v>
      </c>
      <c r="D784" s="341" t="s">
        <v>158</v>
      </c>
      <c r="E784" s="341" t="s">
        <v>8793</v>
      </c>
      <c r="F784" s="422">
        <v>4000</v>
      </c>
      <c r="G784" s="418" t="s">
        <v>10423</v>
      </c>
      <c r="H784" s="341" t="s">
        <v>10424</v>
      </c>
      <c r="I784" s="341" t="s">
        <v>4015</v>
      </c>
      <c r="J784" s="341" t="s">
        <v>8777</v>
      </c>
      <c r="K784" s="341" t="s">
        <v>4015</v>
      </c>
      <c r="L784" s="339">
        <v>1</v>
      </c>
      <c r="M784" s="339">
        <v>12</v>
      </c>
      <c r="N784" s="423">
        <v>51213.599999999999</v>
      </c>
      <c r="O784" s="339" t="s">
        <v>1664</v>
      </c>
      <c r="P784" s="424">
        <v>6</v>
      </c>
      <c r="Q784" s="423">
        <v>25283.4</v>
      </c>
      <c r="R784" s="421" t="s">
        <v>1664</v>
      </c>
      <c r="S784" s="421">
        <v>12</v>
      </c>
    </row>
    <row r="785" spans="1:19" ht="12" x14ac:dyDescent="0.2">
      <c r="A785" s="341">
        <v>780</v>
      </c>
      <c r="B785" s="341" t="s">
        <v>8761</v>
      </c>
      <c r="C785" s="341" t="s">
        <v>8762</v>
      </c>
      <c r="D785" s="341" t="s">
        <v>158</v>
      </c>
      <c r="E785" s="341" t="s">
        <v>8801</v>
      </c>
      <c r="F785" s="422">
        <v>4000</v>
      </c>
      <c r="G785" s="418" t="s">
        <v>10425</v>
      </c>
      <c r="H785" s="341" t="s">
        <v>10426</v>
      </c>
      <c r="I785" s="341" t="s">
        <v>4015</v>
      </c>
      <c r="J785" s="341" t="s">
        <v>8777</v>
      </c>
      <c r="K785" s="341" t="s">
        <v>4015</v>
      </c>
      <c r="L785" s="339">
        <v>1</v>
      </c>
      <c r="M785" s="339">
        <v>12</v>
      </c>
      <c r="N785" s="423">
        <v>51213.599999999999</v>
      </c>
      <c r="O785" s="339" t="s">
        <v>1664</v>
      </c>
      <c r="P785" s="424">
        <v>6</v>
      </c>
      <c r="Q785" s="423">
        <v>25283.4</v>
      </c>
      <c r="R785" s="421" t="s">
        <v>1664</v>
      </c>
      <c r="S785" s="421">
        <v>12</v>
      </c>
    </row>
    <row r="786" spans="1:19" ht="12" x14ac:dyDescent="0.2">
      <c r="A786" s="341">
        <v>781</v>
      </c>
      <c r="B786" s="341" t="s">
        <v>8761</v>
      </c>
      <c r="C786" s="341" t="s">
        <v>8762</v>
      </c>
      <c r="D786" s="341" t="s">
        <v>158</v>
      </c>
      <c r="E786" s="341" t="s">
        <v>3997</v>
      </c>
      <c r="F786" s="422">
        <v>2000</v>
      </c>
      <c r="G786" s="418" t="s">
        <v>10427</v>
      </c>
      <c r="H786" s="341" t="s">
        <v>10428</v>
      </c>
      <c r="I786" s="341" t="s">
        <v>5270</v>
      </c>
      <c r="J786" s="341" t="s">
        <v>8777</v>
      </c>
      <c r="K786" s="341" t="s">
        <v>5270</v>
      </c>
      <c r="L786" s="339">
        <v>1</v>
      </c>
      <c r="M786" s="339">
        <v>3</v>
      </c>
      <c r="N786" s="423">
        <v>5244.1098999999995</v>
      </c>
      <c r="O786" s="339" t="s">
        <v>1664</v>
      </c>
      <c r="P786" s="424" t="s">
        <v>1664</v>
      </c>
      <c r="Q786" s="423" t="s">
        <v>1664</v>
      </c>
      <c r="R786" s="421"/>
      <c r="S786" s="421"/>
    </row>
    <row r="787" spans="1:19" ht="12" x14ac:dyDescent="0.2">
      <c r="A787" s="341">
        <v>782</v>
      </c>
      <c r="B787" s="341" t="s">
        <v>8761</v>
      </c>
      <c r="C787" s="341" t="s">
        <v>8762</v>
      </c>
      <c r="D787" s="341" t="s">
        <v>158</v>
      </c>
      <c r="E787" s="341" t="s">
        <v>8801</v>
      </c>
      <c r="F787" s="422">
        <v>5000</v>
      </c>
      <c r="G787" s="418" t="s">
        <v>10429</v>
      </c>
      <c r="H787" s="341" t="s">
        <v>10430</v>
      </c>
      <c r="I787" s="341" t="s">
        <v>4015</v>
      </c>
      <c r="J787" s="341" t="s">
        <v>8777</v>
      </c>
      <c r="K787" s="341" t="s">
        <v>4015</v>
      </c>
      <c r="L787" s="339">
        <v>1</v>
      </c>
      <c r="M787" s="339">
        <v>12</v>
      </c>
      <c r="N787" s="423">
        <v>63213.599999999999</v>
      </c>
      <c r="O787" s="339" t="s">
        <v>1664</v>
      </c>
      <c r="P787" s="424">
        <v>6</v>
      </c>
      <c r="Q787" s="423">
        <v>31283.4</v>
      </c>
      <c r="R787" s="421" t="s">
        <v>1664</v>
      </c>
      <c r="S787" s="421">
        <v>12</v>
      </c>
    </row>
    <row r="788" spans="1:19" ht="12" x14ac:dyDescent="0.2">
      <c r="A788" s="341">
        <v>783</v>
      </c>
      <c r="B788" s="341" t="s">
        <v>8761</v>
      </c>
      <c r="C788" s="341" t="s">
        <v>8762</v>
      </c>
      <c r="D788" s="341" t="s">
        <v>158</v>
      </c>
      <c r="E788" s="341" t="s">
        <v>3997</v>
      </c>
      <c r="F788" s="422">
        <v>1500</v>
      </c>
      <c r="G788" s="418" t="s">
        <v>10431</v>
      </c>
      <c r="H788" s="341" t="s">
        <v>10432</v>
      </c>
      <c r="I788" s="341" t="s">
        <v>9486</v>
      </c>
      <c r="J788" s="341" t="s">
        <v>8910</v>
      </c>
      <c r="K788" s="341" t="s">
        <v>9486</v>
      </c>
      <c r="L788" s="339">
        <v>1</v>
      </c>
      <c r="M788" s="339">
        <v>12</v>
      </c>
      <c r="N788" s="423">
        <v>20430</v>
      </c>
      <c r="O788" s="339">
        <v>1</v>
      </c>
      <c r="P788" s="424">
        <v>5</v>
      </c>
      <c r="Q788" s="423">
        <v>8836.869999999999</v>
      </c>
      <c r="R788" s="421"/>
      <c r="S788" s="421"/>
    </row>
    <row r="789" spans="1:19" ht="12" x14ac:dyDescent="0.2">
      <c r="A789" s="341">
        <v>784</v>
      </c>
      <c r="B789" s="341" t="s">
        <v>8761</v>
      </c>
      <c r="C789" s="341" t="s">
        <v>8762</v>
      </c>
      <c r="D789" s="341" t="s">
        <v>158</v>
      </c>
      <c r="E789" s="341" t="s">
        <v>9030</v>
      </c>
      <c r="F789" s="422">
        <v>2000</v>
      </c>
      <c r="G789" s="418" t="s">
        <v>10433</v>
      </c>
      <c r="H789" s="341" t="s">
        <v>10434</v>
      </c>
      <c r="I789" s="341" t="s">
        <v>4404</v>
      </c>
      <c r="J789" s="341" t="s">
        <v>9033</v>
      </c>
      <c r="K789" s="341" t="s">
        <v>4404</v>
      </c>
      <c r="L789" s="339">
        <v>1</v>
      </c>
      <c r="M789" s="339">
        <v>12</v>
      </c>
      <c r="N789" s="423">
        <v>26970</v>
      </c>
      <c r="O789" s="339" t="s">
        <v>1664</v>
      </c>
      <c r="P789" s="424">
        <v>6</v>
      </c>
      <c r="Q789" s="423">
        <v>13080</v>
      </c>
      <c r="R789" s="421" t="s">
        <v>1664</v>
      </c>
      <c r="S789" s="421">
        <v>12</v>
      </c>
    </row>
    <row r="790" spans="1:19" ht="12" x14ac:dyDescent="0.2">
      <c r="A790" s="341">
        <v>785</v>
      </c>
      <c r="B790" s="341" t="s">
        <v>8761</v>
      </c>
      <c r="C790" s="341" t="s">
        <v>8762</v>
      </c>
      <c r="D790" s="341" t="s">
        <v>158</v>
      </c>
      <c r="E790" s="341" t="s">
        <v>4280</v>
      </c>
      <c r="F790" s="422">
        <v>4000</v>
      </c>
      <c r="G790" s="418" t="s">
        <v>10435</v>
      </c>
      <c r="H790" s="341" t="s">
        <v>10436</v>
      </c>
      <c r="I790" s="341" t="s">
        <v>4015</v>
      </c>
      <c r="J790" s="341" t="s">
        <v>8777</v>
      </c>
      <c r="K790" s="341" t="s">
        <v>4015</v>
      </c>
      <c r="L790" s="339">
        <v>1</v>
      </c>
      <c r="M790" s="339">
        <v>12</v>
      </c>
      <c r="N790" s="423">
        <v>51213.599999999999</v>
      </c>
      <c r="O790" s="339" t="s">
        <v>1664</v>
      </c>
      <c r="P790" s="424">
        <v>6</v>
      </c>
      <c r="Q790" s="423">
        <v>25283.4</v>
      </c>
      <c r="R790" s="421" t="s">
        <v>1664</v>
      </c>
      <c r="S790" s="421">
        <v>12</v>
      </c>
    </row>
    <row r="791" spans="1:19" ht="12" x14ac:dyDescent="0.2">
      <c r="A791" s="341">
        <v>786</v>
      </c>
      <c r="B791" s="341" t="s">
        <v>8761</v>
      </c>
      <c r="C791" s="341" t="s">
        <v>8762</v>
      </c>
      <c r="D791" s="341" t="s">
        <v>158</v>
      </c>
      <c r="E791" s="341" t="s">
        <v>4280</v>
      </c>
      <c r="F791" s="422">
        <v>5000</v>
      </c>
      <c r="G791" s="418" t="s">
        <v>10437</v>
      </c>
      <c r="H791" s="341" t="s">
        <v>10438</v>
      </c>
      <c r="I791" s="341" t="s">
        <v>4015</v>
      </c>
      <c r="J791" s="341" t="s">
        <v>8777</v>
      </c>
      <c r="K791" s="341" t="s">
        <v>4015</v>
      </c>
      <c r="L791" s="339">
        <v>1</v>
      </c>
      <c r="M791" s="339">
        <v>12</v>
      </c>
      <c r="N791" s="423">
        <v>63213.599999999999</v>
      </c>
      <c r="O791" s="339" t="s">
        <v>1664</v>
      </c>
      <c r="P791" s="424">
        <v>6</v>
      </c>
      <c r="Q791" s="423">
        <v>31283.4</v>
      </c>
      <c r="R791" s="421" t="s">
        <v>1664</v>
      </c>
      <c r="S791" s="421">
        <v>12</v>
      </c>
    </row>
    <row r="792" spans="1:19" ht="12" x14ac:dyDescent="0.2">
      <c r="A792" s="341">
        <v>787</v>
      </c>
      <c r="B792" s="341" t="s">
        <v>8761</v>
      </c>
      <c r="C792" s="341" t="s">
        <v>8762</v>
      </c>
      <c r="D792" s="341" t="s">
        <v>158</v>
      </c>
      <c r="E792" s="341" t="s">
        <v>4012</v>
      </c>
      <c r="F792" s="422">
        <v>6000</v>
      </c>
      <c r="G792" s="418" t="s">
        <v>10439</v>
      </c>
      <c r="H792" s="341" t="s">
        <v>10440</v>
      </c>
      <c r="I792" s="341" t="s">
        <v>4015</v>
      </c>
      <c r="J792" s="341" t="s">
        <v>10441</v>
      </c>
      <c r="K792" s="341" t="s">
        <v>4015</v>
      </c>
      <c r="L792" s="339">
        <v>1</v>
      </c>
      <c r="M792" s="339">
        <v>12</v>
      </c>
      <c r="N792" s="423">
        <v>75213.600000000006</v>
      </c>
      <c r="O792" s="339" t="s">
        <v>1664</v>
      </c>
      <c r="P792" s="424">
        <v>6</v>
      </c>
      <c r="Q792" s="423">
        <v>37283.4</v>
      </c>
      <c r="R792" s="421" t="s">
        <v>1664</v>
      </c>
      <c r="S792" s="421">
        <v>12</v>
      </c>
    </row>
    <row r="793" spans="1:19" ht="12" x14ac:dyDescent="0.2">
      <c r="A793" s="341">
        <v>788</v>
      </c>
      <c r="B793" s="341" t="s">
        <v>8761</v>
      </c>
      <c r="C793" s="341" t="s">
        <v>8762</v>
      </c>
      <c r="D793" s="341" t="s">
        <v>158</v>
      </c>
      <c r="E793" s="341" t="s">
        <v>3988</v>
      </c>
      <c r="F793" s="422">
        <v>2500</v>
      </c>
      <c r="G793" s="418" t="s">
        <v>10442</v>
      </c>
      <c r="H793" s="341" t="s">
        <v>10443</v>
      </c>
      <c r="I793" s="341" t="s">
        <v>6003</v>
      </c>
      <c r="J793" s="341" t="s">
        <v>8777</v>
      </c>
      <c r="K793" s="341" t="s">
        <v>6003</v>
      </c>
      <c r="L793" s="339">
        <v>1</v>
      </c>
      <c r="M793" s="339">
        <v>12</v>
      </c>
      <c r="N793" s="423">
        <v>33213.599999999999</v>
      </c>
      <c r="O793" s="339" t="s">
        <v>1664</v>
      </c>
      <c r="P793" s="424">
        <v>6</v>
      </c>
      <c r="Q793" s="423">
        <v>9582.06</v>
      </c>
      <c r="R793" s="421" t="s">
        <v>1664</v>
      </c>
      <c r="S793" s="421">
        <v>12</v>
      </c>
    </row>
    <row r="794" spans="1:19" ht="12" x14ac:dyDescent="0.2">
      <c r="A794" s="341">
        <v>789</v>
      </c>
      <c r="B794" s="341" t="s">
        <v>8761</v>
      </c>
      <c r="C794" s="341" t="s">
        <v>8786</v>
      </c>
      <c r="D794" s="341" t="s">
        <v>158</v>
      </c>
      <c r="E794" s="341" t="s">
        <v>10229</v>
      </c>
      <c r="F794" s="422">
        <v>3000</v>
      </c>
      <c r="G794" s="418" t="s">
        <v>10444</v>
      </c>
      <c r="H794" s="341" t="s">
        <v>10445</v>
      </c>
      <c r="I794" s="341" t="s">
        <v>4015</v>
      </c>
      <c r="J794" s="341" t="s">
        <v>8777</v>
      </c>
      <c r="K794" s="341" t="s">
        <v>4015</v>
      </c>
      <c r="L794" s="339">
        <v>1</v>
      </c>
      <c r="M794" s="339">
        <v>3</v>
      </c>
      <c r="N794" s="423">
        <v>9536.73</v>
      </c>
      <c r="O794" s="339" t="s">
        <v>1664</v>
      </c>
      <c r="P794" s="424" t="s">
        <v>1664</v>
      </c>
      <c r="Q794" s="423" t="s">
        <v>1664</v>
      </c>
      <c r="R794" s="421"/>
      <c r="S794" s="421"/>
    </row>
    <row r="795" spans="1:19" ht="12" x14ac:dyDescent="0.2">
      <c r="A795" s="341">
        <v>790</v>
      </c>
      <c r="B795" s="341" t="s">
        <v>8761</v>
      </c>
      <c r="C795" s="341" t="s">
        <v>8762</v>
      </c>
      <c r="D795" s="341" t="s">
        <v>158</v>
      </c>
      <c r="E795" s="341" t="s">
        <v>5535</v>
      </c>
      <c r="F795" s="422">
        <v>6000</v>
      </c>
      <c r="G795" s="418" t="s">
        <v>10446</v>
      </c>
      <c r="H795" s="341" t="s">
        <v>10447</v>
      </c>
      <c r="I795" s="341" t="s">
        <v>4802</v>
      </c>
      <c r="J795" s="341" t="s">
        <v>8777</v>
      </c>
      <c r="K795" s="341" t="s">
        <v>4802</v>
      </c>
      <c r="L795" s="339">
        <v>1</v>
      </c>
      <c r="M795" s="339">
        <v>12</v>
      </c>
      <c r="N795" s="423">
        <v>75213.600000000006</v>
      </c>
      <c r="O795" s="339" t="s">
        <v>1664</v>
      </c>
      <c r="P795" s="424">
        <v>6</v>
      </c>
      <c r="Q795" s="423">
        <v>37283.4</v>
      </c>
      <c r="R795" s="421" t="s">
        <v>1664</v>
      </c>
      <c r="S795" s="421">
        <v>12</v>
      </c>
    </row>
    <row r="796" spans="1:19" ht="12" x14ac:dyDescent="0.2">
      <c r="A796" s="341">
        <v>791</v>
      </c>
      <c r="B796" s="341" t="s">
        <v>8761</v>
      </c>
      <c r="C796" s="341" t="s">
        <v>8762</v>
      </c>
      <c r="D796" s="341" t="s">
        <v>158</v>
      </c>
      <c r="E796" s="341" t="s">
        <v>9166</v>
      </c>
      <c r="F796" s="422">
        <v>4000</v>
      </c>
      <c r="G796" s="418" t="s">
        <v>10448</v>
      </c>
      <c r="H796" s="341" t="s">
        <v>10449</v>
      </c>
      <c r="I796" s="341" t="s">
        <v>9118</v>
      </c>
      <c r="J796" s="341" t="s">
        <v>8777</v>
      </c>
      <c r="K796" s="341" t="s">
        <v>9118</v>
      </c>
      <c r="L796" s="339">
        <v>1</v>
      </c>
      <c r="M796" s="339">
        <v>12</v>
      </c>
      <c r="N796" s="423">
        <v>51213.599999999999</v>
      </c>
      <c r="O796" s="339" t="s">
        <v>1664</v>
      </c>
      <c r="P796" s="424">
        <v>6</v>
      </c>
      <c r="Q796" s="423">
        <v>25283.4</v>
      </c>
      <c r="R796" s="421" t="s">
        <v>1664</v>
      </c>
      <c r="S796" s="421">
        <v>12</v>
      </c>
    </row>
    <row r="797" spans="1:19" ht="12" x14ac:dyDescent="0.2">
      <c r="A797" s="341">
        <v>792</v>
      </c>
      <c r="B797" s="341" t="s">
        <v>8761</v>
      </c>
      <c r="C797" s="341" t="s">
        <v>8786</v>
      </c>
      <c r="D797" s="341" t="s">
        <v>158</v>
      </c>
      <c r="E797" s="341" t="s">
        <v>8801</v>
      </c>
      <c r="F797" s="422">
        <v>4000</v>
      </c>
      <c r="G797" s="418" t="s">
        <v>10450</v>
      </c>
      <c r="H797" s="341" t="s">
        <v>10451</v>
      </c>
      <c r="I797" s="341" t="s">
        <v>4015</v>
      </c>
      <c r="J797" s="341" t="s">
        <v>8777</v>
      </c>
      <c r="K797" s="341" t="s">
        <v>4015</v>
      </c>
      <c r="L797" s="339">
        <v>1</v>
      </c>
      <c r="M797" s="339">
        <v>10</v>
      </c>
      <c r="N797" s="423">
        <v>42478</v>
      </c>
      <c r="O797" s="339" t="s">
        <v>1664</v>
      </c>
      <c r="P797" s="424" t="s">
        <v>1664</v>
      </c>
      <c r="Q797" s="423" t="s">
        <v>1664</v>
      </c>
      <c r="R797" s="421"/>
      <c r="S797" s="421"/>
    </row>
    <row r="798" spans="1:19" ht="12" x14ac:dyDescent="0.2">
      <c r="A798" s="341">
        <v>793</v>
      </c>
      <c r="B798" s="341" t="s">
        <v>8761</v>
      </c>
      <c r="C798" s="341" t="s">
        <v>8762</v>
      </c>
      <c r="D798" s="341" t="s">
        <v>158</v>
      </c>
      <c r="E798" s="341" t="s">
        <v>8801</v>
      </c>
      <c r="F798" s="422">
        <v>4000</v>
      </c>
      <c r="G798" s="418" t="s">
        <v>10450</v>
      </c>
      <c r="H798" s="341" t="s">
        <v>10451</v>
      </c>
      <c r="I798" s="341" t="s">
        <v>4015</v>
      </c>
      <c r="J798" s="341" t="s">
        <v>8777</v>
      </c>
      <c r="K798" s="341" t="s">
        <v>4015</v>
      </c>
      <c r="L798" s="339">
        <v>1</v>
      </c>
      <c r="M798" s="339">
        <v>2</v>
      </c>
      <c r="N798" s="423">
        <v>8735.6</v>
      </c>
      <c r="O798" s="339" t="s">
        <v>1664</v>
      </c>
      <c r="P798" s="424">
        <v>6</v>
      </c>
      <c r="Q798" s="423">
        <v>25283.4</v>
      </c>
      <c r="R798" s="421" t="s">
        <v>1664</v>
      </c>
      <c r="S798" s="421">
        <v>12</v>
      </c>
    </row>
    <row r="799" spans="1:19" ht="12" x14ac:dyDescent="0.2">
      <c r="A799" s="341">
        <v>794</v>
      </c>
      <c r="B799" s="341" t="s">
        <v>8761</v>
      </c>
      <c r="C799" s="341" t="s">
        <v>8762</v>
      </c>
      <c r="D799" s="341" t="s">
        <v>158</v>
      </c>
      <c r="E799" s="341" t="s">
        <v>8801</v>
      </c>
      <c r="F799" s="422">
        <v>5000</v>
      </c>
      <c r="G799" s="418" t="s">
        <v>10452</v>
      </c>
      <c r="H799" s="341" t="s">
        <v>10453</v>
      </c>
      <c r="I799" s="341" t="s">
        <v>4015</v>
      </c>
      <c r="J799" s="341" t="s">
        <v>8766</v>
      </c>
      <c r="K799" s="341" t="s">
        <v>4015</v>
      </c>
      <c r="L799" s="339">
        <v>1</v>
      </c>
      <c r="M799" s="339">
        <v>12</v>
      </c>
      <c r="N799" s="423">
        <v>63213.599999999999</v>
      </c>
      <c r="O799" s="339" t="s">
        <v>1664</v>
      </c>
      <c r="P799" s="424">
        <v>6</v>
      </c>
      <c r="Q799" s="423">
        <v>31283.4</v>
      </c>
      <c r="R799" s="421" t="s">
        <v>1664</v>
      </c>
      <c r="S799" s="421">
        <v>12</v>
      </c>
    </row>
    <row r="800" spans="1:19" ht="12" x14ac:dyDescent="0.2">
      <c r="A800" s="341">
        <v>795</v>
      </c>
      <c r="B800" s="341" t="s">
        <v>8761</v>
      </c>
      <c r="C800" s="341" t="s">
        <v>8762</v>
      </c>
      <c r="D800" s="341" t="s">
        <v>158</v>
      </c>
      <c r="E800" s="341" t="s">
        <v>8801</v>
      </c>
      <c r="F800" s="422">
        <v>4000</v>
      </c>
      <c r="G800" s="418" t="s">
        <v>10454</v>
      </c>
      <c r="H800" s="341" t="s">
        <v>10455</v>
      </c>
      <c r="I800" s="341" t="s">
        <v>4015</v>
      </c>
      <c r="J800" s="341" t="s">
        <v>8777</v>
      </c>
      <c r="K800" s="341" t="s">
        <v>4015</v>
      </c>
      <c r="L800" s="339">
        <v>1</v>
      </c>
      <c r="M800" s="339">
        <v>12</v>
      </c>
      <c r="N800" s="423">
        <v>51213.599999999999</v>
      </c>
      <c r="O800" s="339">
        <v>1</v>
      </c>
      <c r="P800" s="424">
        <v>5</v>
      </c>
      <c r="Q800" s="423">
        <v>20499.690300000002</v>
      </c>
      <c r="R800" s="421"/>
      <c r="S800" s="421"/>
    </row>
    <row r="801" spans="1:19" ht="12" x14ac:dyDescent="0.2">
      <c r="A801" s="341">
        <v>796</v>
      </c>
      <c r="B801" s="341" t="s">
        <v>8761</v>
      </c>
      <c r="C801" s="341" t="s">
        <v>8762</v>
      </c>
      <c r="D801" s="341" t="s">
        <v>158</v>
      </c>
      <c r="E801" s="341" t="s">
        <v>10456</v>
      </c>
      <c r="F801" s="422">
        <v>10000</v>
      </c>
      <c r="G801" s="418" t="s">
        <v>10457</v>
      </c>
      <c r="H801" s="341" t="s">
        <v>10458</v>
      </c>
      <c r="I801" s="341" t="s">
        <v>4015</v>
      </c>
      <c r="J801" s="341" t="s">
        <v>8777</v>
      </c>
      <c r="K801" s="341" t="s">
        <v>4015</v>
      </c>
      <c r="L801" s="339">
        <v>1</v>
      </c>
      <c r="M801" s="339">
        <v>12</v>
      </c>
      <c r="N801" s="423">
        <v>123213.6</v>
      </c>
      <c r="O801" s="339" t="s">
        <v>1664</v>
      </c>
      <c r="P801" s="424">
        <v>6</v>
      </c>
      <c r="Q801" s="423">
        <v>61283.4</v>
      </c>
      <c r="R801" s="421" t="s">
        <v>1664</v>
      </c>
      <c r="S801" s="421">
        <v>12</v>
      </c>
    </row>
    <row r="802" spans="1:19" ht="12" x14ac:dyDescent="0.2">
      <c r="A802" s="341">
        <v>797</v>
      </c>
      <c r="B802" s="341" t="s">
        <v>8761</v>
      </c>
      <c r="C802" s="341" t="s">
        <v>8786</v>
      </c>
      <c r="D802" s="341" t="s">
        <v>158</v>
      </c>
      <c r="E802" s="341" t="s">
        <v>8767</v>
      </c>
      <c r="F802" s="422">
        <v>6000</v>
      </c>
      <c r="G802" s="418" t="s">
        <v>10459</v>
      </c>
      <c r="H802" s="341" t="s">
        <v>10460</v>
      </c>
      <c r="I802" s="341" t="s">
        <v>4015</v>
      </c>
      <c r="J802" s="341" t="s">
        <v>10461</v>
      </c>
      <c r="K802" s="341" t="s">
        <v>4015</v>
      </c>
      <c r="L802" s="339">
        <v>1</v>
      </c>
      <c r="M802" s="339">
        <v>2</v>
      </c>
      <c r="N802" s="423">
        <v>12618.93</v>
      </c>
      <c r="O802" s="339" t="s">
        <v>1664</v>
      </c>
      <c r="P802" s="424">
        <v>6</v>
      </c>
      <c r="Q802" s="423">
        <v>37283.4</v>
      </c>
      <c r="R802" s="421">
        <v>4</v>
      </c>
      <c r="S802" s="421">
        <v>12</v>
      </c>
    </row>
    <row r="803" spans="1:19" ht="12" x14ac:dyDescent="0.2">
      <c r="A803" s="341">
        <v>798</v>
      </c>
      <c r="B803" s="341" t="s">
        <v>8761</v>
      </c>
      <c r="C803" s="341" t="s">
        <v>8762</v>
      </c>
      <c r="D803" s="341" t="s">
        <v>158</v>
      </c>
      <c r="E803" s="341" t="s">
        <v>8767</v>
      </c>
      <c r="F803" s="422">
        <v>6000</v>
      </c>
      <c r="G803" s="418" t="s">
        <v>10459</v>
      </c>
      <c r="H803" s="341" t="s">
        <v>10460</v>
      </c>
      <c r="I803" s="341" t="s">
        <v>4015</v>
      </c>
      <c r="J803" s="341" t="s">
        <v>10461</v>
      </c>
      <c r="K803" s="341" t="s">
        <v>4015</v>
      </c>
      <c r="L803" s="339">
        <v>1</v>
      </c>
      <c r="M803" s="339">
        <v>1</v>
      </c>
      <c r="N803" s="423">
        <v>5217.8</v>
      </c>
      <c r="O803" s="339" t="s">
        <v>1664</v>
      </c>
      <c r="P803" s="424" t="s">
        <v>1664</v>
      </c>
      <c r="Q803" s="423" t="s">
        <v>1664</v>
      </c>
      <c r="R803" s="421"/>
      <c r="S803" s="421"/>
    </row>
    <row r="804" spans="1:19" ht="12" x14ac:dyDescent="0.2">
      <c r="A804" s="341">
        <v>799</v>
      </c>
      <c r="B804" s="341" t="s">
        <v>8761</v>
      </c>
      <c r="C804" s="341" t="s">
        <v>8786</v>
      </c>
      <c r="D804" s="341" t="s">
        <v>158</v>
      </c>
      <c r="E804" s="341" t="s">
        <v>4012</v>
      </c>
      <c r="F804" s="422">
        <v>6500</v>
      </c>
      <c r="G804" s="418" t="s">
        <v>10462</v>
      </c>
      <c r="H804" s="341" t="s">
        <v>10463</v>
      </c>
      <c r="I804" s="341" t="s">
        <v>4015</v>
      </c>
      <c r="J804" s="341" t="s">
        <v>8777</v>
      </c>
      <c r="K804" s="341" t="s">
        <v>4015</v>
      </c>
      <c r="L804" s="339">
        <v>1</v>
      </c>
      <c r="M804" s="339">
        <v>10</v>
      </c>
      <c r="N804" s="423">
        <v>67478</v>
      </c>
      <c r="O804" s="339" t="s">
        <v>1664</v>
      </c>
      <c r="P804" s="424">
        <v>6</v>
      </c>
      <c r="Q804" s="423">
        <v>40283.4</v>
      </c>
      <c r="R804" s="421" t="s">
        <v>1664</v>
      </c>
      <c r="S804" s="421">
        <v>12</v>
      </c>
    </row>
    <row r="805" spans="1:19" ht="12" x14ac:dyDescent="0.2">
      <c r="A805" s="341">
        <v>800</v>
      </c>
      <c r="B805" s="341" t="s">
        <v>8761</v>
      </c>
      <c r="C805" s="341" t="s">
        <v>8762</v>
      </c>
      <c r="D805" s="341" t="s">
        <v>158</v>
      </c>
      <c r="E805" s="341" t="s">
        <v>4012</v>
      </c>
      <c r="F805" s="422">
        <v>6500</v>
      </c>
      <c r="G805" s="418" t="s">
        <v>10462</v>
      </c>
      <c r="H805" s="341" t="s">
        <v>10463</v>
      </c>
      <c r="I805" s="341" t="s">
        <v>4015</v>
      </c>
      <c r="J805" s="341" t="s">
        <v>8777</v>
      </c>
      <c r="K805" s="341" t="s">
        <v>4015</v>
      </c>
      <c r="L805" s="339">
        <v>1</v>
      </c>
      <c r="M805" s="339">
        <v>2</v>
      </c>
      <c r="N805" s="423">
        <v>13735.6</v>
      </c>
      <c r="O805" s="339" t="s">
        <v>1664</v>
      </c>
      <c r="P805" s="424" t="s">
        <v>1664</v>
      </c>
      <c r="Q805" s="423" t="s">
        <v>1664</v>
      </c>
      <c r="R805" s="421"/>
      <c r="S805" s="421"/>
    </row>
    <row r="806" spans="1:19" ht="12" x14ac:dyDescent="0.2">
      <c r="A806" s="341">
        <v>801</v>
      </c>
      <c r="B806" s="341" t="s">
        <v>8761</v>
      </c>
      <c r="C806" s="341" t="s">
        <v>8762</v>
      </c>
      <c r="D806" s="341" t="s">
        <v>158</v>
      </c>
      <c r="E806" s="341" t="s">
        <v>4507</v>
      </c>
      <c r="F806" s="422">
        <v>3000</v>
      </c>
      <c r="G806" s="418" t="s">
        <v>10464</v>
      </c>
      <c r="H806" s="341" t="s">
        <v>10465</v>
      </c>
      <c r="I806" s="341" t="s">
        <v>4015</v>
      </c>
      <c r="J806" s="341" t="s">
        <v>8777</v>
      </c>
      <c r="K806" s="341" t="s">
        <v>4015</v>
      </c>
      <c r="L806" s="339">
        <v>1</v>
      </c>
      <c r="M806" s="339">
        <v>12</v>
      </c>
      <c r="N806" s="423">
        <v>39213.599999999999</v>
      </c>
      <c r="O806" s="339" t="s">
        <v>1664</v>
      </c>
      <c r="P806" s="424">
        <v>6</v>
      </c>
      <c r="Q806" s="423">
        <v>19283.400000000001</v>
      </c>
      <c r="R806" s="421" t="s">
        <v>1664</v>
      </c>
      <c r="S806" s="421">
        <v>12</v>
      </c>
    </row>
    <row r="807" spans="1:19" ht="12" x14ac:dyDescent="0.2">
      <c r="A807" s="341">
        <v>802</v>
      </c>
      <c r="B807" s="341" t="s">
        <v>8761</v>
      </c>
      <c r="C807" s="341" t="s">
        <v>8762</v>
      </c>
      <c r="D807" s="341" t="s">
        <v>158</v>
      </c>
      <c r="E807" s="341" t="s">
        <v>3988</v>
      </c>
      <c r="F807" s="422">
        <v>2500</v>
      </c>
      <c r="G807" s="418" t="s">
        <v>10466</v>
      </c>
      <c r="H807" s="341" t="s">
        <v>10467</v>
      </c>
      <c r="I807" s="341" t="s">
        <v>4015</v>
      </c>
      <c r="J807" s="341" t="s">
        <v>8777</v>
      </c>
      <c r="K807" s="341" t="s">
        <v>4015</v>
      </c>
      <c r="L807" s="339">
        <v>1</v>
      </c>
      <c r="M807" s="339">
        <v>12</v>
      </c>
      <c r="N807" s="423">
        <v>33213.599999999999</v>
      </c>
      <c r="O807" s="339" t="s">
        <v>1664</v>
      </c>
      <c r="P807" s="424">
        <v>6</v>
      </c>
      <c r="Q807" s="423">
        <v>11566.67</v>
      </c>
      <c r="R807" s="421" t="s">
        <v>1664</v>
      </c>
      <c r="S807" s="421">
        <v>12</v>
      </c>
    </row>
    <row r="808" spans="1:19" ht="12" x14ac:dyDescent="0.2">
      <c r="A808" s="341">
        <v>803</v>
      </c>
      <c r="B808" s="341" t="s">
        <v>8761</v>
      </c>
      <c r="C808" s="341" t="s">
        <v>8762</v>
      </c>
      <c r="D808" s="341" t="s">
        <v>158</v>
      </c>
      <c r="E808" s="341" t="s">
        <v>8801</v>
      </c>
      <c r="F808" s="422">
        <v>4000</v>
      </c>
      <c r="G808" s="418" t="s">
        <v>10466</v>
      </c>
      <c r="H808" s="341" t="s">
        <v>10467</v>
      </c>
      <c r="I808" s="341" t="s">
        <v>4015</v>
      </c>
      <c r="J808" s="341" t="s">
        <v>8777</v>
      </c>
      <c r="K808" s="341" t="s">
        <v>4015</v>
      </c>
      <c r="L808" s="339" t="s">
        <v>1664</v>
      </c>
      <c r="M808" s="339" t="s">
        <v>1664</v>
      </c>
      <c r="N808" s="423" t="s">
        <v>1664</v>
      </c>
      <c r="O808" s="339">
        <v>1</v>
      </c>
      <c r="P808" s="424">
        <v>2</v>
      </c>
      <c r="Q808" s="423">
        <v>7172.6</v>
      </c>
      <c r="R808" s="421"/>
      <c r="S808" s="421"/>
    </row>
    <row r="809" spans="1:19" ht="12" x14ac:dyDescent="0.2">
      <c r="A809" s="341">
        <v>804</v>
      </c>
      <c r="B809" s="341" t="s">
        <v>8761</v>
      </c>
      <c r="C809" s="341" t="s">
        <v>8762</v>
      </c>
      <c r="D809" s="341" t="s">
        <v>158</v>
      </c>
      <c r="E809" s="341" t="s">
        <v>4280</v>
      </c>
      <c r="F809" s="422">
        <v>4000</v>
      </c>
      <c r="G809" s="418" t="s">
        <v>10468</v>
      </c>
      <c r="H809" s="341" t="s">
        <v>10469</v>
      </c>
      <c r="I809" s="341" t="s">
        <v>4015</v>
      </c>
      <c r="J809" s="341" t="s">
        <v>8777</v>
      </c>
      <c r="K809" s="341" t="s">
        <v>4015</v>
      </c>
      <c r="L809" s="339">
        <v>1</v>
      </c>
      <c r="M809" s="339">
        <v>5</v>
      </c>
      <c r="N809" s="423">
        <v>17537.869699999999</v>
      </c>
      <c r="O809" s="339" t="s">
        <v>1664</v>
      </c>
      <c r="P809" s="424" t="s">
        <v>1664</v>
      </c>
      <c r="Q809" s="423" t="s">
        <v>1664</v>
      </c>
      <c r="R809" s="421"/>
      <c r="S809" s="421"/>
    </row>
    <row r="810" spans="1:19" ht="12" x14ac:dyDescent="0.2">
      <c r="A810" s="341">
        <v>805</v>
      </c>
      <c r="B810" s="341" t="s">
        <v>8761</v>
      </c>
      <c r="C810" s="341" t="s">
        <v>8762</v>
      </c>
      <c r="D810" s="341" t="s">
        <v>158</v>
      </c>
      <c r="E810" s="341" t="s">
        <v>9947</v>
      </c>
      <c r="F810" s="422">
        <v>2500</v>
      </c>
      <c r="G810" s="418" t="s">
        <v>10470</v>
      </c>
      <c r="H810" s="341" t="s">
        <v>10471</v>
      </c>
      <c r="I810" s="341" t="s">
        <v>4510</v>
      </c>
      <c r="J810" s="341" t="s">
        <v>9907</v>
      </c>
      <c r="K810" s="341" t="s">
        <v>4510</v>
      </c>
      <c r="L810" s="339">
        <v>1</v>
      </c>
      <c r="M810" s="339">
        <v>6</v>
      </c>
      <c r="N810" s="423">
        <v>15087.75</v>
      </c>
      <c r="O810" s="339" t="s">
        <v>1664</v>
      </c>
      <c r="P810" s="424" t="s">
        <v>1664</v>
      </c>
      <c r="Q810" s="423" t="s">
        <v>1664</v>
      </c>
      <c r="R810" s="421"/>
      <c r="S810" s="421"/>
    </row>
    <row r="811" spans="1:19" ht="12" x14ac:dyDescent="0.2">
      <c r="A811" s="341">
        <v>806</v>
      </c>
      <c r="B811" s="341" t="s">
        <v>8761</v>
      </c>
      <c r="C811" s="341" t="s">
        <v>8786</v>
      </c>
      <c r="D811" s="341" t="s">
        <v>158</v>
      </c>
      <c r="E811" s="341" t="s">
        <v>8801</v>
      </c>
      <c r="F811" s="422">
        <v>4000</v>
      </c>
      <c r="G811" s="418" t="s">
        <v>10470</v>
      </c>
      <c r="H811" s="341" t="s">
        <v>10471</v>
      </c>
      <c r="I811" s="341" t="s">
        <v>4510</v>
      </c>
      <c r="J811" s="341" t="s">
        <v>9907</v>
      </c>
      <c r="K811" s="341" t="s">
        <v>4510</v>
      </c>
      <c r="L811" s="339" t="s">
        <v>1664</v>
      </c>
      <c r="M811" s="339" t="s">
        <v>1664</v>
      </c>
      <c r="N811" s="423" t="s">
        <v>1664</v>
      </c>
      <c r="O811" s="339">
        <v>1</v>
      </c>
      <c r="P811" s="424">
        <v>6</v>
      </c>
      <c r="Q811" s="423">
        <v>25283.4</v>
      </c>
      <c r="R811" s="421">
        <v>4</v>
      </c>
      <c r="S811" s="421">
        <v>12</v>
      </c>
    </row>
    <row r="812" spans="1:19" ht="12" x14ac:dyDescent="0.2">
      <c r="A812" s="341">
        <v>807</v>
      </c>
      <c r="B812" s="341" t="s">
        <v>8761</v>
      </c>
      <c r="C812" s="341" t="s">
        <v>8762</v>
      </c>
      <c r="D812" s="341" t="s">
        <v>158</v>
      </c>
      <c r="E812" s="341" t="s">
        <v>8801</v>
      </c>
      <c r="F812" s="422">
        <v>4000</v>
      </c>
      <c r="G812" s="418" t="s">
        <v>10470</v>
      </c>
      <c r="H812" s="341" t="s">
        <v>10471</v>
      </c>
      <c r="I812" s="341" t="s">
        <v>4510</v>
      </c>
      <c r="J812" s="341" t="s">
        <v>9907</v>
      </c>
      <c r="K812" s="341" t="s">
        <v>4510</v>
      </c>
      <c r="L812" s="339">
        <v>1</v>
      </c>
      <c r="M812" s="339">
        <v>2</v>
      </c>
      <c r="N812" s="423">
        <v>8262.26</v>
      </c>
      <c r="O812" s="339" t="s">
        <v>1664</v>
      </c>
      <c r="P812" s="424" t="s">
        <v>1664</v>
      </c>
      <c r="Q812" s="423" t="s">
        <v>1664</v>
      </c>
      <c r="R812" s="421"/>
      <c r="S812" s="421"/>
    </row>
    <row r="813" spans="1:19" ht="12" x14ac:dyDescent="0.2">
      <c r="A813" s="341">
        <v>808</v>
      </c>
      <c r="B813" s="341" t="s">
        <v>8761</v>
      </c>
      <c r="C813" s="341" t="s">
        <v>8786</v>
      </c>
      <c r="D813" s="341" t="s">
        <v>158</v>
      </c>
      <c r="E813" s="341" t="s">
        <v>8801</v>
      </c>
      <c r="F813" s="422">
        <v>4000</v>
      </c>
      <c r="G813" s="418" t="s">
        <v>10472</v>
      </c>
      <c r="H813" s="341" t="s">
        <v>10473</v>
      </c>
      <c r="I813" s="341" t="s">
        <v>4015</v>
      </c>
      <c r="J813" s="341" t="s">
        <v>8777</v>
      </c>
      <c r="K813" s="341" t="s">
        <v>4015</v>
      </c>
      <c r="L813" s="339" t="s">
        <v>1664</v>
      </c>
      <c r="M813" s="339" t="s">
        <v>1664</v>
      </c>
      <c r="N813" s="423" t="s">
        <v>1664</v>
      </c>
      <c r="O813" s="339">
        <v>1</v>
      </c>
      <c r="P813" s="424">
        <v>6</v>
      </c>
      <c r="Q813" s="423">
        <v>12683.1</v>
      </c>
      <c r="R813" s="421">
        <v>4</v>
      </c>
      <c r="S813" s="421">
        <v>12</v>
      </c>
    </row>
    <row r="814" spans="1:19" ht="12" x14ac:dyDescent="0.2">
      <c r="A814" s="341">
        <v>809</v>
      </c>
      <c r="B814" s="341" t="s">
        <v>8761</v>
      </c>
      <c r="C814" s="341" t="s">
        <v>8762</v>
      </c>
      <c r="D814" s="341" t="s">
        <v>158</v>
      </c>
      <c r="E814" s="341" t="s">
        <v>8801</v>
      </c>
      <c r="F814" s="422">
        <v>4000</v>
      </c>
      <c r="G814" s="418" t="s">
        <v>10472</v>
      </c>
      <c r="H814" s="341" t="s">
        <v>10473</v>
      </c>
      <c r="I814" s="341" t="s">
        <v>4015</v>
      </c>
      <c r="J814" s="341" t="s">
        <v>8777</v>
      </c>
      <c r="K814" s="341" t="s">
        <v>4015</v>
      </c>
      <c r="L814" s="339">
        <v>1</v>
      </c>
      <c r="M814" s="339">
        <v>3</v>
      </c>
      <c r="N814" s="423">
        <v>12170.06</v>
      </c>
      <c r="O814" s="339" t="s">
        <v>1664</v>
      </c>
      <c r="P814" s="424" t="s">
        <v>1664</v>
      </c>
      <c r="Q814" s="423" t="s">
        <v>1664</v>
      </c>
      <c r="R814" s="421"/>
      <c r="S814" s="421"/>
    </row>
    <row r="815" spans="1:19" ht="12" x14ac:dyDescent="0.2">
      <c r="A815" s="341">
        <v>810</v>
      </c>
      <c r="B815" s="341" t="s">
        <v>8761</v>
      </c>
      <c r="C815" s="341" t="s">
        <v>8762</v>
      </c>
      <c r="D815" s="341" t="s">
        <v>158</v>
      </c>
      <c r="E815" s="341" t="s">
        <v>10474</v>
      </c>
      <c r="F815" s="422">
        <v>3500</v>
      </c>
      <c r="G815" s="418" t="s">
        <v>10475</v>
      </c>
      <c r="H815" s="341" t="s">
        <v>10476</v>
      </c>
      <c r="I815" s="341" t="s">
        <v>4015</v>
      </c>
      <c r="J815" s="341" t="s">
        <v>8777</v>
      </c>
      <c r="K815" s="341" t="s">
        <v>4015</v>
      </c>
      <c r="L815" s="339">
        <v>1</v>
      </c>
      <c r="M815" s="339">
        <v>12</v>
      </c>
      <c r="N815" s="423">
        <v>45213.599999999999</v>
      </c>
      <c r="O815" s="339" t="s">
        <v>1664</v>
      </c>
      <c r="P815" s="424">
        <v>6</v>
      </c>
      <c r="Q815" s="423">
        <v>22283.4</v>
      </c>
      <c r="R815" s="421" t="s">
        <v>1664</v>
      </c>
      <c r="S815" s="421">
        <v>12</v>
      </c>
    </row>
    <row r="816" spans="1:19" ht="12" x14ac:dyDescent="0.2">
      <c r="A816" s="341">
        <v>811</v>
      </c>
      <c r="B816" s="341" t="s">
        <v>8761</v>
      </c>
      <c r="C816" s="341" t="s">
        <v>8762</v>
      </c>
      <c r="D816" s="341" t="s">
        <v>158</v>
      </c>
      <c r="E816" s="341" t="s">
        <v>4046</v>
      </c>
      <c r="F816" s="422">
        <v>3500</v>
      </c>
      <c r="G816" s="418" t="s">
        <v>10477</v>
      </c>
      <c r="H816" s="341" t="s">
        <v>10478</v>
      </c>
      <c r="I816" s="341" t="s">
        <v>4510</v>
      </c>
      <c r="J816" s="341" t="s">
        <v>8910</v>
      </c>
      <c r="K816" s="341" t="s">
        <v>4510</v>
      </c>
      <c r="L816" s="339">
        <v>1</v>
      </c>
      <c r="M816" s="339">
        <v>12</v>
      </c>
      <c r="N816" s="423">
        <v>45213.599999999999</v>
      </c>
      <c r="O816" s="339" t="s">
        <v>1664</v>
      </c>
      <c r="P816" s="424">
        <v>6</v>
      </c>
      <c r="Q816" s="423">
        <v>22283.4</v>
      </c>
      <c r="R816" s="421" t="s">
        <v>1664</v>
      </c>
      <c r="S816" s="421">
        <v>12</v>
      </c>
    </row>
    <row r="817" spans="1:19" ht="12" x14ac:dyDescent="0.2">
      <c r="A817" s="341">
        <v>812</v>
      </c>
      <c r="B817" s="341" t="s">
        <v>8761</v>
      </c>
      <c r="C817" s="341" t="s">
        <v>8762</v>
      </c>
      <c r="D817" s="341" t="s">
        <v>158</v>
      </c>
      <c r="E817" s="341" t="s">
        <v>9166</v>
      </c>
      <c r="F817" s="422">
        <v>4000</v>
      </c>
      <c r="G817" s="418" t="s">
        <v>10479</v>
      </c>
      <c r="H817" s="341" t="s">
        <v>10480</v>
      </c>
      <c r="I817" s="341" t="s">
        <v>4015</v>
      </c>
      <c r="J817" s="341" t="s">
        <v>8777</v>
      </c>
      <c r="K817" s="341" t="s">
        <v>4015</v>
      </c>
      <c r="L817" s="339">
        <v>1</v>
      </c>
      <c r="M817" s="339">
        <v>12</v>
      </c>
      <c r="N817" s="423">
        <v>51213.599999999999</v>
      </c>
      <c r="O817" s="339" t="s">
        <v>1664</v>
      </c>
      <c r="P817" s="424">
        <v>6</v>
      </c>
      <c r="Q817" s="423">
        <v>25283.4</v>
      </c>
      <c r="R817" s="421" t="s">
        <v>1664</v>
      </c>
      <c r="S817" s="421">
        <v>12</v>
      </c>
    </row>
    <row r="818" spans="1:19" ht="12" x14ac:dyDescent="0.2">
      <c r="A818" s="341">
        <v>813</v>
      </c>
      <c r="B818" s="341" t="s">
        <v>8761</v>
      </c>
      <c r="C818" s="341" t="s">
        <v>8762</v>
      </c>
      <c r="D818" s="341" t="s">
        <v>158</v>
      </c>
      <c r="E818" s="341" t="s">
        <v>9882</v>
      </c>
      <c r="F818" s="422">
        <v>1500</v>
      </c>
      <c r="G818" s="418" t="s">
        <v>10481</v>
      </c>
      <c r="H818" s="341" t="s">
        <v>10482</v>
      </c>
      <c r="I818" s="341" t="s">
        <v>6003</v>
      </c>
      <c r="J818" s="341" t="s">
        <v>8766</v>
      </c>
      <c r="K818" s="341" t="s">
        <v>6003</v>
      </c>
      <c r="L818" s="339">
        <v>1</v>
      </c>
      <c r="M818" s="339">
        <v>12</v>
      </c>
      <c r="N818" s="423">
        <v>19226.204700000002</v>
      </c>
      <c r="O818" s="339" t="s">
        <v>1664</v>
      </c>
      <c r="P818" s="424" t="s">
        <v>1664</v>
      </c>
      <c r="Q818" s="423" t="s">
        <v>1664</v>
      </c>
      <c r="R818" s="421"/>
      <c r="S818" s="421"/>
    </row>
    <row r="819" spans="1:19" ht="12" x14ac:dyDescent="0.2">
      <c r="A819" s="341">
        <v>814</v>
      </c>
      <c r="B819" s="341" t="s">
        <v>8761</v>
      </c>
      <c r="C819" s="341" t="s">
        <v>8762</v>
      </c>
      <c r="D819" s="341" t="s">
        <v>158</v>
      </c>
      <c r="E819" s="341" t="s">
        <v>10483</v>
      </c>
      <c r="F819" s="422">
        <v>6000</v>
      </c>
      <c r="G819" s="418" t="s">
        <v>10484</v>
      </c>
      <c r="H819" s="341" t="s">
        <v>10485</v>
      </c>
      <c r="I819" s="341" t="s">
        <v>9446</v>
      </c>
      <c r="J819" s="341" t="s">
        <v>8910</v>
      </c>
      <c r="K819" s="341" t="s">
        <v>9446</v>
      </c>
      <c r="L819" s="339" t="s">
        <v>1664</v>
      </c>
      <c r="M819" s="339" t="s">
        <v>1664</v>
      </c>
      <c r="N819" s="423" t="s">
        <v>1664</v>
      </c>
      <c r="O819" s="339">
        <v>1</v>
      </c>
      <c r="P819" s="424">
        <v>1</v>
      </c>
      <c r="Q819" s="423">
        <v>6186.3</v>
      </c>
      <c r="R819" s="421"/>
      <c r="S819" s="421"/>
    </row>
    <row r="820" spans="1:19" ht="12" x14ac:dyDescent="0.2">
      <c r="A820" s="341">
        <v>815</v>
      </c>
      <c r="B820" s="341" t="s">
        <v>8761</v>
      </c>
      <c r="C820" s="341" t="s">
        <v>8762</v>
      </c>
      <c r="D820" s="341" t="s">
        <v>158</v>
      </c>
      <c r="E820" s="341" t="s">
        <v>10486</v>
      </c>
      <c r="F820" s="422">
        <v>2000</v>
      </c>
      <c r="G820" s="418" t="s">
        <v>10484</v>
      </c>
      <c r="H820" s="341" t="s">
        <v>10485</v>
      </c>
      <c r="I820" s="341" t="s">
        <v>9446</v>
      </c>
      <c r="J820" s="341" t="s">
        <v>8910</v>
      </c>
      <c r="K820" s="341" t="s">
        <v>9446</v>
      </c>
      <c r="L820" s="339">
        <v>1</v>
      </c>
      <c r="M820" s="339">
        <v>12</v>
      </c>
      <c r="N820" s="423">
        <v>26970</v>
      </c>
      <c r="O820" s="339" t="s">
        <v>1664</v>
      </c>
      <c r="P820" s="424">
        <v>6</v>
      </c>
      <c r="Q820" s="423">
        <v>17491.849999999999</v>
      </c>
      <c r="R820" s="421" t="s">
        <v>1664</v>
      </c>
      <c r="S820" s="421">
        <v>12</v>
      </c>
    </row>
    <row r="821" spans="1:19" ht="12" x14ac:dyDescent="0.2">
      <c r="A821" s="341">
        <v>816</v>
      </c>
      <c r="B821" s="341" t="s">
        <v>8761</v>
      </c>
      <c r="C821" s="341" t="s">
        <v>8762</v>
      </c>
      <c r="D821" s="341" t="s">
        <v>158</v>
      </c>
      <c r="E821" s="341" t="s">
        <v>10487</v>
      </c>
      <c r="F821" s="422">
        <v>4500</v>
      </c>
      <c r="G821" s="418" t="s">
        <v>10488</v>
      </c>
      <c r="H821" s="341" t="s">
        <v>10489</v>
      </c>
      <c r="I821" s="341" t="s">
        <v>10490</v>
      </c>
      <c r="J821" s="341" t="s">
        <v>10491</v>
      </c>
      <c r="K821" s="341" t="s">
        <v>10490</v>
      </c>
      <c r="L821" s="339">
        <v>1</v>
      </c>
      <c r="M821" s="339">
        <v>12</v>
      </c>
      <c r="N821" s="423">
        <v>57213.599999999999</v>
      </c>
      <c r="O821" s="339" t="s">
        <v>1664</v>
      </c>
      <c r="P821" s="424">
        <v>6</v>
      </c>
      <c r="Q821" s="423">
        <v>28283.4</v>
      </c>
      <c r="R821" s="421" t="s">
        <v>1664</v>
      </c>
      <c r="S821" s="421">
        <v>12</v>
      </c>
    </row>
    <row r="822" spans="1:19" ht="12" x14ac:dyDescent="0.2">
      <c r="A822" s="341">
        <v>817</v>
      </c>
      <c r="B822" s="341" t="s">
        <v>8761</v>
      </c>
      <c r="C822" s="341" t="s">
        <v>8786</v>
      </c>
      <c r="D822" s="341" t="s">
        <v>158</v>
      </c>
      <c r="E822" s="341" t="s">
        <v>3997</v>
      </c>
      <c r="F822" s="422">
        <v>1800</v>
      </c>
      <c r="G822" s="418" t="s">
        <v>10492</v>
      </c>
      <c r="H822" s="341" t="s">
        <v>10493</v>
      </c>
      <c r="I822" s="341" t="s">
        <v>8772</v>
      </c>
      <c r="J822" s="341" t="s">
        <v>8777</v>
      </c>
      <c r="K822" s="341" t="s">
        <v>8772</v>
      </c>
      <c r="L822" s="339">
        <v>1</v>
      </c>
      <c r="M822" s="339">
        <v>10</v>
      </c>
      <c r="N822" s="423">
        <v>19920</v>
      </c>
      <c r="O822" s="339" t="s">
        <v>1664</v>
      </c>
      <c r="P822" s="424" t="s">
        <v>1664</v>
      </c>
      <c r="Q822" s="423" t="s">
        <v>1664</v>
      </c>
      <c r="R822" s="421"/>
      <c r="S822" s="421"/>
    </row>
    <row r="823" spans="1:19" ht="12" x14ac:dyDescent="0.2">
      <c r="A823" s="341">
        <v>818</v>
      </c>
      <c r="B823" s="341" t="s">
        <v>8761</v>
      </c>
      <c r="C823" s="341" t="s">
        <v>8762</v>
      </c>
      <c r="D823" s="341" t="s">
        <v>158</v>
      </c>
      <c r="E823" s="341" t="s">
        <v>3997</v>
      </c>
      <c r="F823" s="422">
        <v>1800</v>
      </c>
      <c r="G823" s="418" t="s">
        <v>10492</v>
      </c>
      <c r="H823" s="341" t="s">
        <v>10493</v>
      </c>
      <c r="I823" s="341" t="s">
        <v>8772</v>
      </c>
      <c r="J823" s="341" t="s">
        <v>8777</v>
      </c>
      <c r="K823" s="341" t="s">
        <v>8772</v>
      </c>
      <c r="L823" s="339">
        <v>1</v>
      </c>
      <c r="M823" s="339">
        <v>3</v>
      </c>
      <c r="N823" s="423">
        <v>4434</v>
      </c>
      <c r="O823" s="339" t="s">
        <v>1664</v>
      </c>
      <c r="P823" s="424">
        <v>6</v>
      </c>
      <c r="Q823" s="423">
        <v>11772</v>
      </c>
      <c r="R823" s="421" t="s">
        <v>1664</v>
      </c>
      <c r="S823" s="421">
        <v>12</v>
      </c>
    </row>
    <row r="824" spans="1:19" ht="12" x14ac:dyDescent="0.2">
      <c r="A824" s="341">
        <v>819</v>
      </c>
      <c r="B824" s="341" t="s">
        <v>8761</v>
      </c>
      <c r="C824" s="341" t="s">
        <v>8762</v>
      </c>
      <c r="D824" s="341" t="s">
        <v>158</v>
      </c>
      <c r="E824" s="341" t="s">
        <v>4363</v>
      </c>
      <c r="F824" s="422">
        <v>2500</v>
      </c>
      <c r="G824" s="418" t="s">
        <v>10494</v>
      </c>
      <c r="H824" s="341" t="s">
        <v>10495</v>
      </c>
      <c r="I824" s="341" t="s">
        <v>9486</v>
      </c>
      <c r="J824" s="341" t="s">
        <v>8910</v>
      </c>
      <c r="K824" s="341" t="s">
        <v>9486</v>
      </c>
      <c r="L824" s="339">
        <v>1</v>
      </c>
      <c r="M824" s="339">
        <v>12</v>
      </c>
      <c r="N824" s="423">
        <v>33213.599999999999</v>
      </c>
      <c r="O824" s="339" t="s">
        <v>1664</v>
      </c>
      <c r="P824" s="424">
        <v>6</v>
      </c>
      <c r="Q824" s="423">
        <v>16272.6</v>
      </c>
      <c r="R824" s="421" t="s">
        <v>1664</v>
      </c>
      <c r="S824" s="421">
        <v>12</v>
      </c>
    </row>
    <row r="825" spans="1:19" ht="12" x14ac:dyDescent="0.2">
      <c r="A825" s="341">
        <v>820</v>
      </c>
      <c r="B825" s="341" t="s">
        <v>8761</v>
      </c>
      <c r="C825" s="341" t="s">
        <v>8762</v>
      </c>
      <c r="D825" s="341" t="s">
        <v>158</v>
      </c>
      <c r="E825" s="341" t="s">
        <v>4845</v>
      </c>
      <c r="F825" s="422">
        <v>3500</v>
      </c>
      <c r="G825" s="418" t="s">
        <v>10496</v>
      </c>
      <c r="H825" s="341" t="s">
        <v>10497</v>
      </c>
      <c r="I825" s="341" t="s">
        <v>10498</v>
      </c>
      <c r="J825" s="341" t="s">
        <v>8773</v>
      </c>
      <c r="K825" s="341" t="s">
        <v>10498</v>
      </c>
      <c r="L825" s="339" t="s">
        <v>1664</v>
      </c>
      <c r="M825" s="339" t="s">
        <v>1664</v>
      </c>
      <c r="N825" s="423" t="s">
        <v>1664</v>
      </c>
      <c r="O825" s="339">
        <v>1</v>
      </c>
      <c r="P825" s="424">
        <v>1</v>
      </c>
      <c r="Q825" s="423">
        <v>3686.3</v>
      </c>
      <c r="R825" s="421"/>
      <c r="S825" s="421"/>
    </row>
    <row r="826" spans="1:19" ht="12" x14ac:dyDescent="0.2">
      <c r="A826" s="341">
        <v>821</v>
      </c>
      <c r="B826" s="341" t="s">
        <v>8761</v>
      </c>
      <c r="C826" s="341" t="s">
        <v>8762</v>
      </c>
      <c r="D826" s="341" t="s">
        <v>158</v>
      </c>
      <c r="E826" s="341" t="s">
        <v>4363</v>
      </c>
      <c r="F826" s="422">
        <v>2500</v>
      </c>
      <c r="G826" s="418" t="s">
        <v>10499</v>
      </c>
      <c r="H826" s="341" t="s">
        <v>10500</v>
      </c>
      <c r="I826" s="341" t="s">
        <v>4067</v>
      </c>
      <c r="J826" s="341" t="s">
        <v>8773</v>
      </c>
      <c r="K826" s="341" t="s">
        <v>4067</v>
      </c>
      <c r="L826" s="339">
        <v>1</v>
      </c>
      <c r="M826" s="339">
        <v>11</v>
      </c>
      <c r="N826" s="423">
        <v>30623.87</v>
      </c>
      <c r="O826" s="339" t="s">
        <v>1664</v>
      </c>
      <c r="P826" s="424" t="s">
        <v>1664</v>
      </c>
      <c r="Q826" s="423" t="s">
        <v>1664</v>
      </c>
      <c r="R826" s="421"/>
      <c r="S826" s="421"/>
    </row>
    <row r="827" spans="1:19" ht="12" x14ac:dyDescent="0.2">
      <c r="A827" s="341">
        <v>822</v>
      </c>
      <c r="B827" s="341" t="s">
        <v>8761</v>
      </c>
      <c r="C827" s="341" t="s">
        <v>8786</v>
      </c>
      <c r="D827" s="341" t="s">
        <v>158</v>
      </c>
      <c r="E827" s="341" t="s">
        <v>3988</v>
      </c>
      <c r="F827" s="422">
        <v>3000</v>
      </c>
      <c r="G827" s="418" t="s">
        <v>10501</v>
      </c>
      <c r="H827" s="341" t="s">
        <v>10502</v>
      </c>
      <c r="I827" s="341" t="s">
        <v>4015</v>
      </c>
      <c r="J827" s="341" t="s">
        <v>8766</v>
      </c>
      <c r="K827" s="341" t="s">
        <v>4015</v>
      </c>
      <c r="L827" s="339" t="s">
        <v>1664</v>
      </c>
      <c r="M827" s="339" t="s">
        <v>1664</v>
      </c>
      <c r="N827" s="423" t="s">
        <v>1664</v>
      </c>
      <c r="O827" s="339">
        <v>1</v>
      </c>
      <c r="P827" s="424">
        <v>6</v>
      </c>
      <c r="Q827" s="423">
        <v>19283.400000000001</v>
      </c>
      <c r="R827" s="421">
        <v>4</v>
      </c>
      <c r="S827" s="421">
        <v>12</v>
      </c>
    </row>
    <row r="828" spans="1:19" ht="12" x14ac:dyDescent="0.2">
      <c r="A828" s="341">
        <v>823</v>
      </c>
      <c r="B828" s="341" t="s">
        <v>8761</v>
      </c>
      <c r="C828" s="341" t="s">
        <v>8762</v>
      </c>
      <c r="D828" s="341" t="s">
        <v>158</v>
      </c>
      <c r="E828" s="341" t="s">
        <v>3988</v>
      </c>
      <c r="F828" s="422">
        <v>3000</v>
      </c>
      <c r="G828" s="418" t="s">
        <v>10501</v>
      </c>
      <c r="H828" s="341" t="s">
        <v>10502</v>
      </c>
      <c r="I828" s="341" t="s">
        <v>4015</v>
      </c>
      <c r="J828" s="341" t="s">
        <v>8766</v>
      </c>
      <c r="K828" s="341" t="s">
        <v>4015</v>
      </c>
      <c r="L828" s="339">
        <v>1</v>
      </c>
      <c r="M828" s="339">
        <v>8</v>
      </c>
      <c r="N828" s="423">
        <v>25283.599999999999</v>
      </c>
      <c r="O828" s="339" t="s">
        <v>1664</v>
      </c>
      <c r="P828" s="424" t="s">
        <v>1664</v>
      </c>
      <c r="Q828" s="423" t="s">
        <v>1664</v>
      </c>
      <c r="R828" s="421"/>
      <c r="S828" s="421"/>
    </row>
    <row r="829" spans="1:19" ht="12" x14ac:dyDescent="0.2">
      <c r="A829" s="341">
        <v>824</v>
      </c>
      <c r="B829" s="341" t="s">
        <v>8761</v>
      </c>
      <c r="C829" s="341" t="s">
        <v>8786</v>
      </c>
      <c r="D829" s="341" t="s">
        <v>158</v>
      </c>
      <c r="E829" s="341" t="s">
        <v>4507</v>
      </c>
      <c r="F829" s="422">
        <v>3500</v>
      </c>
      <c r="G829" s="418" t="s">
        <v>10503</v>
      </c>
      <c r="H829" s="341" t="s">
        <v>10504</v>
      </c>
      <c r="I829" s="341" t="s">
        <v>4015</v>
      </c>
      <c r="J829" s="341" t="s">
        <v>8777</v>
      </c>
      <c r="K829" s="341" t="s">
        <v>4015</v>
      </c>
      <c r="L829" s="339">
        <v>1</v>
      </c>
      <c r="M829" s="339">
        <v>10</v>
      </c>
      <c r="N829" s="423">
        <v>31759</v>
      </c>
      <c r="O829" s="339" t="s">
        <v>1664</v>
      </c>
      <c r="P829" s="424">
        <v>6</v>
      </c>
      <c r="Q829" s="423">
        <v>22283.4</v>
      </c>
      <c r="R829" s="421" t="s">
        <v>1664</v>
      </c>
      <c r="S829" s="421">
        <v>12</v>
      </c>
    </row>
    <row r="830" spans="1:19" ht="12" x14ac:dyDescent="0.2">
      <c r="A830" s="341">
        <v>825</v>
      </c>
      <c r="B830" s="341" t="s">
        <v>8761</v>
      </c>
      <c r="C830" s="341" t="s">
        <v>8762</v>
      </c>
      <c r="D830" s="341" t="s">
        <v>158</v>
      </c>
      <c r="E830" s="341" t="s">
        <v>4507</v>
      </c>
      <c r="F830" s="422">
        <v>3500</v>
      </c>
      <c r="G830" s="418" t="s">
        <v>10503</v>
      </c>
      <c r="H830" s="341" t="s">
        <v>10504</v>
      </c>
      <c r="I830" s="341" t="s">
        <v>4015</v>
      </c>
      <c r="J830" s="341" t="s">
        <v>8777</v>
      </c>
      <c r="K830" s="341" t="s">
        <v>4015</v>
      </c>
      <c r="L830" s="339">
        <v>1</v>
      </c>
      <c r="M830" s="339">
        <v>2</v>
      </c>
      <c r="N830" s="423">
        <v>7735.6</v>
      </c>
      <c r="O830" s="339" t="s">
        <v>1664</v>
      </c>
      <c r="P830" s="424" t="s">
        <v>1664</v>
      </c>
      <c r="Q830" s="423" t="s">
        <v>1664</v>
      </c>
      <c r="R830" s="421"/>
      <c r="S830" s="421"/>
    </row>
    <row r="831" spans="1:19" ht="12" x14ac:dyDescent="0.2">
      <c r="A831" s="341">
        <v>826</v>
      </c>
      <c r="B831" s="341" t="s">
        <v>8761</v>
      </c>
      <c r="C831" s="341" t="s">
        <v>8762</v>
      </c>
      <c r="D831" s="341" t="s">
        <v>158</v>
      </c>
      <c r="E831" s="341" t="s">
        <v>4312</v>
      </c>
      <c r="F831" s="422">
        <v>6500</v>
      </c>
      <c r="G831" s="418" t="s">
        <v>10505</v>
      </c>
      <c r="H831" s="341" t="s">
        <v>10506</v>
      </c>
      <c r="I831" s="341" t="s">
        <v>9473</v>
      </c>
      <c r="J831" s="341" t="s">
        <v>8777</v>
      </c>
      <c r="K831" s="341" t="s">
        <v>9473</v>
      </c>
      <c r="L831" s="339">
        <v>1</v>
      </c>
      <c r="M831" s="339">
        <v>12</v>
      </c>
      <c r="N831" s="423">
        <v>100099.72</v>
      </c>
      <c r="O831" s="339" t="s">
        <v>1664</v>
      </c>
      <c r="P831" s="424" t="s">
        <v>1664</v>
      </c>
      <c r="Q831" s="423" t="s">
        <v>1664</v>
      </c>
      <c r="R831" s="421"/>
      <c r="S831" s="421"/>
    </row>
    <row r="832" spans="1:19" ht="12" x14ac:dyDescent="0.2">
      <c r="A832" s="341">
        <v>827</v>
      </c>
      <c r="B832" s="341" t="s">
        <v>8761</v>
      </c>
      <c r="C832" s="341" t="s">
        <v>8786</v>
      </c>
      <c r="D832" s="341" t="s">
        <v>158</v>
      </c>
      <c r="E832" s="341" t="s">
        <v>8801</v>
      </c>
      <c r="F832" s="422">
        <v>4000</v>
      </c>
      <c r="G832" s="418" t="s">
        <v>10507</v>
      </c>
      <c r="H832" s="341" t="s">
        <v>10508</v>
      </c>
      <c r="I832" s="341" t="s">
        <v>4015</v>
      </c>
      <c r="J832" s="341" t="s">
        <v>8777</v>
      </c>
      <c r="K832" s="341" t="s">
        <v>4015</v>
      </c>
      <c r="L832" s="339" t="s">
        <v>1664</v>
      </c>
      <c r="M832" s="339" t="s">
        <v>1664</v>
      </c>
      <c r="N832" s="423" t="s">
        <v>1664</v>
      </c>
      <c r="O832" s="339">
        <v>1</v>
      </c>
      <c r="P832" s="424">
        <v>6</v>
      </c>
      <c r="Q832" s="423">
        <v>25283.4</v>
      </c>
      <c r="R832" s="421">
        <v>4</v>
      </c>
      <c r="S832" s="421">
        <v>12</v>
      </c>
    </row>
    <row r="833" spans="1:19" ht="12" x14ac:dyDescent="0.2">
      <c r="A833" s="341">
        <v>828</v>
      </c>
      <c r="B833" s="341" t="s">
        <v>8761</v>
      </c>
      <c r="C833" s="341" t="s">
        <v>8762</v>
      </c>
      <c r="D833" s="341" t="s">
        <v>158</v>
      </c>
      <c r="E833" s="341" t="s">
        <v>8801</v>
      </c>
      <c r="F833" s="422">
        <v>4000</v>
      </c>
      <c r="G833" s="418" t="s">
        <v>10507</v>
      </c>
      <c r="H833" s="341" t="s">
        <v>10508</v>
      </c>
      <c r="I833" s="341" t="s">
        <v>4015</v>
      </c>
      <c r="J833" s="341" t="s">
        <v>8777</v>
      </c>
      <c r="K833" s="341" t="s">
        <v>4015</v>
      </c>
      <c r="L833" s="339">
        <v>1</v>
      </c>
      <c r="M833" s="339">
        <v>2</v>
      </c>
      <c r="N833" s="423">
        <v>8262.26</v>
      </c>
      <c r="O833" s="339" t="s">
        <v>1664</v>
      </c>
      <c r="P833" s="424" t="s">
        <v>1664</v>
      </c>
      <c r="Q833" s="423" t="s">
        <v>1664</v>
      </c>
      <c r="R833" s="421"/>
      <c r="S833" s="421"/>
    </row>
    <row r="834" spans="1:19" ht="12" x14ac:dyDescent="0.2">
      <c r="A834" s="341">
        <v>829</v>
      </c>
      <c r="B834" s="341" t="s">
        <v>8761</v>
      </c>
      <c r="C834" s="341" t="s">
        <v>8762</v>
      </c>
      <c r="D834" s="341" t="s">
        <v>158</v>
      </c>
      <c r="E834" s="341" t="s">
        <v>4363</v>
      </c>
      <c r="F834" s="422">
        <v>2500</v>
      </c>
      <c r="G834" s="418" t="s">
        <v>10509</v>
      </c>
      <c r="H834" s="341" t="s">
        <v>10510</v>
      </c>
      <c r="I834" s="341" t="s">
        <v>10511</v>
      </c>
      <c r="J834" s="341" t="s">
        <v>8773</v>
      </c>
      <c r="K834" s="341" t="s">
        <v>10511</v>
      </c>
      <c r="L834" s="339">
        <v>1</v>
      </c>
      <c r="M834" s="339">
        <v>10</v>
      </c>
      <c r="N834" s="423">
        <v>27778</v>
      </c>
      <c r="O834" s="339" t="s">
        <v>1664</v>
      </c>
      <c r="P834" s="424">
        <v>6</v>
      </c>
      <c r="Q834" s="423">
        <v>16272.6</v>
      </c>
      <c r="R834" s="421" t="s">
        <v>1664</v>
      </c>
      <c r="S834" s="421">
        <v>12</v>
      </c>
    </row>
    <row r="835" spans="1:19" ht="12" x14ac:dyDescent="0.2">
      <c r="A835" s="341">
        <v>830</v>
      </c>
      <c r="B835" s="341" t="s">
        <v>8761</v>
      </c>
      <c r="C835" s="341" t="s">
        <v>8786</v>
      </c>
      <c r="D835" s="341" t="s">
        <v>158</v>
      </c>
      <c r="E835" s="341" t="s">
        <v>9962</v>
      </c>
      <c r="F835" s="422">
        <v>4500</v>
      </c>
      <c r="G835" s="418" t="s">
        <v>10512</v>
      </c>
      <c r="H835" s="341" t="s">
        <v>10513</v>
      </c>
      <c r="I835" s="341" t="s">
        <v>4015</v>
      </c>
      <c r="J835" s="341" t="s">
        <v>8777</v>
      </c>
      <c r="K835" s="341" t="s">
        <v>4015</v>
      </c>
      <c r="L835" s="339">
        <v>1</v>
      </c>
      <c r="M835" s="339">
        <v>11</v>
      </c>
      <c r="N835" s="423">
        <v>47478</v>
      </c>
      <c r="O835" s="339" t="s">
        <v>1664</v>
      </c>
      <c r="P835" s="424" t="s">
        <v>1664</v>
      </c>
      <c r="Q835" s="423" t="s">
        <v>1664</v>
      </c>
      <c r="R835" s="421"/>
      <c r="S835" s="421"/>
    </row>
    <row r="836" spans="1:19" ht="12" x14ac:dyDescent="0.2">
      <c r="A836" s="341">
        <v>831</v>
      </c>
      <c r="B836" s="341" t="s">
        <v>8761</v>
      </c>
      <c r="C836" s="341" t="s">
        <v>8762</v>
      </c>
      <c r="D836" s="341" t="s">
        <v>158</v>
      </c>
      <c r="E836" s="341" t="s">
        <v>9962</v>
      </c>
      <c r="F836" s="422">
        <v>4500</v>
      </c>
      <c r="G836" s="418" t="s">
        <v>10512</v>
      </c>
      <c r="H836" s="341" t="s">
        <v>10513</v>
      </c>
      <c r="I836" s="341" t="s">
        <v>4015</v>
      </c>
      <c r="J836" s="341" t="s">
        <v>8777</v>
      </c>
      <c r="K836" s="341" t="s">
        <v>4015</v>
      </c>
      <c r="L836" s="339">
        <v>1</v>
      </c>
      <c r="M836" s="339">
        <v>2</v>
      </c>
      <c r="N836" s="423">
        <v>9735.6</v>
      </c>
      <c r="O836" s="339" t="s">
        <v>1664</v>
      </c>
      <c r="P836" s="424">
        <v>6</v>
      </c>
      <c r="Q836" s="423">
        <v>28283.4</v>
      </c>
      <c r="R836" s="421" t="s">
        <v>1664</v>
      </c>
      <c r="S836" s="421">
        <v>12</v>
      </c>
    </row>
    <row r="837" spans="1:19" ht="12" x14ac:dyDescent="0.2">
      <c r="A837" s="341">
        <v>832</v>
      </c>
      <c r="B837" s="341" t="s">
        <v>8761</v>
      </c>
      <c r="C837" s="341" t="s">
        <v>8762</v>
      </c>
      <c r="D837" s="341" t="s">
        <v>158</v>
      </c>
      <c r="E837" s="341" t="s">
        <v>10514</v>
      </c>
      <c r="F837" s="422">
        <v>3000</v>
      </c>
      <c r="G837" s="418" t="s">
        <v>10515</v>
      </c>
      <c r="H837" s="341" t="s">
        <v>10516</v>
      </c>
      <c r="I837" s="341" t="s">
        <v>7867</v>
      </c>
      <c r="J837" s="341" t="s">
        <v>8910</v>
      </c>
      <c r="K837" s="341" t="s">
        <v>7867</v>
      </c>
      <c r="L837" s="339">
        <v>1</v>
      </c>
      <c r="M837" s="339">
        <v>12</v>
      </c>
      <c r="N837" s="423">
        <v>39213.599999999999</v>
      </c>
      <c r="O837" s="339" t="s">
        <v>1664</v>
      </c>
      <c r="P837" s="424">
        <v>6</v>
      </c>
      <c r="Q837" s="423">
        <v>19283.400000000001</v>
      </c>
      <c r="R837" s="421" t="s">
        <v>1664</v>
      </c>
      <c r="S837" s="421">
        <v>12</v>
      </c>
    </row>
    <row r="838" spans="1:19" ht="12" x14ac:dyDescent="0.2">
      <c r="A838" s="341">
        <v>833</v>
      </c>
      <c r="B838" s="341" t="s">
        <v>8761</v>
      </c>
      <c r="C838" s="341" t="s">
        <v>8786</v>
      </c>
      <c r="D838" s="341" t="s">
        <v>158</v>
      </c>
      <c r="E838" s="341" t="s">
        <v>8801</v>
      </c>
      <c r="F838" s="422">
        <v>4000</v>
      </c>
      <c r="G838" s="418" t="s">
        <v>10517</v>
      </c>
      <c r="H838" s="341" t="s">
        <v>10518</v>
      </c>
      <c r="I838" s="341" t="s">
        <v>4015</v>
      </c>
      <c r="J838" s="341" t="s">
        <v>10519</v>
      </c>
      <c r="K838" s="341" t="s">
        <v>4015</v>
      </c>
      <c r="L838" s="339">
        <v>1</v>
      </c>
      <c r="M838" s="339">
        <v>2</v>
      </c>
      <c r="N838" s="423">
        <v>8618.93</v>
      </c>
      <c r="O838" s="339" t="s">
        <v>1664</v>
      </c>
      <c r="P838" s="424">
        <v>6</v>
      </c>
      <c r="Q838" s="423">
        <v>25283.4</v>
      </c>
      <c r="R838" s="421">
        <v>4</v>
      </c>
      <c r="S838" s="421">
        <v>12</v>
      </c>
    </row>
    <row r="839" spans="1:19" ht="12" x14ac:dyDescent="0.2">
      <c r="A839" s="341">
        <v>834</v>
      </c>
      <c r="B839" s="341" t="s">
        <v>8761</v>
      </c>
      <c r="C839" s="341" t="s">
        <v>8762</v>
      </c>
      <c r="D839" s="341" t="s">
        <v>158</v>
      </c>
      <c r="E839" s="341" t="s">
        <v>8801</v>
      </c>
      <c r="F839" s="422">
        <v>4000</v>
      </c>
      <c r="G839" s="418" t="s">
        <v>10517</v>
      </c>
      <c r="H839" s="341" t="s">
        <v>10518</v>
      </c>
      <c r="I839" s="341" t="s">
        <v>4015</v>
      </c>
      <c r="J839" s="341" t="s">
        <v>10519</v>
      </c>
      <c r="K839" s="341" t="s">
        <v>4015</v>
      </c>
      <c r="L839" s="339">
        <v>1</v>
      </c>
      <c r="M839" s="339">
        <v>1</v>
      </c>
      <c r="N839" s="423">
        <v>3551.13</v>
      </c>
      <c r="O839" s="339" t="s">
        <v>1664</v>
      </c>
      <c r="P839" s="424" t="s">
        <v>1664</v>
      </c>
      <c r="Q839" s="423" t="s">
        <v>1664</v>
      </c>
      <c r="R839" s="421"/>
      <c r="S839" s="421"/>
    </row>
    <row r="840" spans="1:19" ht="12" x14ac:dyDescent="0.2">
      <c r="A840" s="341">
        <v>835</v>
      </c>
      <c r="B840" s="341" t="s">
        <v>8761</v>
      </c>
      <c r="C840" s="341" t="s">
        <v>8762</v>
      </c>
      <c r="D840" s="341" t="s">
        <v>158</v>
      </c>
      <c r="E840" s="341" t="s">
        <v>4507</v>
      </c>
      <c r="F840" s="422">
        <v>3000</v>
      </c>
      <c r="G840" s="418" t="s">
        <v>10520</v>
      </c>
      <c r="H840" s="341" t="s">
        <v>10521</v>
      </c>
      <c r="I840" s="341" t="s">
        <v>4510</v>
      </c>
      <c r="J840" s="341" t="s">
        <v>8910</v>
      </c>
      <c r="K840" s="341" t="s">
        <v>4510</v>
      </c>
      <c r="L840" s="339">
        <v>1</v>
      </c>
      <c r="M840" s="339">
        <v>12</v>
      </c>
      <c r="N840" s="423">
        <v>39213.599999999999</v>
      </c>
      <c r="O840" s="339" t="s">
        <v>1664</v>
      </c>
      <c r="P840" s="424">
        <v>6</v>
      </c>
      <c r="Q840" s="423">
        <v>19283.400000000001</v>
      </c>
      <c r="R840" s="421" t="s">
        <v>1664</v>
      </c>
      <c r="S840" s="421">
        <v>12</v>
      </c>
    </row>
    <row r="841" spans="1:19" ht="12" x14ac:dyDescent="0.2">
      <c r="A841" s="341">
        <v>836</v>
      </c>
      <c r="B841" s="341" t="s">
        <v>8761</v>
      </c>
      <c r="C841" s="341" t="s">
        <v>8762</v>
      </c>
      <c r="D841" s="341" t="s">
        <v>158</v>
      </c>
      <c r="E841" s="341" t="s">
        <v>8767</v>
      </c>
      <c r="F841" s="422">
        <v>6000</v>
      </c>
      <c r="G841" s="418" t="s">
        <v>10522</v>
      </c>
      <c r="H841" s="341" t="s">
        <v>10523</v>
      </c>
      <c r="I841" s="341" t="s">
        <v>4015</v>
      </c>
      <c r="J841" s="341" t="s">
        <v>8777</v>
      </c>
      <c r="K841" s="341" t="s">
        <v>4015</v>
      </c>
      <c r="L841" s="339">
        <v>1</v>
      </c>
      <c r="M841" s="339">
        <v>12</v>
      </c>
      <c r="N841" s="423">
        <v>75213.600000000006</v>
      </c>
      <c r="O841" s="339" t="s">
        <v>1664</v>
      </c>
      <c r="P841" s="424">
        <v>6</v>
      </c>
      <c r="Q841" s="423">
        <v>37283.4</v>
      </c>
      <c r="R841" s="421" t="s">
        <v>1664</v>
      </c>
      <c r="S841" s="421">
        <v>12</v>
      </c>
    </row>
    <row r="842" spans="1:19" ht="12" x14ac:dyDescent="0.2">
      <c r="A842" s="341">
        <v>837</v>
      </c>
      <c r="B842" s="341" t="s">
        <v>8761</v>
      </c>
      <c r="C842" s="341" t="s">
        <v>8762</v>
      </c>
      <c r="D842" s="341" t="s">
        <v>158</v>
      </c>
      <c r="E842" s="341" t="s">
        <v>10524</v>
      </c>
      <c r="F842" s="422">
        <v>6000</v>
      </c>
      <c r="G842" s="418" t="s">
        <v>10525</v>
      </c>
      <c r="H842" s="341" t="s">
        <v>10526</v>
      </c>
      <c r="I842" s="341" t="s">
        <v>8819</v>
      </c>
      <c r="J842" s="341" t="s">
        <v>8910</v>
      </c>
      <c r="K842" s="341" t="s">
        <v>8819</v>
      </c>
      <c r="L842" s="339">
        <v>1</v>
      </c>
      <c r="M842" s="339">
        <v>12</v>
      </c>
      <c r="N842" s="423">
        <v>75213.600000000006</v>
      </c>
      <c r="O842" s="339" t="s">
        <v>1664</v>
      </c>
      <c r="P842" s="424">
        <v>6</v>
      </c>
      <c r="Q842" s="423">
        <v>37283.4</v>
      </c>
      <c r="R842" s="421" t="s">
        <v>1664</v>
      </c>
      <c r="S842" s="421">
        <v>12</v>
      </c>
    </row>
    <row r="843" spans="1:19" ht="12" x14ac:dyDescent="0.2">
      <c r="A843" s="341">
        <v>838</v>
      </c>
      <c r="B843" s="341" t="s">
        <v>8761</v>
      </c>
      <c r="C843" s="341" t="s">
        <v>8762</v>
      </c>
      <c r="D843" s="341" t="s">
        <v>158</v>
      </c>
      <c r="E843" s="341" t="s">
        <v>10527</v>
      </c>
      <c r="F843" s="422">
        <v>4500</v>
      </c>
      <c r="G843" s="418" t="s">
        <v>10528</v>
      </c>
      <c r="H843" s="341" t="s">
        <v>10529</v>
      </c>
      <c r="I843" s="341" t="s">
        <v>4015</v>
      </c>
      <c r="J843" s="341" t="s">
        <v>8766</v>
      </c>
      <c r="K843" s="341" t="s">
        <v>4015</v>
      </c>
      <c r="L843" s="339">
        <v>1</v>
      </c>
      <c r="M843" s="339">
        <v>12</v>
      </c>
      <c r="N843" s="423">
        <v>57213.599999999999</v>
      </c>
      <c r="O843" s="339" t="s">
        <v>1664</v>
      </c>
      <c r="P843" s="424">
        <v>6</v>
      </c>
      <c r="Q843" s="423">
        <v>28283.4</v>
      </c>
      <c r="R843" s="421" t="s">
        <v>1664</v>
      </c>
      <c r="S843" s="421">
        <v>12</v>
      </c>
    </row>
    <row r="844" spans="1:19" ht="12" x14ac:dyDescent="0.2">
      <c r="A844" s="341">
        <v>839</v>
      </c>
      <c r="B844" s="341" t="s">
        <v>8761</v>
      </c>
      <c r="C844" s="341" t="s">
        <v>8762</v>
      </c>
      <c r="D844" s="341" t="s">
        <v>158</v>
      </c>
      <c r="E844" s="341" t="s">
        <v>4507</v>
      </c>
      <c r="F844" s="422">
        <v>3000</v>
      </c>
      <c r="G844" s="418" t="s">
        <v>10530</v>
      </c>
      <c r="H844" s="341" t="s">
        <v>10531</v>
      </c>
      <c r="I844" s="341" t="s">
        <v>9486</v>
      </c>
      <c r="J844" s="341" t="s">
        <v>8910</v>
      </c>
      <c r="K844" s="341" t="s">
        <v>9486</v>
      </c>
      <c r="L844" s="339">
        <v>1</v>
      </c>
      <c r="M844" s="339">
        <v>12</v>
      </c>
      <c r="N844" s="423">
        <v>39213.599999999999</v>
      </c>
      <c r="O844" s="339" t="s">
        <v>1664</v>
      </c>
      <c r="P844" s="424">
        <v>6</v>
      </c>
      <c r="Q844" s="423">
        <v>19283.400000000001</v>
      </c>
      <c r="R844" s="421" t="s">
        <v>1664</v>
      </c>
      <c r="S844" s="421">
        <v>12</v>
      </c>
    </row>
    <row r="845" spans="1:19" ht="12" x14ac:dyDescent="0.2">
      <c r="A845" s="341">
        <v>840</v>
      </c>
      <c r="B845" s="341" t="s">
        <v>8761</v>
      </c>
      <c r="C845" s="341" t="s">
        <v>8786</v>
      </c>
      <c r="D845" s="341" t="s">
        <v>158</v>
      </c>
      <c r="E845" s="341" t="s">
        <v>8801</v>
      </c>
      <c r="F845" s="422">
        <v>4000</v>
      </c>
      <c r="G845" s="418" t="s">
        <v>10532</v>
      </c>
      <c r="H845" s="341" t="s">
        <v>10533</v>
      </c>
      <c r="I845" s="341" t="s">
        <v>4015</v>
      </c>
      <c r="J845" s="341" t="s">
        <v>8777</v>
      </c>
      <c r="K845" s="341" t="s">
        <v>4015</v>
      </c>
      <c r="L845" s="339" t="s">
        <v>1664</v>
      </c>
      <c r="M845" s="339" t="s">
        <v>1664</v>
      </c>
      <c r="N845" s="423" t="s">
        <v>1664</v>
      </c>
      <c r="O845" s="339">
        <v>1</v>
      </c>
      <c r="P845" s="424">
        <v>2</v>
      </c>
      <c r="Q845" s="423">
        <v>7305.93</v>
      </c>
      <c r="R845" s="421">
        <v>4</v>
      </c>
      <c r="S845" s="421">
        <v>12</v>
      </c>
    </row>
    <row r="846" spans="1:19" ht="12" x14ac:dyDescent="0.2">
      <c r="A846" s="341">
        <v>841</v>
      </c>
      <c r="B846" s="341" t="s">
        <v>8761</v>
      </c>
      <c r="C846" s="341" t="s">
        <v>8786</v>
      </c>
      <c r="D846" s="341" t="s">
        <v>158</v>
      </c>
      <c r="E846" s="341" t="s">
        <v>8801</v>
      </c>
      <c r="F846" s="422">
        <v>4000</v>
      </c>
      <c r="G846" s="418" t="s">
        <v>10534</v>
      </c>
      <c r="H846" s="341" t="s">
        <v>10535</v>
      </c>
      <c r="I846" s="341" t="s">
        <v>4015</v>
      </c>
      <c r="J846" s="341" t="s">
        <v>10536</v>
      </c>
      <c r="K846" s="341" t="s">
        <v>4015</v>
      </c>
      <c r="L846" s="339" t="s">
        <v>1664</v>
      </c>
      <c r="M846" s="339" t="s">
        <v>1664</v>
      </c>
      <c r="N846" s="423" t="s">
        <v>1664</v>
      </c>
      <c r="O846" s="339">
        <v>1</v>
      </c>
      <c r="P846" s="424">
        <v>6</v>
      </c>
      <c r="Q846" s="423">
        <v>25016.74</v>
      </c>
      <c r="R846" s="421">
        <v>4</v>
      </c>
      <c r="S846" s="421">
        <v>12</v>
      </c>
    </row>
    <row r="847" spans="1:19" ht="12" x14ac:dyDescent="0.2">
      <c r="A847" s="341">
        <v>842</v>
      </c>
      <c r="B847" s="341" t="s">
        <v>8761</v>
      </c>
      <c r="C847" s="341" t="s">
        <v>8762</v>
      </c>
      <c r="D847" s="341" t="s">
        <v>158</v>
      </c>
      <c r="E847" s="341" t="s">
        <v>8801</v>
      </c>
      <c r="F847" s="422">
        <v>4000</v>
      </c>
      <c r="G847" s="418" t="s">
        <v>10534</v>
      </c>
      <c r="H847" s="341" t="s">
        <v>10535</v>
      </c>
      <c r="I847" s="341" t="s">
        <v>4015</v>
      </c>
      <c r="J847" s="341" t="s">
        <v>10536</v>
      </c>
      <c r="K847" s="341" t="s">
        <v>4015</v>
      </c>
      <c r="L847" s="339">
        <v>1</v>
      </c>
      <c r="M847" s="339">
        <v>3</v>
      </c>
      <c r="N847" s="423">
        <v>10914.259700000001</v>
      </c>
      <c r="O847" s="339" t="s">
        <v>1664</v>
      </c>
      <c r="P847" s="424" t="s">
        <v>1664</v>
      </c>
      <c r="Q847" s="423" t="s">
        <v>1664</v>
      </c>
      <c r="R847" s="421"/>
      <c r="S847" s="421"/>
    </row>
    <row r="848" spans="1:19" ht="12" x14ac:dyDescent="0.2">
      <c r="A848" s="341">
        <v>843</v>
      </c>
      <c r="B848" s="341" t="s">
        <v>8761</v>
      </c>
      <c r="C848" s="341" t="s">
        <v>8786</v>
      </c>
      <c r="D848" s="341" t="s">
        <v>158</v>
      </c>
      <c r="E848" s="341" t="s">
        <v>8767</v>
      </c>
      <c r="F848" s="422">
        <v>7500</v>
      </c>
      <c r="G848" s="418" t="s">
        <v>10537</v>
      </c>
      <c r="H848" s="341" t="s">
        <v>10538</v>
      </c>
      <c r="I848" s="341" t="s">
        <v>4015</v>
      </c>
      <c r="J848" s="341" t="s">
        <v>8777</v>
      </c>
      <c r="K848" s="341" t="s">
        <v>4015</v>
      </c>
      <c r="L848" s="339" t="s">
        <v>1664</v>
      </c>
      <c r="M848" s="339" t="s">
        <v>1664</v>
      </c>
      <c r="N848" s="423" t="s">
        <v>1664</v>
      </c>
      <c r="O848" s="339">
        <v>1</v>
      </c>
      <c r="P848" s="424">
        <v>6</v>
      </c>
      <c r="Q848" s="423">
        <v>46283.4</v>
      </c>
      <c r="R848" s="421">
        <v>4</v>
      </c>
      <c r="S848" s="421">
        <v>12</v>
      </c>
    </row>
    <row r="849" spans="1:19" ht="12" x14ac:dyDescent="0.2">
      <c r="A849" s="341">
        <v>844</v>
      </c>
      <c r="B849" s="341" t="s">
        <v>8761</v>
      </c>
      <c r="C849" s="341" t="s">
        <v>8762</v>
      </c>
      <c r="D849" s="341" t="s">
        <v>158</v>
      </c>
      <c r="E849" s="341" t="s">
        <v>8767</v>
      </c>
      <c r="F849" s="422">
        <v>7500</v>
      </c>
      <c r="G849" s="418" t="s">
        <v>10537</v>
      </c>
      <c r="H849" s="341" t="s">
        <v>10538</v>
      </c>
      <c r="I849" s="341" t="s">
        <v>4015</v>
      </c>
      <c r="J849" s="341" t="s">
        <v>8777</v>
      </c>
      <c r="K849" s="341" t="s">
        <v>4015</v>
      </c>
      <c r="L849" s="339">
        <v>1</v>
      </c>
      <c r="M849" s="339">
        <v>3</v>
      </c>
      <c r="N849" s="423">
        <v>22086.730000000003</v>
      </c>
      <c r="O849" s="339" t="s">
        <v>1664</v>
      </c>
      <c r="P849" s="424" t="s">
        <v>1664</v>
      </c>
      <c r="Q849" s="423" t="s">
        <v>1664</v>
      </c>
      <c r="R849" s="421"/>
      <c r="S849" s="421"/>
    </row>
    <row r="850" spans="1:19" ht="12" x14ac:dyDescent="0.2">
      <c r="A850" s="341">
        <v>845</v>
      </c>
      <c r="B850" s="341" t="s">
        <v>8761</v>
      </c>
      <c r="C850" s="341" t="s">
        <v>8762</v>
      </c>
      <c r="D850" s="341" t="s">
        <v>158</v>
      </c>
      <c r="E850" s="341" t="s">
        <v>9947</v>
      </c>
      <c r="F850" s="422">
        <v>2500</v>
      </c>
      <c r="G850" s="418" t="s">
        <v>10539</v>
      </c>
      <c r="H850" s="341" t="s">
        <v>10540</v>
      </c>
      <c r="I850" s="341" t="s">
        <v>8444</v>
      </c>
      <c r="J850" s="341" t="s">
        <v>8910</v>
      </c>
      <c r="K850" s="341" t="s">
        <v>8444</v>
      </c>
      <c r="L850" s="339">
        <v>1</v>
      </c>
      <c r="M850" s="339">
        <v>10</v>
      </c>
      <c r="N850" s="423">
        <v>26967.7</v>
      </c>
      <c r="O850" s="339" t="s">
        <v>1664</v>
      </c>
      <c r="P850" s="424">
        <v>6</v>
      </c>
      <c r="Q850" s="423">
        <v>16272.6</v>
      </c>
      <c r="R850" s="421" t="s">
        <v>1664</v>
      </c>
      <c r="S850" s="421">
        <v>12</v>
      </c>
    </row>
    <row r="851" spans="1:19" ht="12" x14ac:dyDescent="0.2">
      <c r="A851" s="341">
        <v>846</v>
      </c>
      <c r="B851" s="341" t="s">
        <v>8761</v>
      </c>
      <c r="C851" s="341" t="s">
        <v>8762</v>
      </c>
      <c r="D851" s="341" t="s">
        <v>158</v>
      </c>
      <c r="E851" s="341" t="s">
        <v>9947</v>
      </c>
      <c r="F851" s="422">
        <v>2500</v>
      </c>
      <c r="G851" s="418" t="s">
        <v>10541</v>
      </c>
      <c r="H851" s="341" t="s">
        <v>10542</v>
      </c>
      <c r="I851" s="341" t="s">
        <v>4015</v>
      </c>
      <c r="J851" s="341" t="s">
        <v>8777</v>
      </c>
      <c r="K851" s="341" t="s">
        <v>4015</v>
      </c>
      <c r="L851" s="339">
        <v>1</v>
      </c>
      <c r="M851" s="339">
        <v>12</v>
      </c>
      <c r="N851" s="423">
        <v>32754.890399999997</v>
      </c>
      <c r="O851" s="339" t="s">
        <v>1664</v>
      </c>
      <c r="P851" s="424">
        <v>6</v>
      </c>
      <c r="Q851" s="423">
        <v>16272.6</v>
      </c>
      <c r="R851" s="421" t="s">
        <v>1664</v>
      </c>
      <c r="S851" s="421">
        <v>12</v>
      </c>
    </row>
    <row r="852" spans="1:19" ht="12" x14ac:dyDescent="0.2">
      <c r="A852" s="341">
        <v>847</v>
      </c>
      <c r="B852" s="341" t="s">
        <v>8761</v>
      </c>
      <c r="C852" s="341" t="s">
        <v>8786</v>
      </c>
      <c r="D852" s="341" t="s">
        <v>158</v>
      </c>
      <c r="E852" s="341" t="s">
        <v>4280</v>
      </c>
      <c r="F852" s="422">
        <v>5000</v>
      </c>
      <c r="G852" s="418" t="s">
        <v>10543</v>
      </c>
      <c r="H852" s="341" t="s">
        <v>10544</v>
      </c>
      <c r="I852" s="341" t="s">
        <v>4015</v>
      </c>
      <c r="J852" s="341" t="s">
        <v>8777</v>
      </c>
      <c r="K852" s="341" t="s">
        <v>4015</v>
      </c>
      <c r="L852" s="339" t="s">
        <v>1664</v>
      </c>
      <c r="M852" s="339" t="s">
        <v>1664</v>
      </c>
      <c r="N852" s="423" t="s">
        <v>1664</v>
      </c>
      <c r="O852" s="339">
        <v>1</v>
      </c>
      <c r="P852" s="424">
        <v>6</v>
      </c>
      <c r="Q852" s="423">
        <v>31283.4</v>
      </c>
      <c r="R852" s="421">
        <v>4</v>
      </c>
      <c r="S852" s="421">
        <v>12</v>
      </c>
    </row>
    <row r="853" spans="1:19" ht="12" x14ac:dyDescent="0.2">
      <c r="A853" s="341">
        <v>848</v>
      </c>
      <c r="B853" s="341" t="s">
        <v>8761</v>
      </c>
      <c r="C853" s="341" t="s">
        <v>8762</v>
      </c>
      <c r="D853" s="341" t="s">
        <v>158</v>
      </c>
      <c r="E853" s="341" t="s">
        <v>4280</v>
      </c>
      <c r="F853" s="422">
        <v>5000</v>
      </c>
      <c r="G853" s="418" t="s">
        <v>10543</v>
      </c>
      <c r="H853" s="341" t="s">
        <v>10544</v>
      </c>
      <c r="I853" s="341" t="s">
        <v>4015</v>
      </c>
      <c r="J853" s="341" t="s">
        <v>8777</v>
      </c>
      <c r="K853" s="341" t="s">
        <v>4015</v>
      </c>
      <c r="L853" s="339">
        <v>1</v>
      </c>
      <c r="M853" s="339">
        <v>2</v>
      </c>
      <c r="N853" s="423">
        <v>10195.6</v>
      </c>
      <c r="O853" s="339" t="s">
        <v>1664</v>
      </c>
      <c r="P853" s="424" t="s">
        <v>1664</v>
      </c>
      <c r="Q853" s="423" t="s">
        <v>1664</v>
      </c>
      <c r="R853" s="421"/>
      <c r="S853" s="421"/>
    </row>
    <row r="854" spans="1:19" ht="12" x14ac:dyDescent="0.2">
      <c r="A854" s="341">
        <v>849</v>
      </c>
      <c r="B854" s="341" t="s">
        <v>8761</v>
      </c>
      <c r="C854" s="341" t="s">
        <v>8762</v>
      </c>
      <c r="D854" s="341" t="s">
        <v>158</v>
      </c>
      <c r="E854" s="341" t="s">
        <v>3988</v>
      </c>
      <c r="F854" s="422">
        <v>3000</v>
      </c>
      <c r="G854" s="418" t="s">
        <v>10545</v>
      </c>
      <c r="H854" s="341" t="s">
        <v>10546</v>
      </c>
      <c r="I854" s="341" t="s">
        <v>9473</v>
      </c>
      <c r="J854" s="341" t="s">
        <v>8777</v>
      </c>
      <c r="K854" s="341" t="s">
        <v>9473</v>
      </c>
      <c r="L854" s="339">
        <v>1</v>
      </c>
      <c r="M854" s="339">
        <v>12</v>
      </c>
      <c r="N854" s="423">
        <v>39213.599999999999</v>
      </c>
      <c r="O854" s="339" t="s">
        <v>1664</v>
      </c>
      <c r="P854" s="424">
        <v>6</v>
      </c>
      <c r="Q854" s="423">
        <v>19283.400000000001</v>
      </c>
      <c r="R854" s="421" t="s">
        <v>1664</v>
      </c>
      <c r="S854" s="421">
        <v>12</v>
      </c>
    </row>
    <row r="855" spans="1:19" ht="12" x14ac:dyDescent="0.2">
      <c r="A855" s="341">
        <v>850</v>
      </c>
      <c r="B855" s="341" t="s">
        <v>8761</v>
      </c>
      <c r="C855" s="341" t="s">
        <v>8786</v>
      </c>
      <c r="D855" s="341" t="s">
        <v>158</v>
      </c>
      <c r="E855" s="341" t="s">
        <v>8801</v>
      </c>
      <c r="F855" s="422">
        <v>4000</v>
      </c>
      <c r="G855" s="418" t="s">
        <v>10547</v>
      </c>
      <c r="H855" s="341" t="s">
        <v>10548</v>
      </c>
      <c r="I855" s="341" t="s">
        <v>4015</v>
      </c>
      <c r="J855" s="341" t="s">
        <v>8766</v>
      </c>
      <c r="K855" s="341" t="s">
        <v>4015</v>
      </c>
      <c r="L855" s="339" t="s">
        <v>1664</v>
      </c>
      <c r="M855" s="339" t="s">
        <v>1664</v>
      </c>
      <c r="N855" s="423" t="s">
        <v>1664</v>
      </c>
      <c r="O855" s="339">
        <v>1</v>
      </c>
      <c r="P855" s="424">
        <v>2</v>
      </c>
      <c r="Q855" s="423">
        <v>6366.3</v>
      </c>
      <c r="R855" s="421">
        <v>4</v>
      </c>
      <c r="S855" s="421">
        <v>12</v>
      </c>
    </row>
    <row r="856" spans="1:19" ht="12" x14ac:dyDescent="0.2">
      <c r="A856" s="341">
        <v>851</v>
      </c>
      <c r="B856" s="341" t="s">
        <v>8761</v>
      </c>
      <c r="C856" s="341" t="s">
        <v>8762</v>
      </c>
      <c r="D856" s="341" t="s">
        <v>158</v>
      </c>
      <c r="E856" s="341" t="s">
        <v>6682</v>
      </c>
      <c r="F856" s="422">
        <v>2000</v>
      </c>
      <c r="G856" s="418" t="s">
        <v>10549</v>
      </c>
      <c r="H856" s="341" t="s">
        <v>10550</v>
      </c>
      <c r="I856" s="341" t="s">
        <v>8867</v>
      </c>
      <c r="J856" s="341" t="s">
        <v>9389</v>
      </c>
      <c r="K856" s="341" t="s">
        <v>8867</v>
      </c>
      <c r="L856" s="339">
        <v>1</v>
      </c>
      <c r="M856" s="339">
        <v>12</v>
      </c>
      <c r="N856" s="423">
        <v>26970</v>
      </c>
      <c r="O856" s="339" t="s">
        <v>1664</v>
      </c>
      <c r="P856" s="424">
        <v>6</v>
      </c>
      <c r="Q856" s="423">
        <v>13080</v>
      </c>
      <c r="R856" s="421" t="s">
        <v>1664</v>
      </c>
      <c r="S856" s="421">
        <v>12</v>
      </c>
    </row>
    <row r="857" spans="1:19" ht="12" x14ac:dyDescent="0.2">
      <c r="A857" s="341">
        <v>852</v>
      </c>
      <c r="B857" s="341" t="s">
        <v>8761</v>
      </c>
      <c r="C857" s="341" t="s">
        <v>8762</v>
      </c>
      <c r="D857" s="341" t="s">
        <v>158</v>
      </c>
      <c r="E857" s="341" t="s">
        <v>3997</v>
      </c>
      <c r="F857" s="422">
        <v>1800</v>
      </c>
      <c r="G857" s="418" t="s">
        <v>10551</v>
      </c>
      <c r="H857" s="341" t="s">
        <v>10552</v>
      </c>
      <c r="I857" s="341" t="s">
        <v>6617</v>
      </c>
      <c r="J857" s="341" t="s">
        <v>8910</v>
      </c>
      <c r="K857" s="341" t="s">
        <v>6617</v>
      </c>
      <c r="L857" s="339">
        <v>1</v>
      </c>
      <c r="M857" s="339">
        <v>12</v>
      </c>
      <c r="N857" s="423">
        <v>24354</v>
      </c>
      <c r="O857" s="339" t="s">
        <v>1664</v>
      </c>
      <c r="P857" s="424">
        <v>6</v>
      </c>
      <c r="Q857" s="423">
        <v>11772</v>
      </c>
      <c r="R857" s="421" t="s">
        <v>1664</v>
      </c>
      <c r="S857" s="421">
        <v>12</v>
      </c>
    </row>
    <row r="858" spans="1:19" ht="12" x14ac:dyDescent="0.2">
      <c r="A858" s="341">
        <v>853</v>
      </c>
      <c r="B858" s="341" t="s">
        <v>8761</v>
      </c>
      <c r="C858" s="341" t="s">
        <v>8762</v>
      </c>
      <c r="D858" s="341" t="s">
        <v>158</v>
      </c>
      <c r="E858" s="341" t="s">
        <v>4507</v>
      </c>
      <c r="F858" s="422">
        <v>3000</v>
      </c>
      <c r="G858" s="418" t="s">
        <v>10553</v>
      </c>
      <c r="H858" s="341" t="s">
        <v>10554</v>
      </c>
      <c r="I858" s="341" t="s">
        <v>4510</v>
      </c>
      <c r="J858" s="341" t="s">
        <v>8910</v>
      </c>
      <c r="K858" s="341" t="s">
        <v>4510</v>
      </c>
      <c r="L858" s="339">
        <v>1</v>
      </c>
      <c r="M858" s="339">
        <v>12</v>
      </c>
      <c r="N858" s="423">
        <v>39213.599999999999</v>
      </c>
      <c r="O858" s="339">
        <v>1</v>
      </c>
      <c r="P858" s="424">
        <v>3</v>
      </c>
      <c r="Q858" s="423">
        <v>9838.73</v>
      </c>
      <c r="R858" s="421"/>
      <c r="S858" s="421"/>
    </row>
    <row r="859" spans="1:19" ht="12" x14ac:dyDescent="0.2">
      <c r="A859" s="341">
        <v>854</v>
      </c>
      <c r="B859" s="341" t="s">
        <v>8761</v>
      </c>
      <c r="C859" s="341" t="s">
        <v>8762</v>
      </c>
      <c r="D859" s="341" t="s">
        <v>158</v>
      </c>
      <c r="E859" s="341" t="s">
        <v>9947</v>
      </c>
      <c r="F859" s="422">
        <v>2500</v>
      </c>
      <c r="G859" s="418" t="s">
        <v>10555</v>
      </c>
      <c r="H859" s="341" t="s">
        <v>10556</v>
      </c>
      <c r="I859" s="341" t="s">
        <v>4015</v>
      </c>
      <c r="J859" s="341" t="s">
        <v>8777</v>
      </c>
      <c r="K859" s="341" t="s">
        <v>4015</v>
      </c>
      <c r="L859" s="339">
        <v>1</v>
      </c>
      <c r="M859" s="339">
        <v>12</v>
      </c>
      <c r="N859" s="423">
        <v>33213.599999999999</v>
      </c>
      <c r="O859" s="339" t="s">
        <v>1664</v>
      </c>
      <c r="P859" s="424">
        <v>6</v>
      </c>
      <c r="Q859" s="423">
        <v>16272.6</v>
      </c>
      <c r="R859" s="421" t="s">
        <v>1664</v>
      </c>
      <c r="S859" s="421">
        <v>12</v>
      </c>
    </row>
    <row r="860" spans="1:19" ht="12" x14ac:dyDescent="0.2">
      <c r="A860" s="341">
        <v>855</v>
      </c>
      <c r="B860" s="341" t="s">
        <v>8761</v>
      </c>
      <c r="C860" s="341" t="s">
        <v>8786</v>
      </c>
      <c r="D860" s="341" t="s">
        <v>158</v>
      </c>
      <c r="E860" s="341" t="s">
        <v>4000</v>
      </c>
      <c r="F860" s="422">
        <v>2000</v>
      </c>
      <c r="G860" s="418" t="s">
        <v>10557</v>
      </c>
      <c r="H860" s="341" t="s">
        <v>10558</v>
      </c>
      <c r="I860" s="341" t="s">
        <v>4404</v>
      </c>
      <c r="J860" s="341" t="s">
        <v>8773</v>
      </c>
      <c r="K860" s="341" t="s">
        <v>4404</v>
      </c>
      <c r="L860" s="339">
        <v>1</v>
      </c>
      <c r="M860" s="339">
        <v>8</v>
      </c>
      <c r="N860" s="423">
        <v>17667.329699999998</v>
      </c>
      <c r="O860" s="339" t="s">
        <v>1664</v>
      </c>
      <c r="P860" s="424" t="s">
        <v>1664</v>
      </c>
      <c r="Q860" s="423" t="s">
        <v>1664</v>
      </c>
      <c r="R860" s="421"/>
      <c r="S860" s="421"/>
    </row>
    <row r="861" spans="1:19" ht="12" x14ac:dyDescent="0.2">
      <c r="A861" s="341">
        <v>856</v>
      </c>
      <c r="B861" s="341" t="s">
        <v>8761</v>
      </c>
      <c r="C861" s="341" t="s">
        <v>8762</v>
      </c>
      <c r="D861" s="341" t="s">
        <v>158</v>
      </c>
      <c r="E861" s="341" t="s">
        <v>4000</v>
      </c>
      <c r="F861" s="422">
        <v>2000</v>
      </c>
      <c r="G861" s="418" t="s">
        <v>10557</v>
      </c>
      <c r="H861" s="341" t="s">
        <v>10558</v>
      </c>
      <c r="I861" s="341" t="s">
        <v>4404</v>
      </c>
      <c r="J861" s="341" t="s">
        <v>8773</v>
      </c>
      <c r="K861" s="341" t="s">
        <v>4404</v>
      </c>
      <c r="L861" s="339">
        <v>1</v>
      </c>
      <c r="M861" s="339">
        <v>3</v>
      </c>
      <c r="N861" s="423">
        <v>4870</v>
      </c>
      <c r="O861" s="339" t="s">
        <v>1664</v>
      </c>
      <c r="P861" s="424">
        <v>6</v>
      </c>
      <c r="Q861" s="423">
        <v>13080</v>
      </c>
      <c r="R861" s="421" t="s">
        <v>1664</v>
      </c>
      <c r="S861" s="421">
        <v>12</v>
      </c>
    </row>
    <row r="862" spans="1:19" ht="12" x14ac:dyDescent="0.2">
      <c r="A862" s="341">
        <v>857</v>
      </c>
      <c r="B862" s="341" t="s">
        <v>8761</v>
      </c>
      <c r="C862" s="341" t="s">
        <v>8762</v>
      </c>
      <c r="D862" s="341" t="s">
        <v>158</v>
      </c>
      <c r="E862" s="341" t="s">
        <v>4363</v>
      </c>
      <c r="F862" s="422">
        <v>2500</v>
      </c>
      <c r="G862" s="418" t="s">
        <v>10559</v>
      </c>
      <c r="H862" s="341" t="s">
        <v>10560</v>
      </c>
      <c r="I862" s="341" t="s">
        <v>10511</v>
      </c>
      <c r="J862" s="341" t="s">
        <v>9159</v>
      </c>
      <c r="K862" s="341" t="s">
        <v>10511</v>
      </c>
      <c r="L862" s="339">
        <v>1</v>
      </c>
      <c r="M862" s="339">
        <v>5</v>
      </c>
      <c r="N862" s="423">
        <v>12498.6245</v>
      </c>
      <c r="O862" s="339" t="s">
        <v>1664</v>
      </c>
      <c r="P862" s="424" t="s">
        <v>1664</v>
      </c>
      <c r="Q862" s="423" t="s">
        <v>1664</v>
      </c>
      <c r="R862" s="421"/>
      <c r="S862" s="421"/>
    </row>
    <row r="863" spans="1:19" ht="12" x14ac:dyDescent="0.2">
      <c r="A863" s="341">
        <v>858</v>
      </c>
      <c r="B863" s="341" t="s">
        <v>8761</v>
      </c>
      <c r="C863" s="341" t="s">
        <v>8762</v>
      </c>
      <c r="D863" s="341" t="s">
        <v>158</v>
      </c>
      <c r="E863" s="341" t="s">
        <v>8801</v>
      </c>
      <c r="F863" s="422">
        <v>4000</v>
      </c>
      <c r="G863" s="418" t="s">
        <v>10561</v>
      </c>
      <c r="H863" s="341" t="s">
        <v>10562</v>
      </c>
      <c r="I863" s="341" t="s">
        <v>4015</v>
      </c>
      <c r="J863" s="341" t="s">
        <v>8777</v>
      </c>
      <c r="K863" s="341" t="s">
        <v>4015</v>
      </c>
      <c r="L863" s="339">
        <v>1</v>
      </c>
      <c r="M863" s="339">
        <v>12</v>
      </c>
      <c r="N863" s="423">
        <v>51213.599999999999</v>
      </c>
      <c r="O863" s="339" t="s">
        <v>1664</v>
      </c>
      <c r="P863" s="424">
        <v>6</v>
      </c>
      <c r="Q863" s="423">
        <v>25283.4</v>
      </c>
      <c r="R863" s="421" t="s">
        <v>1664</v>
      </c>
      <c r="S863" s="421">
        <v>12</v>
      </c>
    </row>
    <row r="864" spans="1:19" ht="12" x14ac:dyDescent="0.2">
      <c r="A864" s="341">
        <v>859</v>
      </c>
      <c r="B864" s="341" t="s">
        <v>8761</v>
      </c>
      <c r="C864" s="341" t="s">
        <v>8762</v>
      </c>
      <c r="D864" s="341" t="s">
        <v>158</v>
      </c>
      <c r="E864" s="341" t="s">
        <v>10563</v>
      </c>
      <c r="F864" s="422">
        <v>2500</v>
      </c>
      <c r="G864" s="418" t="s">
        <v>10564</v>
      </c>
      <c r="H864" s="341" t="s">
        <v>10565</v>
      </c>
      <c r="I864" s="341" t="s">
        <v>7584</v>
      </c>
      <c r="J864" s="341" t="s">
        <v>8910</v>
      </c>
      <c r="K864" s="341" t="s">
        <v>7584</v>
      </c>
      <c r="L864" s="339">
        <v>1</v>
      </c>
      <c r="M864" s="339">
        <v>12</v>
      </c>
      <c r="N864" s="423">
        <v>33213.599999999999</v>
      </c>
      <c r="O864" s="339" t="s">
        <v>1664</v>
      </c>
      <c r="P864" s="424">
        <v>6</v>
      </c>
      <c r="Q864" s="423">
        <v>16272.6</v>
      </c>
      <c r="R864" s="421" t="s">
        <v>1664</v>
      </c>
      <c r="S864" s="421">
        <v>12</v>
      </c>
    </row>
    <row r="865" spans="1:19" ht="12" x14ac:dyDescent="0.2">
      <c r="A865" s="341">
        <v>860</v>
      </c>
      <c r="B865" s="341" t="s">
        <v>8761</v>
      </c>
      <c r="C865" s="341" t="s">
        <v>8786</v>
      </c>
      <c r="D865" s="341" t="s">
        <v>158</v>
      </c>
      <c r="E865" s="341" t="s">
        <v>8793</v>
      </c>
      <c r="F865" s="422">
        <v>4000</v>
      </c>
      <c r="G865" s="418" t="s">
        <v>10566</v>
      </c>
      <c r="H865" s="341" t="s">
        <v>10567</v>
      </c>
      <c r="I865" s="341" t="s">
        <v>4015</v>
      </c>
      <c r="J865" s="341" t="s">
        <v>8777</v>
      </c>
      <c r="K865" s="341" t="s">
        <v>4015</v>
      </c>
      <c r="L865" s="339">
        <v>1</v>
      </c>
      <c r="M865" s="339">
        <v>10</v>
      </c>
      <c r="N865" s="423">
        <v>42478</v>
      </c>
      <c r="O865" s="339" t="s">
        <v>1664</v>
      </c>
      <c r="P865" s="424" t="s">
        <v>1664</v>
      </c>
      <c r="Q865" s="423" t="s">
        <v>1664</v>
      </c>
      <c r="R865" s="421"/>
      <c r="S865" s="421"/>
    </row>
    <row r="866" spans="1:19" ht="12" x14ac:dyDescent="0.2">
      <c r="A866" s="341">
        <v>861</v>
      </c>
      <c r="B866" s="341" t="s">
        <v>8761</v>
      </c>
      <c r="C866" s="341" t="s">
        <v>8762</v>
      </c>
      <c r="D866" s="341" t="s">
        <v>158</v>
      </c>
      <c r="E866" s="341" t="s">
        <v>8793</v>
      </c>
      <c r="F866" s="422">
        <v>4000</v>
      </c>
      <c r="G866" s="418" t="s">
        <v>10566</v>
      </c>
      <c r="H866" s="341" t="s">
        <v>10567</v>
      </c>
      <c r="I866" s="341" t="s">
        <v>4015</v>
      </c>
      <c r="J866" s="341" t="s">
        <v>8777</v>
      </c>
      <c r="K866" s="341" t="s">
        <v>4015</v>
      </c>
      <c r="L866" s="339">
        <v>1</v>
      </c>
      <c r="M866" s="339">
        <v>2</v>
      </c>
      <c r="N866" s="423">
        <v>8735.6</v>
      </c>
      <c r="O866" s="339">
        <v>1</v>
      </c>
      <c r="P866" s="424">
        <v>3</v>
      </c>
      <c r="Q866" s="423">
        <v>14149.76</v>
      </c>
      <c r="R866" s="421"/>
      <c r="S866" s="421"/>
    </row>
    <row r="867" spans="1:19" ht="12" x14ac:dyDescent="0.2">
      <c r="A867" s="341">
        <v>862</v>
      </c>
      <c r="B867" s="341" t="s">
        <v>8761</v>
      </c>
      <c r="C867" s="341" t="s">
        <v>8762</v>
      </c>
      <c r="D867" s="341" t="s">
        <v>158</v>
      </c>
      <c r="E867" s="341" t="s">
        <v>4280</v>
      </c>
      <c r="F867" s="422">
        <v>4000</v>
      </c>
      <c r="G867" s="418" t="s">
        <v>10568</v>
      </c>
      <c r="H867" s="341" t="s">
        <v>10569</v>
      </c>
      <c r="I867" s="341" t="s">
        <v>4015</v>
      </c>
      <c r="J867" s="341" t="s">
        <v>8777</v>
      </c>
      <c r="K867" s="341" t="s">
        <v>4015</v>
      </c>
      <c r="L867" s="339">
        <v>1</v>
      </c>
      <c r="M867" s="339">
        <v>4</v>
      </c>
      <c r="N867" s="423">
        <v>13561.7297</v>
      </c>
      <c r="O867" s="339" t="s">
        <v>1664</v>
      </c>
      <c r="P867" s="424" t="s">
        <v>1664</v>
      </c>
      <c r="Q867" s="423" t="s">
        <v>1664</v>
      </c>
      <c r="R867" s="421"/>
      <c r="S867" s="421"/>
    </row>
    <row r="868" spans="1:19" ht="12" x14ac:dyDescent="0.2">
      <c r="A868" s="341">
        <v>863</v>
      </c>
      <c r="B868" s="341" t="s">
        <v>8761</v>
      </c>
      <c r="C868" s="341" t="s">
        <v>8762</v>
      </c>
      <c r="D868" s="341" t="s">
        <v>158</v>
      </c>
      <c r="E868" s="341" t="s">
        <v>4507</v>
      </c>
      <c r="F868" s="422">
        <v>3000</v>
      </c>
      <c r="G868" s="418" t="s">
        <v>10570</v>
      </c>
      <c r="H868" s="341" t="s">
        <v>10571</v>
      </c>
      <c r="I868" s="341" t="s">
        <v>4510</v>
      </c>
      <c r="J868" s="341" t="s">
        <v>8910</v>
      </c>
      <c r="K868" s="341" t="s">
        <v>4510</v>
      </c>
      <c r="L868" s="339">
        <v>1</v>
      </c>
      <c r="M868" s="339">
        <v>12</v>
      </c>
      <c r="N868" s="423">
        <v>39213.599999999999</v>
      </c>
      <c r="O868" s="339" t="s">
        <v>1664</v>
      </c>
      <c r="P868" s="424">
        <v>6</v>
      </c>
      <c r="Q868" s="423">
        <v>19283.400000000001</v>
      </c>
      <c r="R868" s="421" t="s">
        <v>1664</v>
      </c>
      <c r="S868" s="421">
        <v>12</v>
      </c>
    </row>
    <row r="869" spans="1:19" ht="12" x14ac:dyDescent="0.2">
      <c r="A869" s="341">
        <v>864</v>
      </c>
      <c r="B869" s="341" t="s">
        <v>8761</v>
      </c>
      <c r="C869" s="341" t="s">
        <v>8762</v>
      </c>
      <c r="D869" s="341" t="s">
        <v>158</v>
      </c>
      <c r="E869" s="341" t="s">
        <v>8801</v>
      </c>
      <c r="F869" s="422">
        <v>4000</v>
      </c>
      <c r="G869" s="418" t="s">
        <v>10572</v>
      </c>
      <c r="H869" s="341" t="s">
        <v>10573</v>
      </c>
      <c r="I869" s="341" t="s">
        <v>4015</v>
      </c>
      <c r="J869" s="341" t="s">
        <v>8766</v>
      </c>
      <c r="K869" s="341" t="s">
        <v>4015</v>
      </c>
      <c r="L869" s="339">
        <v>1</v>
      </c>
      <c r="M869" s="339">
        <v>12</v>
      </c>
      <c r="N869" s="423">
        <v>51213.599999999999</v>
      </c>
      <c r="O869" s="339" t="s">
        <v>1664</v>
      </c>
      <c r="P869" s="424">
        <v>6</v>
      </c>
      <c r="Q869" s="423">
        <v>25283.4</v>
      </c>
      <c r="R869" s="421" t="s">
        <v>1664</v>
      </c>
      <c r="S869" s="421">
        <v>12</v>
      </c>
    </row>
    <row r="870" spans="1:19" ht="12" x14ac:dyDescent="0.2">
      <c r="A870" s="341">
        <v>865</v>
      </c>
      <c r="B870" s="341" t="s">
        <v>8761</v>
      </c>
      <c r="C870" s="341" t="s">
        <v>8762</v>
      </c>
      <c r="D870" s="341" t="s">
        <v>158</v>
      </c>
      <c r="E870" s="341" t="s">
        <v>10574</v>
      </c>
      <c r="F870" s="422">
        <v>4500</v>
      </c>
      <c r="G870" s="418" t="s">
        <v>10575</v>
      </c>
      <c r="H870" s="341" t="s">
        <v>10576</v>
      </c>
      <c r="I870" s="341" t="s">
        <v>5556</v>
      </c>
      <c r="J870" s="341" t="s">
        <v>8777</v>
      </c>
      <c r="K870" s="341" t="s">
        <v>5556</v>
      </c>
      <c r="L870" s="339">
        <v>1</v>
      </c>
      <c r="M870" s="339">
        <v>12</v>
      </c>
      <c r="N870" s="423">
        <v>57213.599999999999</v>
      </c>
      <c r="O870" s="339" t="s">
        <v>1664</v>
      </c>
      <c r="P870" s="424">
        <v>6</v>
      </c>
      <c r="Q870" s="423">
        <v>28283.4</v>
      </c>
      <c r="R870" s="421" t="s">
        <v>1664</v>
      </c>
      <c r="S870" s="421">
        <v>12</v>
      </c>
    </row>
    <row r="871" spans="1:19" ht="12" x14ac:dyDescent="0.2">
      <c r="A871" s="341">
        <v>866</v>
      </c>
      <c r="B871" s="341" t="s">
        <v>8761</v>
      </c>
      <c r="C871" s="341" t="s">
        <v>8762</v>
      </c>
      <c r="D871" s="341" t="s">
        <v>158</v>
      </c>
      <c r="E871" s="341" t="s">
        <v>9882</v>
      </c>
      <c r="F871" s="422">
        <v>1500</v>
      </c>
      <c r="G871" s="418" t="s">
        <v>10577</v>
      </c>
      <c r="H871" s="341" t="s">
        <v>10578</v>
      </c>
      <c r="I871" s="341" t="s">
        <v>9070</v>
      </c>
      <c r="J871" s="341" t="s">
        <v>9033</v>
      </c>
      <c r="K871" s="341" t="s">
        <v>9070</v>
      </c>
      <c r="L871" s="339">
        <v>1</v>
      </c>
      <c r="M871" s="339">
        <v>12</v>
      </c>
      <c r="N871" s="423">
        <v>20430</v>
      </c>
      <c r="O871" s="339" t="s">
        <v>1664</v>
      </c>
      <c r="P871" s="424">
        <v>6</v>
      </c>
      <c r="Q871" s="423">
        <v>9810</v>
      </c>
      <c r="R871" s="421" t="s">
        <v>1664</v>
      </c>
      <c r="S871" s="421">
        <v>12</v>
      </c>
    </row>
    <row r="872" spans="1:19" ht="12" x14ac:dyDescent="0.2">
      <c r="A872" s="341">
        <v>867</v>
      </c>
      <c r="B872" s="341" t="s">
        <v>8761</v>
      </c>
      <c r="C872" s="341" t="s">
        <v>8762</v>
      </c>
      <c r="D872" s="341" t="s">
        <v>158</v>
      </c>
      <c r="E872" s="341" t="s">
        <v>10579</v>
      </c>
      <c r="F872" s="422">
        <v>3500</v>
      </c>
      <c r="G872" s="418" t="s">
        <v>10580</v>
      </c>
      <c r="H872" s="341" t="s">
        <v>10581</v>
      </c>
      <c r="I872" s="341" t="s">
        <v>4510</v>
      </c>
      <c r="J872" s="341" t="s">
        <v>8910</v>
      </c>
      <c r="K872" s="341" t="s">
        <v>4510</v>
      </c>
      <c r="L872" s="339">
        <v>1</v>
      </c>
      <c r="M872" s="339">
        <v>12</v>
      </c>
      <c r="N872" s="423">
        <v>45213.599999999999</v>
      </c>
      <c r="O872" s="339" t="s">
        <v>1664</v>
      </c>
      <c r="P872" s="424">
        <v>6</v>
      </c>
      <c r="Q872" s="423">
        <v>22283.4</v>
      </c>
      <c r="R872" s="421" t="s">
        <v>1664</v>
      </c>
      <c r="S872" s="421">
        <v>12</v>
      </c>
    </row>
    <row r="873" spans="1:19" ht="12" x14ac:dyDescent="0.2">
      <c r="A873" s="341">
        <v>868</v>
      </c>
      <c r="B873" s="341" t="s">
        <v>8761</v>
      </c>
      <c r="C873" s="341" t="s">
        <v>8786</v>
      </c>
      <c r="D873" s="341" t="s">
        <v>158</v>
      </c>
      <c r="E873" s="341" t="s">
        <v>8793</v>
      </c>
      <c r="F873" s="422">
        <v>4000</v>
      </c>
      <c r="G873" s="418" t="s">
        <v>10582</v>
      </c>
      <c r="H873" s="341" t="s">
        <v>10583</v>
      </c>
      <c r="I873" s="341" t="s">
        <v>4015</v>
      </c>
      <c r="J873" s="341" t="s">
        <v>8777</v>
      </c>
      <c r="K873" s="341" t="s">
        <v>4015</v>
      </c>
      <c r="L873" s="339" t="s">
        <v>1664</v>
      </c>
      <c r="M873" s="339" t="s">
        <v>1664</v>
      </c>
      <c r="N873" s="423" t="s">
        <v>1664</v>
      </c>
      <c r="O873" s="339">
        <v>1</v>
      </c>
      <c r="P873" s="424">
        <v>1</v>
      </c>
      <c r="Q873" s="423">
        <v>5466.66</v>
      </c>
      <c r="R873" s="421"/>
      <c r="S873" s="421"/>
    </row>
    <row r="874" spans="1:19" ht="12" x14ac:dyDescent="0.2">
      <c r="A874" s="341">
        <v>869</v>
      </c>
      <c r="B874" s="341" t="s">
        <v>8761</v>
      </c>
      <c r="C874" s="341" t="s">
        <v>8762</v>
      </c>
      <c r="D874" s="341" t="s">
        <v>158</v>
      </c>
      <c r="E874" s="341" t="s">
        <v>8793</v>
      </c>
      <c r="F874" s="422">
        <v>4000</v>
      </c>
      <c r="G874" s="418" t="s">
        <v>10582</v>
      </c>
      <c r="H874" s="341" t="s">
        <v>10583</v>
      </c>
      <c r="I874" s="341" t="s">
        <v>4015</v>
      </c>
      <c r="J874" s="341" t="s">
        <v>8777</v>
      </c>
      <c r="K874" s="341" t="s">
        <v>4015</v>
      </c>
      <c r="L874" s="339">
        <v>1</v>
      </c>
      <c r="M874" s="339">
        <v>12</v>
      </c>
      <c r="N874" s="423">
        <v>51213.599999999999</v>
      </c>
      <c r="O874" s="339" t="s">
        <v>1664</v>
      </c>
      <c r="P874" s="424">
        <v>6</v>
      </c>
      <c r="Q874" s="423">
        <v>25016.730000000003</v>
      </c>
      <c r="R874" s="421">
        <v>4</v>
      </c>
      <c r="S874" s="421">
        <v>12</v>
      </c>
    </row>
    <row r="875" spans="1:19" ht="12" x14ac:dyDescent="0.2">
      <c r="A875" s="341">
        <v>870</v>
      </c>
      <c r="B875" s="341" t="s">
        <v>8761</v>
      </c>
      <c r="C875" s="341" t="s">
        <v>8762</v>
      </c>
      <c r="D875" s="341" t="s">
        <v>158</v>
      </c>
      <c r="E875" s="341" t="s">
        <v>10474</v>
      </c>
      <c r="F875" s="422">
        <v>3500</v>
      </c>
      <c r="G875" s="418" t="s">
        <v>10584</v>
      </c>
      <c r="H875" s="341" t="s">
        <v>10585</v>
      </c>
      <c r="I875" s="341" t="s">
        <v>8444</v>
      </c>
      <c r="J875" s="341" t="s">
        <v>8910</v>
      </c>
      <c r="K875" s="341" t="s">
        <v>8444</v>
      </c>
      <c r="L875" s="339">
        <v>1</v>
      </c>
      <c r="M875" s="339">
        <v>11</v>
      </c>
      <c r="N875" s="423">
        <v>42547.18</v>
      </c>
      <c r="O875" s="339" t="s">
        <v>1664</v>
      </c>
      <c r="P875" s="424" t="s">
        <v>1664</v>
      </c>
      <c r="Q875" s="423" t="s">
        <v>1664</v>
      </c>
      <c r="R875" s="421"/>
      <c r="S875" s="421"/>
    </row>
    <row r="876" spans="1:19" ht="12" x14ac:dyDescent="0.2">
      <c r="A876" s="341">
        <v>871</v>
      </c>
      <c r="B876" s="341" t="s">
        <v>8761</v>
      </c>
      <c r="C876" s="341" t="s">
        <v>8762</v>
      </c>
      <c r="D876" s="341" t="s">
        <v>158</v>
      </c>
      <c r="E876" s="341" t="s">
        <v>3988</v>
      </c>
      <c r="F876" s="422">
        <v>3000</v>
      </c>
      <c r="G876" s="418" t="s">
        <v>10586</v>
      </c>
      <c r="H876" s="341" t="s">
        <v>10587</v>
      </c>
      <c r="I876" s="341" t="s">
        <v>10381</v>
      </c>
      <c r="J876" s="341" t="s">
        <v>8910</v>
      </c>
      <c r="K876" s="341" t="s">
        <v>10381</v>
      </c>
      <c r="L876" s="339">
        <v>1</v>
      </c>
      <c r="M876" s="339">
        <v>12</v>
      </c>
      <c r="N876" s="423">
        <v>39213.599999999999</v>
      </c>
      <c r="O876" s="339" t="s">
        <v>1664</v>
      </c>
      <c r="P876" s="424">
        <v>6</v>
      </c>
      <c r="Q876" s="423">
        <v>19283.400000000001</v>
      </c>
      <c r="R876" s="421" t="s">
        <v>1664</v>
      </c>
      <c r="S876" s="421">
        <v>12</v>
      </c>
    </row>
    <row r="877" spans="1:19" ht="12" x14ac:dyDescent="0.2">
      <c r="A877" s="341">
        <v>872</v>
      </c>
      <c r="B877" s="341" t="s">
        <v>8761</v>
      </c>
      <c r="C877" s="341" t="s">
        <v>8762</v>
      </c>
      <c r="D877" s="341" t="s">
        <v>158</v>
      </c>
      <c r="E877" s="341" t="s">
        <v>8801</v>
      </c>
      <c r="F877" s="422">
        <v>5000</v>
      </c>
      <c r="G877" s="418" t="s">
        <v>10588</v>
      </c>
      <c r="H877" s="341" t="s">
        <v>10589</v>
      </c>
      <c r="I877" s="341" t="s">
        <v>4015</v>
      </c>
      <c r="J877" s="341" t="s">
        <v>8900</v>
      </c>
      <c r="K877" s="341" t="s">
        <v>4015</v>
      </c>
      <c r="L877" s="339">
        <v>1</v>
      </c>
      <c r="M877" s="339">
        <v>12</v>
      </c>
      <c r="N877" s="423">
        <v>62596.74</v>
      </c>
      <c r="O877" s="339" t="s">
        <v>1664</v>
      </c>
      <c r="P877" s="424">
        <v>6</v>
      </c>
      <c r="Q877" s="423">
        <v>31283.4</v>
      </c>
      <c r="R877" s="421" t="s">
        <v>1664</v>
      </c>
      <c r="S877" s="421">
        <v>12</v>
      </c>
    </row>
    <row r="878" spans="1:19" ht="12" x14ac:dyDescent="0.2">
      <c r="A878" s="341">
        <v>873</v>
      </c>
      <c r="B878" s="341" t="s">
        <v>8761</v>
      </c>
      <c r="C878" s="341" t="s">
        <v>8762</v>
      </c>
      <c r="D878" s="341" t="s">
        <v>158</v>
      </c>
      <c r="E878" s="341" t="s">
        <v>8790</v>
      </c>
      <c r="F878" s="422">
        <v>2000</v>
      </c>
      <c r="G878" s="418" t="s">
        <v>10590</v>
      </c>
      <c r="H878" s="341" t="s">
        <v>10591</v>
      </c>
      <c r="I878" s="341" t="s">
        <v>581</v>
      </c>
      <c r="J878" s="341" t="s">
        <v>3995</v>
      </c>
      <c r="K878" s="341" t="s">
        <v>581</v>
      </c>
      <c r="L878" s="339">
        <v>1</v>
      </c>
      <c r="M878" s="339">
        <v>12</v>
      </c>
      <c r="N878" s="423">
        <v>26970</v>
      </c>
      <c r="O878" s="339" t="s">
        <v>1664</v>
      </c>
      <c r="P878" s="424">
        <v>6</v>
      </c>
      <c r="Q878" s="423">
        <v>12934.6594</v>
      </c>
      <c r="R878" s="421" t="s">
        <v>1664</v>
      </c>
      <c r="S878" s="421">
        <v>12</v>
      </c>
    </row>
    <row r="879" spans="1:19" ht="12" x14ac:dyDescent="0.2">
      <c r="A879" s="341">
        <v>874</v>
      </c>
      <c r="B879" s="341" t="s">
        <v>8761</v>
      </c>
      <c r="C879" s="341" t="s">
        <v>8762</v>
      </c>
      <c r="D879" s="341" t="s">
        <v>158</v>
      </c>
      <c r="E879" s="341" t="s">
        <v>3997</v>
      </c>
      <c r="F879" s="422">
        <v>2000</v>
      </c>
      <c r="G879" s="418" t="s">
        <v>10592</v>
      </c>
      <c r="H879" s="341" t="s">
        <v>10593</v>
      </c>
      <c r="I879" s="341" t="s">
        <v>6003</v>
      </c>
      <c r="J879" s="341" t="s">
        <v>8777</v>
      </c>
      <c r="K879" s="341" t="s">
        <v>6003</v>
      </c>
      <c r="L879" s="339">
        <v>1</v>
      </c>
      <c r="M879" s="339">
        <v>2</v>
      </c>
      <c r="N879" s="423">
        <v>1326.17</v>
      </c>
      <c r="O879" s="339" t="s">
        <v>1664</v>
      </c>
      <c r="P879" s="424" t="s">
        <v>1664</v>
      </c>
      <c r="Q879" s="423" t="s">
        <v>1664</v>
      </c>
      <c r="R879" s="421"/>
      <c r="S879" s="421"/>
    </row>
    <row r="880" spans="1:19" ht="12" x14ac:dyDescent="0.2">
      <c r="A880" s="341">
        <v>875</v>
      </c>
      <c r="B880" s="341" t="s">
        <v>8761</v>
      </c>
      <c r="C880" s="341" t="s">
        <v>8762</v>
      </c>
      <c r="D880" s="341" t="s">
        <v>158</v>
      </c>
      <c r="E880" s="341" t="s">
        <v>4507</v>
      </c>
      <c r="F880" s="422">
        <v>3500</v>
      </c>
      <c r="G880" s="418" t="s">
        <v>10594</v>
      </c>
      <c r="H880" s="341" t="s">
        <v>10595</v>
      </c>
      <c r="I880" s="341" t="s">
        <v>4015</v>
      </c>
      <c r="J880" s="341" t="s">
        <v>8777</v>
      </c>
      <c r="K880" s="341" t="s">
        <v>4015</v>
      </c>
      <c r="L880" s="339">
        <v>1</v>
      </c>
      <c r="M880" s="339">
        <v>12</v>
      </c>
      <c r="N880" s="423">
        <v>45213.599999999999</v>
      </c>
      <c r="O880" s="339" t="s">
        <v>1664</v>
      </c>
      <c r="P880" s="424">
        <v>6</v>
      </c>
      <c r="Q880" s="423">
        <v>22283.4</v>
      </c>
      <c r="R880" s="421" t="s">
        <v>1664</v>
      </c>
      <c r="S880" s="421">
        <v>12</v>
      </c>
    </row>
    <row r="881" spans="1:19" ht="12" x14ac:dyDescent="0.2">
      <c r="A881" s="341">
        <v>876</v>
      </c>
      <c r="B881" s="341" t="s">
        <v>8761</v>
      </c>
      <c r="C881" s="341" t="s">
        <v>8786</v>
      </c>
      <c r="D881" s="341" t="s">
        <v>158</v>
      </c>
      <c r="E881" s="341" t="s">
        <v>4363</v>
      </c>
      <c r="F881" s="422">
        <v>2500</v>
      </c>
      <c r="G881" s="418" t="s">
        <v>10596</v>
      </c>
      <c r="H881" s="341" t="s">
        <v>10597</v>
      </c>
      <c r="I881" s="341" t="s">
        <v>10416</v>
      </c>
      <c r="J881" s="341" t="s">
        <v>9907</v>
      </c>
      <c r="K881" s="341" t="s">
        <v>10416</v>
      </c>
      <c r="L881" s="339" t="s">
        <v>1664</v>
      </c>
      <c r="M881" s="339" t="s">
        <v>1664</v>
      </c>
      <c r="N881" s="423" t="s">
        <v>1664</v>
      </c>
      <c r="O881" s="339">
        <v>1</v>
      </c>
      <c r="P881" s="424">
        <v>1</v>
      </c>
      <c r="Q881" s="423">
        <v>2686.3</v>
      </c>
      <c r="R881" s="421"/>
      <c r="S881" s="421"/>
    </row>
    <row r="882" spans="1:19" ht="12" x14ac:dyDescent="0.2">
      <c r="A882" s="341">
        <v>877</v>
      </c>
      <c r="B882" s="341" t="s">
        <v>8761</v>
      </c>
      <c r="C882" s="341" t="s">
        <v>8762</v>
      </c>
      <c r="D882" s="341" t="s">
        <v>158</v>
      </c>
      <c r="E882" s="341" t="s">
        <v>9365</v>
      </c>
      <c r="F882" s="422">
        <v>1500</v>
      </c>
      <c r="G882" s="418" t="s">
        <v>10598</v>
      </c>
      <c r="H882" s="341" t="s">
        <v>10599</v>
      </c>
      <c r="I882" s="341" t="s">
        <v>9473</v>
      </c>
      <c r="J882" s="341" t="s">
        <v>8910</v>
      </c>
      <c r="K882" s="341" t="s">
        <v>9473</v>
      </c>
      <c r="L882" s="339">
        <v>1</v>
      </c>
      <c r="M882" s="339">
        <v>12</v>
      </c>
      <c r="N882" s="423">
        <v>20430</v>
      </c>
      <c r="O882" s="339" t="s">
        <v>1664</v>
      </c>
      <c r="P882" s="424">
        <v>6</v>
      </c>
      <c r="Q882" s="423">
        <v>9810</v>
      </c>
      <c r="R882" s="421" t="s">
        <v>1664</v>
      </c>
      <c r="S882" s="421">
        <v>12</v>
      </c>
    </row>
    <row r="883" spans="1:19" ht="12" x14ac:dyDescent="0.2">
      <c r="A883" s="341">
        <v>878</v>
      </c>
      <c r="B883" s="341" t="s">
        <v>8761</v>
      </c>
      <c r="C883" s="341" t="s">
        <v>8762</v>
      </c>
      <c r="D883" s="341" t="s">
        <v>158</v>
      </c>
      <c r="E883" s="341" t="s">
        <v>9624</v>
      </c>
      <c r="F883" s="422">
        <v>4000</v>
      </c>
      <c r="G883" s="418" t="s">
        <v>10600</v>
      </c>
      <c r="H883" s="341" t="s">
        <v>10601</v>
      </c>
      <c r="I883" s="341" t="s">
        <v>4015</v>
      </c>
      <c r="J883" s="341" t="s">
        <v>8777</v>
      </c>
      <c r="K883" s="341" t="s">
        <v>4015</v>
      </c>
      <c r="L883" s="339">
        <v>1</v>
      </c>
      <c r="M883" s="339">
        <v>1</v>
      </c>
      <c r="N883" s="423">
        <v>1090</v>
      </c>
      <c r="O883" s="339" t="s">
        <v>1664</v>
      </c>
      <c r="P883" s="424" t="s">
        <v>1664</v>
      </c>
      <c r="Q883" s="423" t="s">
        <v>1664</v>
      </c>
      <c r="R883" s="421"/>
      <c r="S883" s="421"/>
    </row>
    <row r="884" spans="1:19" ht="12" x14ac:dyDescent="0.2">
      <c r="A884" s="341">
        <v>879</v>
      </c>
      <c r="B884" s="341" t="s">
        <v>8761</v>
      </c>
      <c r="C884" s="341" t="s">
        <v>8786</v>
      </c>
      <c r="D884" s="341" t="s">
        <v>158</v>
      </c>
      <c r="E884" s="341" t="s">
        <v>3997</v>
      </c>
      <c r="F884" s="422">
        <v>1500</v>
      </c>
      <c r="G884" s="418" t="s">
        <v>10602</v>
      </c>
      <c r="H884" s="341" t="s">
        <v>10603</v>
      </c>
      <c r="I884" s="341" t="s">
        <v>8867</v>
      </c>
      <c r="J884" s="341" t="s">
        <v>8910</v>
      </c>
      <c r="K884" s="341" t="s">
        <v>8867</v>
      </c>
      <c r="L884" s="339" t="s">
        <v>1664</v>
      </c>
      <c r="M884" s="339" t="s">
        <v>1664</v>
      </c>
      <c r="N884" s="423" t="s">
        <v>1664</v>
      </c>
      <c r="O884" s="339">
        <v>1</v>
      </c>
      <c r="P884" s="424">
        <v>1</v>
      </c>
      <c r="Q884" s="423">
        <v>5686.3</v>
      </c>
      <c r="R884" s="421"/>
      <c r="S884" s="421"/>
    </row>
    <row r="885" spans="1:19" ht="12" x14ac:dyDescent="0.2">
      <c r="A885" s="341">
        <v>880</v>
      </c>
      <c r="B885" s="341" t="s">
        <v>8761</v>
      </c>
      <c r="C885" s="341" t="s">
        <v>8762</v>
      </c>
      <c r="D885" s="341" t="s">
        <v>158</v>
      </c>
      <c r="E885" s="341" t="s">
        <v>3997</v>
      </c>
      <c r="F885" s="422">
        <v>1500</v>
      </c>
      <c r="G885" s="418" t="s">
        <v>10602</v>
      </c>
      <c r="H885" s="341" t="s">
        <v>10603</v>
      </c>
      <c r="I885" s="341" t="s">
        <v>8867</v>
      </c>
      <c r="J885" s="341" t="s">
        <v>8910</v>
      </c>
      <c r="K885" s="341" t="s">
        <v>8867</v>
      </c>
      <c r="L885" s="339">
        <v>1</v>
      </c>
      <c r="M885" s="339">
        <v>12</v>
      </c>
      <c r="N885" s="423">
        <v>20430</v>
      </c>
      <c r="O885" s="339">
        <v>1</v>
      </c>
      <c r="P885" s="424">
        <v>4</v>
      </c>
      <c r="Q885" s="423">
        <v>6540</v>
      </c>
      <c r="R885" s="421"/>
      <c r="S885" s="421"/>
    </row>
    <row r="886" spans="1:19" ht="12" x14ac:dyDescent="0.2">
      <c r="A886" s="341">
        <v>881</v>
      </c>
      <c r="B886" s="341" t="s">
        <v>8761</v>
      </c>
      <c r="C886" s="341" t="s">
        <v>8786</v>
      </c>
      <c r="D886" s="341" t="s">
        <v>158</v>
      </c>
      <c r="E886" s="341" t="s">
        <v>3997</v>
      </c>
      <c r="F886" s="422">
        <v>2000</v>
      </c>
      <c r="G886" s="418" t="s">
        <v>10604</v>
      </c>
      <c r="H886" s="341" t="s">
        <v>10605</v>
      </c>
      <c r="I886" s="341" t="s">
        <v>4510</v>
      </c>
      <c r="J886" s="341" t="s">
        <v>8910</v>
      </c>
      <c r="K886" s="341" t="s">
        <v>4510</v>
      </c>
      <c r="L886" s="339" t="s">
        <v>1664</v>
      </c>
      <c r="M886" s="339" t="s">
        <v>1664</v>
      </c>
      <c r="N886" s="423" t="s">
        <v>1664</v>
      </c>
      <c r="O886" s="339">
        <v>1</v>
      </c>
      <c r="P886" s="424">
        <v>1</v>
      </c>
      <c r="Q886" s="423">
        <v>2941.8300000000004</v>
      </c>
      <c r="R886" s="421"/>
      <c r="S886" s="421"/>
    </row>
    <row r="887" spans="1:19" ht="12" x14ac:dyDescent="0.2">
      <c r="A887" s="341">
        <v>882</v>
      </c>
      <c r="B887" s="341" t="s">
        <v>8761</v>
      </c>
      <c r="C887" s="341" t="s">
        <v>8762</v>
      </c>
      <c r="D887" s="341" t="s">
        <v>158</v>
      </c>
      <c r="E887" s="341" t="s">
        <v>3997</v>
      </c>
      <c r="F887" s="422">
        <v>2000</v>
      </c>
      <c r="G887" s="418" t="s">
        <v>10604</v>
      </c>
      <c r="H887" s="341" t="s">
        <v>10605</v>
      </c>
      <c r="I887" s="341" t="s">
        <v>4510</v>
      </c>
      <c r="J887" s="341" t="s">
        <v>8910</v>
      </c>
      <c r="K887" s="341" t="s">
        <v>4510</v>
      </c>
      <c r="L887" s="339">
        <v>1</v>
      </c>
      <c r="M887" s="339">
        <v>12</v>
      </c>
      <c r="N887" s="423">
        <v>26970</v>
      </c>
      <c r="O887" s="339">
        <v>1</v>
      </c>
      <c r="P887" s="424">
        <v>5</v>
      </c>
      <c r="Q887" s="423">
        <v>10900</v>
      </c>
      <c r="R887" s="421"/>
      <c r="S887" s="421"/>
    </row>
    <row r="888" spans="1:19" ht="12" x14ac:dyDescent="0.2">
      <c r="A888" s="341">
        <v>883</v>
      </c>
      <c r="B888" s="341" t="s">
        <v>8761</v>
      </c>
      <c r="C888" s="341" t="s">
        <v>8762</v>
      </c>
      <c r="D888" s="341" t="s">
        <v>158</v>
      </c>
      <c r="E888" s="341" t="s">
        <v>4507</v>
      </c>
      <c r="F888" s="422">
        <v>3500</v>
      </c>
      <c r="G888" s="418" t="s">
        <v>10606</v>
      </c>
      <c r="H888" s="341" t="s">
        <v>10607</v>
      </c>
      <c r="I888" s="341" t="s">
        <v>4015</v>
      </c>
      <c r="J888" s="341" t="s">
        <v>10608</v>
      </c>
      <c r="K888" s="341" t="s">
        <v>4015</v>
      </c>
      <c r="L888" s="339">
        <v>1</v>
      </c>
      <c r="M888" s="339">
        <v>12</v>
      </c>
      <c r="N888" s="423">
        <v>45213.599999999999</v>
      </c>
      <c r="O888" s="339" t="s">
        <v>1664</v>
      </c>
      <c r="P888" s="424">
        <v>6</v>
      </c>
      <c r="Q888" s="423">
        <v>22283.4</v>
      </c>
      <c r="R888" s="421" t="s">
        <v>1664</v>
      </c>
      <c r="S888" s="421">
        <v>12</v>
      </c>
    </row>
    <row r="889" spans="1:19" ht="12" x14ac:dyDescent="0.2">
      <c r="A889" s="341">
        <v>884</v>
      </c>
      <c r="B889" s="341" t="s">
        <v>8761</v>
      </c>
      <c r="C889" s="341" t="s">
        <v>8762</v>
      </c>
      <c r="D889" s="341" t="s">
        <v>158</v>
      </c>
      <c r="E889" s="341" t="s">
        <v>9010</v>
      </c>
      <c r="F889" s="422">
        <v>4500</v>
      </c>
      <c r="G889" s="418" t="s">
        <v>10609</v>
      </c>
      <c r="H889" s="341" t="s">
        <v>10610</v>
      </c>
      <c r="I889" s="341" t="s">
        <v>8799</v>
      </c>
      <c r="J889" s="341" t="s">
        <v>8777</v>
      </c>
      <c r="K889" s="341" t="s">
        <v>8799</v>
      </c>
      <c r="L889" s="339">
        <v>1</v>
      </c>
      <c r="M889" s="339">
        <v>12</v>
      </c>
      <c r="N889" s="423">
        <v>57213.599999999999</v>
      </c>
      <c r="O889" s="339" t="s">
        <v>1664</v>
      </c>
      <c r="P889" s="424">
        <v>6</v>
      </c>
      <c r="Q889" s="423">
        <v>28283.4</v>
      </c>
      <c r="R889" s="421" t="s">
        <v>1664</v>
      </c>
      <c r="S889" s="421">
        <v>12</v>
      </c>
    </row>
    <row r="890" spans="1:19" ht="12" x14ac:dyDescent="0.2">
      <c r="A890" s="341">
        <v>885</v>
      </c>
      <c r="B890" s="341" t="s">
        <v>8761</v>
      </c>
      <c r="C890" s="341" t="s">
        <v>8786</v>
      </c>
      <c r="D890" s="341" t="s">
        <v>158</v>
      </c>
      <c r="E890" s="341" t="s">
        <v>8801</v>
      </c>
      <c r="F890" s="422">
        <v>4000</v>
      </c>
      <c r="G890" s="418" t="s">
        <v>10611</v>
      </c>
      <c r="H890" s="341" t="s">
        <v>10612</v>
      </c>
      <c r="I890" s="341" t="s">
        <v>4015</v>
      </c>
      <c r="J890" s="341" t="s">
        <v>8777</v>
      </c>
      <c r="K890" s="341" t="s">
        <v>4015</v>
      </c>
      <c r="L890" s="339">
        <v>1</v>
      </c>
      <c r="M890" s="339">
        <v>6</v>
      </c>
      <c r="N890" s="423">
        <v>23278.329700000002</v>
      </c>
      <c r="O890" s="339" t="s">
        <v>1664</v>
      </c>
      <c r="P890" s="424">
        <v>6</v>
      </c>
      <c r="Q890" s="423">
        <v>25283.4</v>
      </c>
      <c r="R890" s="421">
        <v>4</v>
      </c>
      <c r="S890" s="421">
        <v>12</v>
      </c>
    </row>
    <row r="891" spans="1:19" ht="12" x14ac:dyDescent="0.2">
      <c r="A891" s="341">
        <v>886</v>
      </c>
      <c r="B891" s="341" t="s">
        <v>8761</v>
      </c>
      <c r="C891" s="341" t="s">
        <v>8762</v>
      </c>
      <c r="D891" s="341" t="s">
        <v>158</v>
      </c>
      <c r="E891" s="341" t="s">
        <v>8801</v>
      </c>
      <c r="F891" s="422">
        <v>4000</v>
      </c>
      <c r="G891" s="418" t="s">
        <v>10611</v>
      </c>
      <c r="H891" s="341" t="s">
        <v>10612</v>
      </c>
      <c r="I891" s="341" t="s">
        <v>4015</v>
      </c>
      <c r="J891" s="341" t="s">
        <v>8777</v>
      </c>
      <c r="K891" s="341" t="s">
        <v>4015</v>
      </c>
      <c r="L891" s="339">
        <v>1</v>
      </c>
      <c r="M891" s="339">
        <v>4</v>
      </c>
      <c r="N891" s="423">
        <v>14589.169600000001</v>
      </c>
      <c r="O891" s="339" t="s">
        <v>1664</v>
      </c>
      <c r="P891" s="424" t="s">
        <v>1664</v>
      </c>
      <c r="Q891" s="423" t="s">
        <v>1664</v>
      </c>
      <c r="R891" s="421"/>
      <c r="S891" s="421"/>
    </row>
    <row r="892" spans="1:19" ht="12" x14ac:dyDescent="0.2">
      <c r="A892" s="341">
        <v>887</v>
      </c>
      <c r="B892" s="341" t="s">
        <v>8761</v>
      </c>
      <c r="C892" s="341" t="s">
        <v>8786</v>
      </c>
      <c r="D892" s="341" t="s">
        <v>158</v>
      </c>
      <c r="E892" s="341" t="s">
        <v>4507</v>
      </c>
      <c r="F892" s="422">
        <v>3000</v>
      </c>
      <c r="G892" s="418" t="s">
        <v>10613</v>
      </c>
      <c r="H892" s="341" t="s">
        <v>10614</v>
      </c>
      <c r="I892" s="341" t="s">
        <v>4015</v>
      </c>
      <c r="J892" s="341" t="s">
        <v>8777</v>
      </c>
      <c r="K892" s="341" t="s">
        <v>4015</v>
      </c>
      <c r="L892" s="339" t="s">
        <v>1664</v>
      </c>
      <c r="M892" s="339" t="s">
        <v>1664</v>
      </c>
      <c r="N892" s="423" t="s">
        <v>1664</v>
      </c>
      <c r="O892" s="339">
        <v>1</v>
      </c>
      <c r="P892" s="424">
        <v>6</v>
      </c>
      <c r="Q892" s="423">
        <v>19283.400000000001</v>
      </c>
      <c r="R892" s="421">
        <v>4</v>
      </c>
      <c r="S892" s="421">
        <v>12</v>
      </c>
    </row>
    <row r="893" spans="1:19" ht="12" x14ac:dyDescent="0.2">
      <c r="A893" s="341">
        <v>888</v>
      </c>
      <c r="B893" s="341" t="s">
        <v>8761</v>
      </c>
      <c r="C893" s="341" t="s">
        <v>8762</v>
      </c>
      <c r="D893" s="341" t="s">
        <v>158</v>
      </c>
      <c r="E893" s="341" t="s">
        <v>4507</v>
      </c>
      <c r="F893" s="422">
        <v>3000</v>
      </c>
      <c r="G893" s="418" t="s">
        <v>10613</v>
      </c>
      <c r="H893" s="341" t="s">
        <v>10614</v>
      </c>
      <c r="I893" s="341" t="s">
        <v>4015</v>
      </c>
      <c r="J893" s="341" t="s">
        <v>8777</v>
      </c>
      <c r="K893" s="341" t="s">
        <v>4015</v>
      </c>
      <c r="L893" s="339">
        <v>1</v>
      </c>
      <c r="M893" s="339">
        <v>3</v>
      </c>
      <c r="N893" s="423">
        <v>9231.6</v>
      </c>
      <c r="O893" s="339" t="s">
        <v>1664</v>
      </c>
      <c r="P893" s="424" t="s">
        <v>1664</v>
      </c>
      <c r="Q893" s="423" t="s">
        <v>1664</v>
      </c>
      <c r="R893" s="421"/>
      <c r="S893" s="421"/>
    </row>
    <row r="894" spans="1:19" ht="12" x14ac:dyDescent="0.2">
      <c r="A894" s="341">
        <v>889</v>
      </c>
      <c r="B894" s="341" t="s">
        <v>8761</v>
      </c>
      <c r="C894" s="341" t="s">
        <v>8786</v>
      </c>
      <c r="D894" s="341" t="s">
        <v>158</v>
      </c>
      <c r="E894" s="341" t="s">
        <v>3997</v>
      </c>
      <c r="F894" s="422">
        <v>1500</v>
      </c>
      <c r="G894" s="418" t="s">
        <v>10615</v>
      </c>
      <c r="H894" s="341" t="s">
        <v>10616</v>
      </c>
      <c r="I894" s="341" t="s">
        <v>4015</v>
      </c>
      <c r="J894" s="341" t="s">
        <v>8777</v>
      </c>
      <c r="K894" s="341" t="s">
        <v>4015</v>
      </c>
      <c r="L894" s="339" t="s">
        <v>1664</v>
      </c>
      <c r="M894" s="339" t="s">
        <v>1664</v>
      </c>
      <c r="N894" s="423" t="s">
        <v>1664</v>
      </c>
      <c r="O894" s="339">
        <v>1</v>
      </c>
      <c r="P894" s="424">
        <v>1</v>
      </c>
      <c r="Q894" s="423">
        <v>3057.13</v>
      </c>
      <c r="R894" s="421"/>
      <c r="S894" s="421"/>
    </row>
    <row r="895" spans="1:19" ht="12" x14ac:dyDescent="0.2">
      <c r="A895" s="341">
        <v>890</v>
      </c>
      <c r="B895" s="341" t="s">
        <v>8761</v>
      </c>
      <c r="C895" s="341" t="s">
        <v>8762</v>
      </c>
      <c r="D895" s="341" t="s">
        <v>158</v>
      </c>
      <c r="E895" s="341" t="s">
        <v>3997</v>
      </c>
      <c r="F895" s="422">
        <v>1500</v>
      </c>
      <c r="G895" s="418" t="s">
        <v>10615</v>
      </c>
      <c r="H895" s="341" t="s">
        <v>10616</v>
      </c>
      <c r="I895" s="341" t="s">
        <v>4015</v>
      </c>
      <c r="J895" s="341" t="s">
        <v>8777</v>
      </c>
      <c r="K895" s="341" t="s">
        <v>4015</v>
      </c>
      <c r="L895" s="339">
        <v>1</v>
      </c>
      <c r="M895" s="339">
        <v>12</v>
      </c>
      <c r="N895" s="423">
        <v>20430</v>
      </c>
      <c r="O895" s="339">
        <v>1</v>
      </c>
      <c r="P895" s="424">
        <v>5</v>
      </c>
      <c r="Q895" s="423">
        <v>8175</v>
      </c>
      <c r="R895" s="421"/>
      <c r="S895" s="421"/>
    </row>
    <row r="896" spans="1:19" ht="12" x14ac:dyDescent="0.2">
      <c r="A896" s="341">
        <v>891</v>
      </c>
      <c r="B896" s="341" t="s">
        <v>8761</v>
      </c>
      <c r="C896" s="341" t="s">
        <v>8762</v>
      </c>
      <c r="D896" s="341" t="s">
        <v>158</v>
      </c>
      <c r="E896" s="341" t="s">
        <v>8801</v>
      </c>
      <c r="F896" s="422">
        <v>4000</v>
      </c>
      <c r="G896" s="418" t="s">
        <v>10615</v>
      </c>
      <c r="H896" s="341" t="s">
        <v>10616</v>
      </c>
      <c r="I896" s="341" t="s">
        <v>4015</v>
      </c>
      <c r="J896" s="341" t="s">
        <v>8777</v>
      </c>
      <c r="K896" s="341" t="s">
        <v>4015</v>
      </c>
      <c r="L896" s="339" t="s">
        <v>1664</v>
      </c>
      <c r="M896" s="339" t="s">
        <v>1664</v>
      </c>
      <c r="N896" s="423" t="s">
        <v>1664</v>
      </c>
      <c r="O896" s="339">
        <v>1</v>
      </c>
      <c r="P896" s="424">
        <v>1</v>
      </c>
      <c r="Q896" s="423">
        <v>4186.3</v>
      </c>
      <c r="R896" s="421"/>
      <c r="S896" s="421"/>
    </row>
    <row r="897" spans="1:19" ht="12" x14ac:dyDescent="0.2">
      <c r="A897" s="341">
        <v>892</v>
      </c>
      <c r="B897" s="341" t="s">
        <v>8761</v>
      </c>
      <c r="C897" s="341" t="s">
        <v>8762</v>
      </c>
      <c r="D897" s="341" t="s">
        <v>158</v>
      </c>
      <c r="E897" s="341" t="s">
        <v>3997</v>
      </c>
      <c r="F897" s="422">
        <v>2500</v>
      </c>
      <c r="G897" s="418" t="s">
        <v>10617</v>
      </c>
      <c r="H897" s="341" t="s">
        <v>10618</v>
      </c>
      <c r="I897" s="341" t="s">
        <v>5769</v>
      </c>
      <c r="J897" s="341" t="s">
        <v>8777</v>
      </c>
      <c r="K897" s="341" t="s">
        <v>5769</v>
      </c>
      <c r="L897" s="339" t="s">
        <v>1664</v>
      </c>
      <c r="M897" s="339" t="s">
        <v>1664</v>
      </c>
      <c r="N897" s="423" t="s">
        <v>1664</v>
      </c>
      <c r="O897" s="339">
        <v>1</v>
      </c>
      <c r="P897" s="424">
        <v>1</v>
      </c>
      <c r="Q897" s="423">
        <v>2686.3</v>
      </c>
      <c r="R897" s="421"/>
      <c r="S897" s="421"/>
    </row>
    <row r="898" spans="1:19" ht="12" x14ac:dyDescent="0.2">
      <c r="A898" s="341">
        <v>893</v>
      </c>
      <c r="B898" s="341" t="s">
        <v>8761</v>
      </c>
      <c r="C898" s="341" t="s">
        <v>8762</v>
      </c>
      <c r="D898" s="341" t="s">
        <v>158</v>
      </c>
      <c r="E898" s="341" t="s">
        <v>3997</v>
      </c>
      <c r="F898" s="422">
        <v>1800</v>
      </c>
      <c r="G898" s="418" t="s">
        <v>10619</v>
      </c>
      <c r="H898" s="341" t="s">
        <v>10620</v>
      </c>
      <c r="I898" s="341" t="s">
        <v>4510</v>
      </c>
      <c r="J898" s="341" t="s">
        <v>8910</v>
      </c>
      <c r="K898" s="341" t="s">
        <v>4510</v>
      </c>
      <c r="L898" s="339">
        <v>1</v>
      </c>
      <c r="M898" s="339">
        <v>12</v>
      </c>
      <c r="N898" s="423">
        <v>24354</v>
      </c>
      <c r="O898" s="339">
        <v>1</v>
      </c>
      <c r="P898" s="424">
        <v>3</v>
      </c>
      <c r="Q898" s="423">
        <v>4038.45</v>
      </c>
      <c r="R898" s="421"/>
      <c r="S898" s="421"/>
    </row>
    <row r="899" spans="1:19" ht="12" x14ac:dyDescent="0.2">
      <c r="A899" s="341">
        <v>894</v>
      </c>
      <c r="B899" s="341" t="s">
        <v>8761</v>
      </c>
      <c r="C899" s="341" t="s">
        <v>8762</v>
      </c>
      <c r="D899" s="341" t="s">
        <v>158</v>
      </c>
      <c r="E899" s="341" t="s">
        <v>3997</v>
      </c>
      <c r="F899" s="422">
        <v>1500</v>
      </c>
      <c r="G899" s="418" t="s">
        <v>10621</v>
      </c>
      <c r="H899" s="341" t="s">
        <v>10622</v>
      </c>
      <c r="I899" s="341" t="s">
        <v>10416</v>
      </c>
      <c r="J899" s="341" t="s">
        <v>8910</v>
      </c>
      <c r="K899" s="341" t="s">
        <v>10416</v>
      </c>
      <c r="L899" s="339">
        <v>1</v>
      </c>
      <c r="M899" s="339">
        <v>12</v>
      </c>
      <c r="N899" s="423">
        <v>20430</v>
      </c>
      <c r="O899" s="339" t="s">
        <v>1664</v>
      </c>
      <c r="P899" s="424">
        <v>6</v>
      </c>
      <c r="Q899" s="423">
        <v>5488.7</v>
      </c>
      <c r="R899" s="421" t="s">
        <v>1664</v>
      </c>
      <c r="S899" s="421">
        <v>12</v>
      </c>
    </row>
    <row r="900" spans="1:19" ht="12" x14ac:dyDescent="0.2">
      <c r="A900" s="341">
        <v>895</v>
      </c>
      <c r="B900" s="341" t="s">
        <v>8761</v>
      </c>
      <c r="C900" s="341" t="s">
        <v>8786</v>
      </c>
      <c r="D900" s="341" t="s">
        <v>158</v>
      </c>
      <c r="E900" s="341" t="s">
        <v>8801</v>
      </c>
      <c r="F900" s="422">
        <v>4000</v>
      </c>
      <c r="G900" s="418" t="s">
        <v>10623</v>
      </c>
      <c r="H900" s="341" t="s">
        <v>10624</v>
      </c>
      <c r="I900" s="341" t="s">
        <v>4510</v>
      </c>
      <c r="J900" s="341" t="s">
        <v>8766</v>
      </c>
      <c r="K900" s="341" t="s">
        <v>4510</v>
      </c>
      <c r="L900" s="339" t="s">
        <v>1664</v>
      </c>
      <c r="M900" s="339" t="s">
        <v>1664</v>
      </c>
      <c r="N900" s="423" t="s">
        <v>1664</v>
      </c>
      <c r="O900" s="339">
        <v>1</v>
      </c>
      <c r="P900" s="424">
        <v>1</v>
      </c>
      <c r="Q900" s="423">
        <v>2319.63</v>
      </c>
      <c r="R900" s="421"/>
      <c r="S900" s="421"/>
    </row>
    <row r="901" spans="1:19" ht="12" x14ac:dyDescent="0.2">
      <c r="A901" s="341">
        <v>896</v>
      </c>
      <c r="B901" s="341" t="s">
        <v>8761</v>
      </c>
      <c r="C901" s="341" t="s">
        <v>8762</v>
      </c>
      <c r="D901" s="341" t="s">
        <v>158</v>
      </c>
      <c r="E901" s="341" t="s">
        <v>4099</v>
      </c>
      <c r="F901" s="422">
        <v>3500</v>
      </c>
      <c r="G901" s="418" t="s">
        <v>10625</v>
      </c>
      <c r="H901" s="341" t="s">
        <v>10626</v>
      </c>
      <c r="I901" s="341" t="s">
        <v>10627</v>
      </c>
      <c r="J901" s="341" t="s">
        <v>9159</v>
      </c>
      <c r="K901" s="341" t="s">
        <v>10627</v>
      </c>
      <c r="L901" s="339">
        <v>1</v>
      </c>
      <c r="M901" s="339">
        <v>8</v>
      </c>
      <c r="N901" s="423">
        <v>29162.400000000001</v>
      </c>
      <c r="O901" s="339" t="s">
        <v>1664</v>
      </c>
      <c r="P901" s="424">
        <v>6</v>
      </c>
      <c r="Q901" s="423">
        <v>22283.4</v>
      </c>
      <c r="R901" s="421">
        <v>4</v>
      </c>
      <c r="S901" s="421">
        <v>12</v>
      </c>
    </row>
    <row r="902" spans="1:19" ht="12" x14ac:dyDescent="0.2">
      <c r="A902" s="341">
        <v>897</v>
      </c>
      <c r="B902" s="341" t="s">
        <v>8761</v>
      </c>
      <c r="C902" s="341" t="s">
        <v>8762</v>
      </c>
      <c r="D902" s="341" t="s">
        <v>158</v>
      </c>
      <c r="E902" s="341" t="s">
        <v>10628</v>
      </c>
      <c r="F902" s="422">
        <v>5000</v>
      </c>
      <c r="G902" s="418" t="s">
        <v>10629</v>
      </c>
      <c r="H902" s="341" t="s">
        <v>10630</v>
      </c>
      <c r="I902" s="341" t="s">
        <v>8909</v>
      </c>
      <c r="J902" s="341" t="s">
        <v>8777</v>
      </c>
      <c r="K902" s="341" t="s">
        <v>8909</v>
      </c>
      <c r="L902" s="339">
        <v>1</v>
      </c>
      <c r="M902" s="339">
        <v>12</v>
      </c>
      <c r="N902" s="423">
        <v>63213.599999999999</v>
      </c>
      <c r="O902" s="339" t="s">
        <v>1664</v>
      </c>
      <c r="P902" s="424">
        <v>6</v>
      </c>
      <c r="Q902" s="423">
        <v>31283.4</v>
      </c>
      <c r="R902" s="421" t="s">
        <v>1664</v>
      </c>
      <c r="S902" s="421">
        <v>12</v>
      </c>
    </row>
    <row r="903" spans="1:19" ht="12" x14ac:dyDescent="0.2">
      <c r="A903" s="341">
        <v>898</v>
      </c>
      <c r="B903" s="341" t="s">
        <v>8761</v>
      </c>
      <c r="C903" s="341" t="s">
        <v>8762</v>
      </c>
      <c r="D903" s="341" t="s">
        <v>158</v>
      </c>
      <c r="E903" s="341" t="s">
        <v>9624</v>
      </c>
      <c r="F903" s="422">
        <v>4000</v>
      </c>
      <c r="G903" s="418" t="s">
        <v>10631</v>
      </c>
      <c r="H903" s="341" t="s">
        <v>10632</v>
      </c>
      <c r="I903" s="341" t="s">
        <v>4015</v>
      </c>
      <c r="J903" s="341" t="s">
        <v>8777</v>
      </c>
      <c r="K903" s="341" t="s">
        <v>4015</v>
      </c>
      <c r="L903" s="339">
        <v>1</v>
      </c>
      <c r="M903" s="339">
        <v>12</v>
      </c>
      <c r="N903" s="423">
        <v>51213.599999999999</v>
      </c>
      <c r="O903" s="339" t="s">
        <v>1664</v>
      </c>
      <c r="P903" s="424">
        <v>6</v>
      </c>
      <c r="Q903" s="423">
        <v>25283.4</v>
      </c>
      <c r="R903" s="421" t="s">
        <v>1664</v>
      </c>
      <c r="S903" s="421">
        <v>12</v>
      </c>
    </row>
    <row r="904" spans="1:19" ht="12" x14ac:dyDescent="0.2">
      <c r="A904" s="341">
        <v>899</v>
      </c>
      <c r="B904" s="341" t="s">
        <v>8761</v>
      </c>
      <c r="C904" s="341" t="s">
        <v>8762</v>
      </c>
      <c r="D904" s="341" t="s">
        <v>158</v>
      </c>
      <c r="E904" s="341" t="s">
        <v>3997</v>
      </c>
      <c r="F904" s="422">
        <v>1500</v>
      </c>
      <c r="G904" s="418" t="s">
        <v>10633</v>
      </c>
      <c r="H904" s="341" t="s">
        <v>10634</v>
      </c>
      <c r="I904" s="341" t="s">
        <v>6003</v>
      </c>
      <c r="J904" s="341" t="s">
        <v>8910</v>
      </c>
      <c r="K904" s="341" t="s">
        <v>6003</v>
      </c>
      <c r="L904" s="339">
        <v>1</v>
      </c>
      <c r="M904" s="339">
        <v>12</v>
      </c>
      <c r="N904" s="423">
        <v>20430</v>
      </c>
      <c r="O904" s="339" t="s">
        <v>1664</v>
      </c>
      <c r="P904" s="424">
        <v>6</v>
      </c>
      <c r="Q904" s="423">
        <v>9810</v>
      </c>
      <c r="R904" s="421" t="s">
        <v>1664</v>
      </c>
      <c r="S904" s="421">
        <v>12</v>
      </c>
    </row>
    <row r="905" spans="1:19" ht="12" x14ac:dyDescent="0.2">
      <c r="A905" s="341">
        <v>900</v>
      </c>
      <c r="B905" s="341" t="s">
        <v>8761</v>
      </c>
      <c r="C905" s="341" t="s">
        <v>8762</v>
      </c>
      <c r="D905" s="341" t="s">
        <v>158</v>
      </c>
      <c r="E905" s="341" t="s">
        <v>3997</v>
      </c>
      <c r="F905" s="422">
        <v>1800</v>
      </c>
      <c r="G905" s="418" t="s">
        <v>10635</v>
      </c>
      <c r="H905" s="341" t="s">
        <v>10636</v>
      </c>
      <c r="I905" s="341" t="s">
        <v>6003</v>
      </c>
      <c r="J905" s="341" t="s">
        <v>8910</v>
      </c>
      <c r="K905" s="341" t="s">
        <v>6003</v>
      </c>
      <c r="L905" s="339">
        <v>1</v>
      </c>
      <c r="M905" s="339">
        <v>11</v>
      </c>
      <c r="N905" s="423">
        <v>20233.8</v>
      </c>
      <c r="O905" s="339" t="s">
        <v>1664</v>
      </c>
      <c r="P905" s="424">
        <v>6</v>
      </c>
      <c r="Q905" s="423">
        <v>11772</v>
      </c>
      <c r="R905" s="421" t="s">
        <v>1664</v>
      </c>
      <c r="S905" s="421">
        <v>12</v>
      </c>
    </row>
    <row r="906" spans="1:19" ht="12" x14ac:dyDescent="0.2">
      <c r="A906" s="341">
        <v>901</v>
      </c>
      <c r="B906" s="341" t="s">
        <v>8761</v>
      </c>
      <c r="C906" s="341" t="s">
        <v>8786</v>
      </c>
      <c r="D906" s="341" t="s">
        <v>158</v>
      </c>
      <c r="E906" s="341" t="s">
        <v>9882</v>
      </c>
      <c r="F906" s="422">
        <v>1500</v>
      </c>
      <c r="G906" s="418" t="s">
        <v>10637</v>
      </c>
      <c r="H906" s="341" t="s">
        <v>10638</v>
      </c>
      <c r="I906" s="341" t="s">
        <v>7905</v>
      </c>
      <c r="J906" s="341" t="s">
        <v>8910</v>
      </c>
      <c r="K906" s="341" t="s">
        <v>7905</v>
      </c>
      <c r="L906" s="339" t="s">
        <v>1664</v>
      </c>
      <c r="M906" s="339" t="s">
        <v>1664</v>
      </c>
      <c r="N906" s="423" t="s">
        <v>1664</v>
      </c>
      <c r="O906" s="339">
        <v>1</v>
      </c>
      <c r="P906" s="424">
        <v>1</v>
      </c>
      <c r="Q906" s="423">
        <v>1635</v>
      </c>
      <c r="R906" s="421"/>
      <c r="S906" s="421"/>
    </row>
    <row r="907" spans="1:19" ht="12" x14ac:dyDescent="0.2">
      <c r="A907" s="341">
        <v>902</v>
      </c>
      <c r="B907" s="341" t="s">
        <v>8761</v>
      </c>
      <c r="C907" s="341" t="s">
        <v>8786</v>
      </c>
      <c r="D907" s="341" t="s">
        <v>158</v>
      </c>
      <c r="E907" s="341" t="s">
        <v>4012</v>
      </c>
      <c r="F907" s="422">
        <v>6500</v>
      </c>
      <c r="G907" s="418" t="s">
        <v>10639</v>
      </c>
      <c r="H907" s="341" t="s">
        <v>10640</v>
      </c>
      <c r="I907" s="341" t="s">
        <v>4015</v>
      </c>
      <c r="J907" s="341" t="s">
        <v>10641</v>
      </c>
      <c r="K907" s="341" t="s">
        <v>4015</v>
      </c>
      <c r="L907" s="339" t="s">
        <v>1664</v>
      </c>
      <c r="M907" s="339" t="s">
        <v>1664</v>
      </c>
      <c r="N907" s="423" t="s">
        <v>1664</v>
      </c>
      <c r="O907" s="339">
        <v>1</v>
      </c>
      <c r="P907" s="424">
        <v>1</v>
      </c>
      <c r="Q907" s="423">
        <v>4483.53</v>
      </c>
      <c r="R907" s="421"/>
      <c r="S907" s="421"/>
    </row>
    <row r="908" spans="1:19" ht="12" x14ac:dyDescent="0.2">
      <c r="A908" s="341">
        <v>903</v>
      </c>
      <c r="B908" s="341" t="s">
        <v>8761</v>
      </c>
      <c r="C908" s="341" t="s">
        <v>8762</v>
      </c>
      <c r="D908" s="341" t="s">
        <v>158</v>
      </c>
      <c r="E908" s="341" t="s">
        <v>4012</v>
      </c>
      <c r="F908" s="422">
        <v>6500</v>
      </c>
      <c r="G908" s="418" t="s">
        <v>10639</v>
      </c>
      <c r="H908" s="341" t="s">
        <v>10640</v>
      </c>
      <c r="I908" s="341" t="s">
        <v>4015</v>
      </c>
      <c r="J908" s="341" t="s">
        <v>10641</v>
      </c>
      <c r="K908" s="341" t="s">
        <v>4015</v>
      </c>
      <c r="L908" s="339">
        <v>1</v>
      </c>
      <c r="M908" s="339">
        <v>12</v>
      </c>
      <c r="N908" s="423">
        <v>81213.600000000006</v>
      </c>
      <c r="O908" s="339">
        <v>1</v>
      </c>
      <c r="P908" s="424">
        <v>4</v>
      </c>
      <c r="Q908" s="423">
        <v>26910.799999999999</v>
      </c>
      <c r="R908" s="421"/>
      <c r="S908" s="421"/>
    </row>
    <row r="909" spans="1:19" ht="12" x14ac:dyDescent="0.2">
      <c r="A909" s="341">
        <v>904</v>
      </c>
      <c r="B909" s="341" t="s">
        <v>8761</v>
      </c>
      <c r="C909" s="341" t="s">
        <v>8762</v>
      </c>
      <c r="D909" s="341" t="s">
        <v>158</v>
      </c>
      <c r="E909" s="341" t="s">
        <v>4507</v>
      </c>
      <c r="F909" s="422">
        <v>4500</v>
      </c>
      <c r="G909" s="418" t="s">
        <v>10642</v>
      </c>
      <c r="H909" s="341" t="s">
        <v>10643</v>
      </c>
      <c r="I909" s="341" t="s">
        <v>4015</v>
      </c>
      <c r="J909" s="341" t="s">
        <v>8777</v>
      </c>
      <c r="K909" s="341" t="s">
        <v>4015</v>
      </c>
      <c r="L909" s="339">
        <v>1</v>
      </c>
      <c r="M909" s="339">
        <v>12</v>
      </c>
      <c r="N909" s="423">
        <v>57213.599999999999</v>
      </c>
      <c r="O909" s="339" t="s">
        <v>1664</v>
      </c>
      <c r="P909" s="424">
        <v>6</v>
      </c>
      <c r="Q909" s="423">
        <v>28283.4</v>
      </c>
      <c r="R909" s="421" t="s">
        <v>1664</v>
      </c>
      <c r="S909" s="421">
        <v>12</v>
      </c>
    </row>
    <row r="910" spans="1:19" ht="12" x14ac:dyDescent="0.2">
      <c r="A910" s="341">
        <v>905</v>
      </c>
      <c r="B910" s="341" t="s">
        <v>8761</v>
      </c>
      <c r="C910" s="341" t="s">
        <v>8762</v>
      </c>
      <c r="D910" s="341" t="s">
        <v>158</v>
      </c>
      <c r="E910" s="341" t="s">
        <v>3997</v>
      </c>
      <c r="F910" s="422">
        <v>1800</v>
      </c>
      <c r="G910" s="418" t="s">
        <v>10644</v>
      </c>
      <c r="H910" s="341" t="s">
        <v>10645</v>
      </c>
      <c r="I910" s="341" t="s">
        <v>9486</v>
      </c>
      <c r="J910" s="341" t="s">
        <v>9033</v>
      </c>
      <c r="K910" s="341" t="s">
        <v>9486</v>
      </c>
      <c r="L910" s="339">
        <v>1</v>
      </c>
      <c r="M910" s="339">
        <v>12</v>
      </c>
      <c r="N910" s="423">
        <v>24354</v>
      </c>
      <c r="O910" s="339" t="s">
        <v>1664</v>
      </c>
      <c r="P910" s="424">
        <v>6</v>
      </c>
      <c r="Q910" s="423">
        <v>11772</v>
      </c>
      <c r="R910" s="421" t="s">
        <v>1664</v>
      </c>
      <c r="S910" s="421">
        <v>12</v>
      </c>
    </row>
    <row r="911" spans="1:19" ht="12" x14ac:dyDescent="0.2">
      <c r="A911" s="341">
        <v>906</v>
      </c>
      <c r="B911" s="341" t="s">
        <v>8761</v>
      </c>
      <c r="C911" s="341" t="s">
        <v>8762</v>
      </c>
      <c r="D911" s="341" t="s">
        <v>158</v>
      </c>
      <c r="E911" s="341" t="s">
        <v>8801</v>
      </c>
      <c r="F911" s="422">
        <v>4000</v>
      </c>
      <c r="G911" s="418" t="s">
        <v>10646</v>
      </c>
      <c r="H911" s="341" t="s">
        <v>10647</v>
      </c>
      <c r="I911" s="341" t="s">
        <v>4105</v>
      </c>
      <c r="J911" s="341" t="s">
        <v>8766</v>
      </c>
      <c r="K911" s="341" t="s">
        <v>4105</v>
      </c>
      <c r="L911" s="339">
        <v>1</v>
      </c>
      <c r="M911" s="339">
        <v>12</v>
      </c>
      <c r="N911" s="423">
        <v>51213.599999999999</v>
      </c>
      <c r="O911" s="339" t="s">
        <v>1664</v>
      </c>
      <c r="P911" s="424">
        <v>6</v>
      </c>
      <c r="Q911" s="423">
        <v>25283.4</v>
      </c>
      <c r="R911" s="421" t="s">
        <v>1664</v>
      </c>
      <c r="S911" s="421">
        <v>12</v>
      </c>
    </row>
    <row r="912" spans="1:19" ht="12" x14ac:dyDescent="0.2">
      <c r="A912" s="341">
        <v>907</v>
      </c>
      <c r="B912" s="341" t="s">
        <v>8761</v>
      </c>
      <c r="C912" s="341" t="s">
        <v>8762</v>
      </c>
      <c r="D912" s="341" t="s">
        <v>158</v>
      </c>
      <c r="E912" s="341" t="s">
        <v>3988</v>
      </c>
      <c r="F912" s="422">
        <v>3000</v>
      </c>
      <c r="G912" s="418" t="s">
        <v>10648</v>
      </c>
      <c r="H912" s="341" t="s">
        <v>10649</v>
      </c>
      <c r="I912" s="341" t="s">
        <v>9486</v>
      </c>
      <c r="J912" s="341" t="s">
        <v>8910</v>
      </c>
      <c r="K912" s="341" t="s">
        <v>9486</v>
      </c>
      <c r="L912" s="339">
        <v>1</v>
      </c>
      <c r="M912" s="339">
        <v>5</v>
      </c>
      <c r="N912" s="423">
        <v>18789</v>
      </c>
      <c r="O912" s="339" t="s">
        <v>1664</v>
      </c>
      <c r="P912" s="424" t="s">
        <v>1664</v>
      </c>
      <c r="Q912" s="423" t="s">
        <v>1664</v>
      </c>
      <c r="R912" s="421"/>
      <c r="S912" s="421"/>
    </row>
    <row r="913" spans="1:19" ht="12" x14ac:dyDescent="0.2">
      <c r="A913" s="341">
        <v>908</v>
      </c>
      <c r="B913" s="341" t="s">
        <v>8761</v>
      </c>
      <c r="C913" s="341" t="s">
        <v>8786</v>
      </c>
      <c r="D913" s="341" t="s">
        <v>158</v>
      </c>
      <c r="E913" s="341" t="s">
        <v>8790</v>
      </c>
      <c r="F913" s="422">
        <v>2500</v>
      </c>
      <c r="G913" s="418" t="s">
        <v>10650</v>
      </c>
      <c r="H913" s="341" t="s">
        <v>10651</v>
      </c>
      <c r="I913" s="341" t="s">
        <v>581</v>
      </c>
      <c r="J913" s="341" t="s">
        <v>3995</v>
      </c>
      <c r="K913" s="341" t="s">
        <v>581</v>
      </c>
      <c r="L913" s="339">
        <v>1</v>
      </c>
      <c r="M913" s="339">
        <v>10</v>
      </c>
      <c r="N913" s="423">
        <v>25550.2</v>
      </c>
      <c r="O913" s="339" t="s">
        <v>1664</v>
      </c>
      <c r="P913" s="424" t="s">
        <v>1664</v>
      </c>
      <c r="Q913" s="423" t="s">
        <v>1664</v>
      </c>
      <c r="R913" s="421"/>
      <c r="S913" s="421"/>
    </row>
    <row r="914" spans="1:19" ht="12" x14ac:dyDescent="0.2">
      <c r="A914" s="341">
        <v>909</v>
      </c>
      <c r="B914" s="341" t="s">
        <v>8761</v>
      </c>
      <c r="C914" s="341" t="s">
        <v>8762</v>
      </c>
      <c r="D914" s="341" t="s">
        <v>158</v>
      </c>
      <c r="E914" s="341" t="s">
        <v>8790</v>
      </c>
      <c r="F914" s="422">
        <v>2500</v>
      </c>
      <c r="G914" s="418" t="s">
        <v>10650</v>
      </c>
      <c r="H914" s="341" t="s">
        <v>10651</v>
      </c>
      <c r="I914" s="341" t="s">
        <v>581</v>
      </c>
      <c r="J914" s="341" t="s">
        <v>3995</v>
      </c>
      <c r="K914" s="341" t="s">
        <v>581</v>
      </c>
      <c r="L914" s="339">
        <v>1</v>
      </c>
      <c r="M914" s="339">
        <v>2</v>
      </c>
      <c r="N914" s="423">
        <v>5735.6</v>
      </c>
      <c r="O914" s="339" t="s">
        <v>1664</v>
      </c>
      <c r="P914" s="424" t="s">
        <v>1664</v>
      </c>
      <c r="Q914" s="423" t="s">
        <v>1664</v>
      </c>
      <c r="R914" s="421"/>
      <c r="S914" s="421"/>
    </row>
    <row r="915" spans="1:19" ht="12" x14ac:dyDescent="0.2">
      <c r="A915" s="341">
        <v>910</v>
      </c>
      <c r="B915" s="341" t="s">
        <v>8761</v>
      </c>
      <c r="C915" s="341" t="s">
        <v>8786</v>
      </c>
      <c r="D915" s="341" t="s">
        <v>158</v>
      </c>
      <c r="E915" s="341" t="s">
        <v>10229</v>
      </c>
      <c r="F915" s="422">
        <v>3000</v>
      </c>
      <c r="G915" s="418" t="s">
        <v>10652</v>
      </c>
      <c r="H915" s="341" t="s">
        <v>10653</v>
      </c>
      <c r="I915" s="341" t="s">
        <v>4015</v>
      </c>
      <c r="J915" s="341" t="s">
        <v>8766</v>
      </c>
      <c r="K915" s="341" t="s">
        <v>4015</v>
      </c>
      <c r="L915" s="339" t="s">
        <v>1664</v>
      </c>
      <c r="M915" s="339" t="s">
        <v>1664</v>
      </c>
      <c r="N915" s="423" t="s">
        <v>1664</v>
      </c>
      <c r="O915" s="339">
        <v>1</v>
      </c>
      <c r="P915" s="424">
        <v>6</v>
      </c>
      <c r="Q915" s="423">
        <v>19283.400000000001</v>
      </c>
      <c r="R915" s="421">
        <v>4</v>
      </c>
      <c r="S915" s="421">
        <v>12</v>
      </c>
    </row>
    <row r="916" spans="1:19" ht="12" x14ac:dyDescent="0.2">
      <c r="A916" s="341">
        <v>911</v>
      </c>
      <c r="B916" s="341" t="s">
        <v>8761</v>
      </c>
      <c r="C916" s="341" t="s">
        <v>8762</v>
      </c>
      <c r="D916" s="341" t="s">
        <v>158</v>
      </c>
      <c r="E916" s="341" t="s">
        <v>10229</v>
      </c>
      <c r="F916" s="422">
        <v>3000</v>
      </c>
      <c r="G916" s="418" t="s">
        <v>10652</v>
      </c>
      <c r="H916" s="341" t="s">
        <v>10653</v>
      </c>
      <c r="I916" s="341" t="s">
        <v>4015</v>
      </c>
      <c r="J916" s="341" t="s">
        <v>8766</v>
      </c>
      <c r="K916" s="341" t="s">
        <v>4015</v>
      </c>
      <c r="L916" s="339">
        <v>1</v>
      </c>
      <c r="M916" s="339">
        <v>8</v>
      </c>
      <c r="N916" s="423">
        <v>25283.599999999999</v>
      </c>
      <c r="O916" s="339" t="s">
        <v>1664</v>
      </c>
      <c r="P916" s="424" t="s">
        <v>1664</v>
      </c>
      <c r="Q916" s="423" t="s">
        <v>1664</v>
      </c>
      <c r="R916" s="421"/>
      <c r="S916" s="421"/>
    </row>
    <row r="917" spans="1:19" ht="12" x14ac:dyDescent="0.2">
      <c r="A917" s="341">
        <v>912</v>
      </c>
      <c r="B917" s="341" t="s">
        <v>8761</v>
      </c>
      <c r="C917" s="341" t="s">
        <v>8762</v>
      </c>
      <c r="D917" s="341" t="s">
        <v>158</v>
      </c>
      <c r="E917" s="341" t="s">
        <v>10654</v>
      </c>
      <c r="F917" s="422">
        <v>4000</v>
      </c>
      <c r="G917" s="418" t="s">
        <v>10655</v>
      </c>
      <c r="H917" s="341" t="s">
        <v>10656</v>
      </c>
      <c r="I917" s="341" t="s">
        <v>4015</v>
      </c>
      <c r="J917" s="341" t="s">
        <v>10657</v>
      </c>
      <c r="K917" s="341" t="s">
        <v>4015</v>
      </c>
      <c r="L917" s="339">
        <v>1</v>
      </c>
      <c r="M917" s="339">
        <v>12</v>
      </c>
      <c r="N917" s="423">
        <v>51213.599999999999</v>
      </c>
      <c r="O917" s="339" t="s">
        <v>1664</v>
      </c>
      <c r="P917" s="424">
        <v>6</v>
      </c>
      <c r="Q917" s="423">
        <v>25283.4</v>
      </c>
      <c r="R917" s="421" t="s">
        <v>1664</v>
      </c>
      <c r="S917" s="421">
        <v>12</v>
      </c>
    </row>
    <row r="918" spans="1:19" ht="12" x14ac:dyDescent="0.2">
      <c r="A918" s="341">
        <v>913</v>
      </c>
      <c r="B918" s="341" t="s">
        <v>8761</v>
      </c>
      <c r="C918" s="341" t="s">
        <v>8762</v>
      </c>
      <c r="D918" s="341" t="s">
        <v>158</v>
      </c>
      <c r="E918" s="341" t="s">
        <v>10077</v>
      </c>
      <c r="F918" s="422">
        <v>6000</v>
      </c>
      <c r="G918" s="418" t="s">
        <v>10658</v>
      </c>
      <c r="H918" s="341" t="s">
        <v>10659</v>
      </c>
      <c r="I918" s="341" t="s">
        <v>8867</v>
      </c>
      <c r="J918" s="341" t="s">
        <v>8766</v>
      </c>
      <c r="K918" s="341" t="s">
        <v>8867</v>
      </c>
      <c r="L918" s="339">
        <v>1</v>
      </c>
      <c r="M918" s="339">
        <v>12</v>
      </c>
      <c r="N918" s="423">
        <v>75213.600000000006</v>
      </c>
      <c r="O918" s="339">
        <v>1</v>
      </c>
      <c r="P918" s="424">
        <v>4</v>
      </c>
      <c r="Q918" s="423">
        <v>38794.130000000005</v>
      </c>
      <c r="R918" s="421"/>
      <c r="S918" s="421"/>
    </row>
    <row r="919" spans="1:19" ht="12" x14ac:dyDescent="0.2">
      <c r="A919" s="341">
        <v>914</v>
      </c>
      <c r="B919" s="341" t="s">
        <v>8761</v>
      </c>
      <c r="C919" s="341" t="s">
        <v>8762</v>
      </c>
      <c r="D919" s="341" t="s">
        <v>158</v>
      </c>
      <c r="E919" s="341" t="s">
        <v>9166</v>
      </c>
      <c r="F919" s="422">
        <v>4000</v>
      </c>
      <c r="G919" s="418" t="s">
        <v>10660</v>
      </c>
      <c r="H919" s="341" t="s">
        <v>10661</v>
      </c>
      <c r="I919" s="341" t="s">
        <v>9017</v>
      </c>
      <c r="J919" s="341" t="s">
        <v>10662</v>
      </c>
      <c r="K919" s="341" t="s">
        <v>9017</v>
      </c>
      <c r="L919" s="339">
        <v>1</v>
      </c>
      <c r="M919" s="339">
        <v>12</v>
      </c>
      <c r="N919" s="423">
        <v>51213.599999999999</v>
      </c>
      <c r="O919" s="339" t="s">
        <v>1664</v>
      </c>
      <c r="P919" s="424">
        <v>6</v>
      </c>
      <c r="Q919" s="423">
        <v>25283.4</v>
      </c>
      <c r="R919" s="421" t="s">
        <v>1664</v>
      </c>
      <c r="S919" s="421">
        <v>12</v>
      </c>
    </row>
    <row r="920" spans="1:19" ht="12" x14ac:dyDescent="0.2">
      <c r="A920" s="341">
        <v>915</v>
      </c>
      <c r="B920" s="341" t="s">
        <v>8761</v>
      </c>
      <c r="C920" s="341" t="s">
        <v>8762</v>
      </c>
      <c r="D920" s="341" t="s">
        <v>158</v>
      </c>
      <c r="E920" s="341" t="s">
        <v>3997</v>
      </c>
      <c r="F920" s="422">
        <v>2000</v>
      </c>
      <c r="G920" s="418" t="s">
        <v>10663</v>
      </c>
      <c r="H920" s="341" t="s">
        <v>10664</v>
      </c>
      <c r="I920" s="341" t="s">
        <v>6003</v>
      </c>
      <c r="J920" s="341" t="s">
        <v>8777</v>
      </c>
      <c r="K920" s="341" t="s">
        <v>6003</v>
      </c>
      <c r="L920" s="339">
        <v>1</v>
      </c>
      <c r="M920" s="339">
        <v>12</v>
      </c>
      <c r="N920" s="423">
        <v>26970</v>
      </c>
      <c r="O920" s="339" t="s">
        <v>1664</v>
      </c>
      <c r="P920" s="424">
        <v>6</v>
      </c>
      <c r="Q920" s="423">
        <v>13080</v>
      </c>
      <c r="R920" s="421" t="s">
        <v>1664</v>
      </c>
      <c r="S920" s="421">
        <v>12</v>
      </c>
    </row>
    <row r="921" spans="1:19" ht="12" x14ac:dyDescent="0.2">
      <c r="A921" s="341">
        <v>916</v>
      </c>
      <c r="B921" s="341" t="s">
        <v>8761</v>
      </c>
      <c r="C921" s="341" t="s">
        <v>8762</v>
      </c>
      <c r="D921" s="341" t="s">
        <v>158</v>
      </c>
      <c r="E921" s="341" t="s">
        <v>10665</v>
      </c>
      <c r="F921" s="422">
        <v>3000</v>
      </c>
      <c r="G921" s="418" t="s">
        <v>10666</v>
      </c>
      <c r="H921" s="341" t="s">
        <v>10667</v>
      </c>
      <c r="I921" s="341" t="s">
        <v>4015</v>
      </c>
      <c r="J921" s="341" t="s">
        <v>8777</v>
      </c>
      <c r="K921" s="341" t="s">
        <v>4015</v>
      </c>
      <c r="L921" s="339">
        <v>1</v>
      </c>
      <c r="M921" s="339">
        <v>3</v>
      </c>
      <c r="N921" s="423">
        <v>9203.4</v>
      </c>
      <c r="O921" s="339" t="s">
        <v>1664</v>
      </c>
      <c r="P921" s="424" t="s">
        <v>1664</v>
      </c>
      <c r="Q921" s="423" t="s">
        <v>1664</v>
      </c>
      <c r="R921" s="421"/>
      <c r="S921" s="421"/>
    </row>
    <row r="922" spans="1:19" ht="12" x14ac:dyDescent="0.2">
      <c r="A922" s="341">
        <v>917</v>
      </c>
      <c r="B922" s="341" t="s">
        <v>8761</v>
      </c>
      <c r="C922" s="341" t="s">
        <v>8762</v>
      </c>
      <c r="D922" s="341" t="s">
        <v>158</v>
      </c>
      <c r="E922" s="341" t="s">
        <v>8801</v>
      </c>
      <c r="F922" s="422">
        <v>4000</v>
      </c>
      <c r="G922" s="418" t="s">
        <v>10666</v>
      </c>
      <c r="H922" s="341" t="s">
        <v>10667</v>
      </c>
      <c r="I922" s="341" t="s">
        <v>4015</v>
      </c>
      <c r="J922" s="341" t="s">
        <v>8777</v>
      </c>
      <c r="K922" s="341" t="s">
        <v>4015</v>
      </c>
      <c r="L922" s="339">
        <v>1</v>
      </c>
      <c r="M922" s="339">
        <v>10</v>
      </c>
      <c r="N922" s="423">
        <v>42778</v>
      </c>
      <c r="O922" s="339" t="s">
        <v>1664</v>
      </c>
      <c r="P922" s="424">
        <v>6</v>
      </c>
      <c r="Q922" s="423">
        <v>25283.4</v>
      </c>
      <c r="R922" s="421" t="s">
        <v>1664</v>
      </c>
      <c r="S922" s="421">
        <v>12</v>
      </c>
    </row>
    <row r="923" spans="1:19" ht="12" x14ac:dyDescent="0.2">
      <c r="A923" s="341">
        <v>918</v>
      </c>
      <c r="B923" s="341" t="s">
        <v>8761</v>
      </c>
      <c r="C923" s="341" t="s">
        <v>8762</v>
      </c>
      <c r="D923" s="341" t="s">
        <v>158</v>
      </c>
      <c r="E923" s="341" t="s">
        <v>10483</v>
      </c>
      <c r="F923" s="422">
        <v>6000</v>
      </c>
      <c r="G923" s="418" t="s">
        <v>10668</v>
      </c>
      <c r="H923" s="341" t="s">
        <v>10669</v>
      </c>
      <c r="I923" s="341" t="s">
        <v>9446</v>
      </c>
      <c r="J923" s="341" t="s">
        <v>8777</v>
      </c>
      <c r="K923" s="341" t="s">
        <v>9446</v>
      </c>
      <c r="L923" s="339">
        <v>1</v>
      </c>
      <c r="M923" s="339">
        <v>12</v>
      </c>
      <c r="N923" s="423">
        <v>75213.600000000006</v>
      </c>
      <c r="O923" s="339">
        <v>1</v>
      </c>
      <c r="P923" s="424">
        <v>4</v>
      </c>
      <c r="Q923" s="423">
        <v>29666.43</v>
      </c>
      <c r="R923" s="421"/>
      <c r="S923" s="421"/>
    </row>
    <row r="924" spans="1:19" ht="12" x14ac:dyDescent="0.2">
      <c r="A924" s="341">
        <v>919</v>
      </c>
      <c r="B924" s="341" t="s">
        <v>8761</v>
      </c>
      <c r="C924" s="341" t="s">
        <v>8786</v>
      </c>
      <c r="D924" s="341" t="s">
        <v>158</v>
      </c>
      <c r="E924" s="341" t="s">
        <v>4507</v>
      </c>
      <c r="F924" s="422">
        <v>3500</v>
      </c>
      <c r="G924" s="418" t="s">
        <v>10670</v>
      </c>
      <c r="H924" s="341" t="s">
        <v>10671</v>
      </c>
      <c r="I924" s="341" t="s">
        <v>4510</v>
      </c>
      <c r="J924" s="341" t="s">
        <v>8910</v>
      </c>
      <c r="K924" s="341" t="s">
        <v>4510</v>
      </c>
      <c r="L924" s="339">
        <v>1</v>
      </c>
      <c r="M924" s="339">
        <v>10</v>
      </c>
      <c r="N924" s="423">
        <v>37478</v>
      </c>
      <c r="O924" s="339" t="s">
        <v>1664</v>
      </c>
      <c r="P924" s="424">
        <v>6</v>
      </c>
      <c r="Q924" s="423">
        <v>22283.4</v>
      </c>
      <c r="R924" s="421" t="s">
        <v>1664</v>
      </c>
      <c r="S924" s="421">
        <v>12</v>
      </c>
    </row>
    <row r="925" spans="1:19" ht="12" x14ac:dyDescent="0.2">
      <c r="A925" s="341">
        <v>920</v>
      </c>
      <c r="B925" s="341" t="s">
        <v>8761</v>
      </c>
      <c r="C925" s="341" t="s">
        <v>8762</v>
      </c>
      <c r="D925" s="341" t="s">
        <v>158</v>
      </c>
      <c r="E925" s="341" t="s">
        <v>4507</v>
      </c>
      <c r="F925" s="422">
        <v>3500</v>
      </c>
      <c r="G925" s="418" t="s">
        <v>10670</v>
      </c>
      <c r="H925" s="341" t="s">
        <v>10671</v>
      </c>
      <c r="I925" s="341" t="s">
        <v>4510</v>
      </c>
      <c r="J925" s="341" t="s">
        <v>8910</v>
      </c>
      <c r="K925" s="341" t="s">
        <v>4510</v>
      </c>
      <c r="L925" s="339">
        <v>1</v>
      </c>
      <c r="M925" s="339">
        <v>2</v>
      </c>
      <c r="N925" s="423">
        <v>7735.6</v>
      </c>
      <c r="O925" s="339" t="s">
        <v>1664</v>
      </c>
      <c r="P925" s="424" t="s">
        <v>1664</v>
      </c>
      <c r="Q925" s="423" t="s">
        <v>1664</v>
      </c>
      <c r="R925" s="421"/>
      <c r="S925" s="421"/>
    </row>
    <row r="926" spans="1:19" ht="12" x14ac:dyDescent="0.2">
      <c r="A926" s="341">
        <v>921</v>
      </c>
      <c r="B926" s="341" t="s">
        <v>8761</v>
      </c>
      <c r="C926" s="341" t="s">
        <v>8786</v>
      </c>
      <c r="D926" s="341" t="s">
        <v>158</v>
      </c>
      <c r="E926" s="341" t="s">
        <v>8801</v>
      </c>
      <c r="F926" s="422">
        <v>4000</v>
      </c>
      <c r="G926" s="418" t="s">
        <v>10672</v>
      </c>
      <c r="H926" s="341" t="s">
        <v>10673</v>
      </c>
      <c r="I926" s="341" t="s">
        <v>4015</v>
      </c>
      <c r="J926" s="341" t="s">
        <v>8777</v>
      </c>
      <c r="K926" s="341" t="s">
        <v>4015</v>
      </c>
      <c r="L926" s="339">
        <v>1</v>
      </c>
      <c r="M926" s="339">
        <v>8</v>
      </c>
      <c r="N926" s="423">
        <v>33642.400000000001</v>
      </c>
      <c r="O926" s="339" t="s">
        <v>1664</v>
      </c>
      <c r="P926" s="424" t="s">
        <v>1664</v>
      </c>
      <c r="Q926" s="423" t="s">
        <v>1664</v>
      </c>
      <c r="R926" s="421"/>
      <c r="S926" s="421"/>
    </row>
    <row r="927" spans="1:19" ht="12" x14ac:dyDescent="0.2">
      <c r="A927" s="341">
        <v>922</v>
      </c>
      <c r="B927" s="341" t="s">
        <v>8761</v>
      </c>
      <c r="C927" s="341" t="s">
        <v>8762</v>
      </c>
      <c r="D927" s="341" t="s">
        <v>158</v>
      </c>
      <c r="E927" s="341" t="s">
        <v>8801</v>
      </c>
      <c r="F927" s="422">
        <v>4000</v>
      </c>
      <c r="G927" s="418" t="s">
        <v>10672</v>
      </c>
      <c r="H927" s="341" t="s">
        <v>10673</v>
      </c>
      <c r="I927" s="341" t="s">
        <v>4015</v>
      </c>
      <c r="J927" s="341" t="s">
        <v>8777</v>
      </c>
      <c r="K927" s="341" t="s">
        <v>4015</v>
      </c>
      <c r="L927" s="339">
        <v>1</v>
      </c>
      <c r="M927" s="339">
        <v>2</v>
      </c>
      <c r="N927" s="423">
        <v>8735.6</v>
      </c>
      <c r="O927" s="339" t="s">
        <v>1664</v>
      </c>
      <c r="P927" s="424">
        <v>6</v>
      </c>
      <c r="Q927" s="423">
        <v>25283.4</v>
      </c>
      <c r="R927" s="421" t="s">
        <v>1664</v>
      </c>
      <c r="S927" s="421">
        <v>12</v>
      </c>
    </row>
    <row r="928" spans="1:19" ht="12" x14ac:dyDescent="0.2">
      <c r="A928" s="341">
        <v>923</v>
      </c>
      <c r="B928" s="341" t="s">
        <v>8761</v>
      </c>
      <c r="C928" s="341" t="s">
        <v>8762</v>
      </c>
      <c r="D928" s="341" t="s">
        <v>158</v>
      </c>
      <c r="E928" s="341" t="s">
        <v>3988</v>
      </c>
      <c r="F928" s="422">
        <v>3500</v>
      </c>
      <c r="G928" s="418" t="s">
        <v>10674</v>
      </c>
      <c r="H928" s="341" t="s">
        <v>10675</v>
      </c>
      <c r="I928" s="341" t="s">
        <v>9486</v>
      </c>
      <c r="J928" s="341" t="s">
        <v>8910</v>
      </c>
      <c r="K928" s="341" t="s">
        <v>9486</v>
      </c>
      <c r="L928" s="339">
        <v>1</v>
      </c>
      <c r="M928" s="339">
        <v>12</v>
      </c>
      <c r="N928" s="423">
        <v>45213.599999999999</v>
      </c>
      <c r="O928" s="339" t="s">
        <v>1664</v>
      </c>
      <c r="P928" s="424">
        <v>6</v>
      </c>
      <c r="Q928" s="423">
        <v>22283.4</v>
      </c>
      <c r="R928" s="421" t="s">
        <v>1664</v>
      </c>
      <c r="S928" s="421">
        <v>12</v>
      </c>
    </row>
    <row r="929" spans="1:19" ht="12" x14ac:dyDescent="0.2">
      <c r="A929" s="341">
        <v>924</v>
      </c>
      <c r="B929" s="341" t="s">
        <v>8761</v>
      </c>
      <c r="C929" s="341" t="s">
        <v>8786</v>
      </c>
      <c r="D929" s="341" t="s">
        <v>158</v>
      </c>
      <c r="E929" s="341" t="s">
        <v>8801</v>
      </c>
      <c r="F929" s="422">
        <v>4000</v>
      </c>
      <c r="G929" s="418" t="s">
        <v>10676</v>
      </c>
      <c r="H929" s="341" t="s">
        <v>10677</v>
      </c>
      <c r="I929" s="341" t="s">
        <v>8444</v>
      </c>
      <c r="J929" s="341" t="s">
        <v>8777</v>
      </c>
      <c r="K929" s="341" t="s">
        <v>8444</v>
      </c>
      <c r="L929" s="339" t="s">
        <v>1664</v>
      </c>
      <c r="M929" s="339" t="s">
        <v>1664</v>
      </c>
      <c r="N929" s="423" t="s">
        <v>1664</v>
      </c>
      <c r="O929" s="339">
        <v>1</v>
      </c>
      <c r="P929" s="424">
        <v>6</v>
      </c>
      <c r="Q929" s="423">
        <v>25283.4</v>
      </c>
      <c r="R929" s="421">
        <v>4</v>
      </c>
      <c r="S929" s="421">
        <v>12</v>
      </c>
    </row>
    <row r="930" spans="1:19" ht="12" x14ac:dyDescent="0.2">
      <c r="A930" s="341">
        <v>925</v>
      </c>
      <c r="B930" s="341" t="s">
        <v>8761</v>
      </c>
      <c r="C930" s="341" t="s">
        <v>8762</v>
      </c>
      <c r="D930" s="341" t="s">
        <v>158</v>
      </c>
      <c r="E930" s="341" t="s">
        <v>8801</v>
      </c>
      <c r="F930" s="422">
        <v>4000</v>
      </c>
      <c r="G930" s="418" t="s">
        <v>10676</v>
      </c>
      <c r="H930" s="341" t="s">
        <v>10677</v>
      </c>
      <c r="I930" s="341" t="s">
        <v>8444</v>
      </c>
      <c r="J930" s="341" t="s">
        <v>8777</v>
      </c>
      <c r="K930" s="341" t="s">
        <v>8444</v>
      </c>
      <c r="L930" s="339">
        <v>1</v>
      </c>
      <c r="M930" s="339">
        <v>3</v>
      </c>
      <c r="N930" s="423">
        <v>12170.06</v>
      </c>
      <c r="O930" s="339" t="s">
        <v>1664</v>
      </c>
      <c r="P930" s="424" t="s">
        <v>1664</v>
      </c>
      <c r="Q930" s="423" t="s">
        <v>1664</v>
      </c>
      <c r="R930" s="421"/>
      <c r="S930" s="421"/>
    </row>
    <row r="931" spans="1:19" ht="12" x14ac:dyDescent="0.2">
      <c r="A931" s="341">
        <v>926</v>
      </c>
      <c r="B931" s="341" t="s">
        <v>8761</v>
      </c>
      <c r="C931" s="341" t="s">
        <v>8786</v>
      </c>
      <c r="D931" s="341" t="s">
        <v>158</v>
      </c>
      <c r="E931" s="341" t="s">
        <v>8801</v>
      </c>
      <c r="F931" s="422">
        <v>4000</v>
      </c>
      <c r="G931" s="418" t="s">
        <v>10678</v>
      </c>
      <c r="H931" s="341" t="s">
        <v>10679</v>
      </c>
      <c r="I931" s="341" t="s">
        <v>4015</v>
      </c>
      <c r="J931" s="341" t="s">
        <v>8766</v>
      </c>
      <c r="K931" s="341" t="s">
        <v>4015</v>
      </c>
      <c r="L931" s="339" t="s">
        <v>1664</v>
      </c>
      <c r="M931" s="339" t="s">
        <v>1664</v>
      </c>
      <c r="N931" s="423" t="s">
        <v>1664</v>
      </c>
      <c r="O931" s="339">
        <v>1</v>
      </c>
      <c r="P931" s="424">
        <v>6</v>
      </c>
      <c r="Q931" s="423">
        <v>25283.4</v>
      </c>
      <c r="R931" s="421">
        <v>4</v>
      </c>
      <c r="S931" s="421">
        <v>12</v>
      </c>
    </row>
    <row r="932" spans="1:19" ht="12" x14ac:dyDescent="0.2">
      <c r="A932" s="341">
        <v>927</v>
      </c>
      <c r="B932" s="341" t="s">
        <v>8761</v>
      </c>
      <c r="C932" s="341" t="s">
        <v>8762</v>
      </c>
      <c r="D932" s="341" t="s">
        <v>158</v>
      </c>
      <c r="E932" s="341" t="s">
        <v>8801</v>
      </c>
      <c r="F932" s="422">
        <v>4000</v>
      </c>
      <c r="G932" s="418" t="s">
        <v>10678</v>
      </c>
      <c r="H932" s="341" t="s">
        <v>10679</v>
      </c>
      <c r="I932" s="341" t="s">
        <v>4015</v>
      </c>
      <c r="J932" s="341" t="s">
        <v>8766</v>
      </c>
      <c r="K932" s="341" t="s">
        <v>4015</v>
      </c>
      <c r="L932" s="339">
        <v>1</v>
      </c>
      <c r="M932" s="339">
        <v>2</v>
      </c>
      <c r="N932" s="423">
        <v>8262.26</v>
      </c>
      <c r="O932" s="339" t="s">
        <v>1664</v>
      </c>
      <c r="P932" s="424" t="s">
        <v>1664</v>
      </c>
      <c r="Q932" s="423" t="s">
        <v>1664</v>
      </c>
      <c r="R932" s="421"/>
      <c r="S932" s="421"/>
    </row>
    <row r="933" spans="1:19" ht="12" x14ac:dyDescent="0.2">
      <c r="A933" s="341">
        <v>928</v>
      </c>
      <c r="B933" s="341" t="s">
        <v>8761</v>
      </c>
      <c r="C933" s="341" t="s">
        <v>8786</v>
      </c>
      <c r="D933" s="341" t="s">
        <v>158</v>
      </c>
      <c r="E933" s="341" t="s">
        <v>8801</v>
      </c>
      <c r="F933" s="422">
        <v>4000</v>
      </c>
      <c r="G933" s="418" t="s">
        <v>10680</v>
      </c>
      <c r="H933" s="341" t="s">
        <v>10681</v>
      </c>
      <c r="I933" s="341" t="s">
        <v>4015</v>
      </c>
      <c r="J933" s="341" t="s">
        <v>8777</v>
      </c>
      <c r="K933" s="341" t="s">
        <v>4015</v>
      </c>
      <c r="L933" s="339" t="s">
        <v>1664</v>
      </c>
      <c r="M933" s="339" t="s">
        <v>1664</v>
      </c>
      <c r="N933" s="423" t="s">
        <v>1664</v>
      </c>
      <c r="O933" s="339">
        <v>1</v>
      </c>
      <c r="P933" s="424">
        <v>6</v>
      </c>
      <c r="Q933" s="423">
        <v>25283.4</v>
      </c>
      <c r="R933" s="421">
        <v>4</v>
      </c>
      <c r="S933" s="421">
        <v>12</v>
      </c>
    </row>
    <row r="934" spans="1:19" ht="12" x14ac:dyDescent="0.2">
      <c r="A934" s="341">
        <v>929</v>
      </c>
      <c r="B934" s="341" t="s">
        <v>8761</v>
      </c>
      <c r="C934" s="341" t="s">
        <v>8762</v>
      </c>
      <c r="D934" s="341" t="s">
        <v>158</v>
      </c>
      <c r="E934" s="341" t="s">
        <v>8801</v>
      </c>
      <c r="F934" s="422">
        <v>4000</v>
      </c>
      <c r="G934" s="418" t="s">
        <v>10680</v>
      </c>
      <c r="H934" s="341" t="s">
        <v>10681</v>
      </c>
      <c r="I934" s="341" t="s">
        <v>4015</v>
      </c>
      <c r="J934" s="341" t="s">
        <v>8777</v>
      </c>
      <c r="K934" s="341" t="s">
        <v>4015</v>
      </c>
      <c r="L934" s="339">
        <v>1</v>
      </c>
      <c r="M934" s="339">
        <v>2</v>
      </c>
      <c r="N934" s="423">
        <v>8262.26</v>
      </c>
      <c r="O934" s="339" t="s">
        <v>1664</v>
      </c>
      <c r="P934" s="424" t="s">
        <v>1664</v>
      </c>
      <c r="Q934" s="423" t="s">
        <v>1664</v>
      </c>
      <c r="R934" s="421"/>
      <c r="S934" s="421"/>
    </row>
    <row r="935" spans="1:19" ht="12" x14ac:dyDescent="0.2">
      <c r="A935" s="341">
        <v>930</v>
      </c>
      <c r="B935" s="341" t="s">
        <v>8761</v>
      </c>
      <c r="C935" s="341" t="s">
        <v>8762</v>
      </c>
      <c r="D935" s="341" t="s">
        <v>158</v>
      </c>
      <c r="E935" s="341" t="s">
        <v>3997</v>
      </c>
      <c r="F935" s="422">
        <v>1800</v>
      </c>
      <c r="G935" s="418" t="s">
        <v>10682</v>
      </c>
      <c r="H935" s="341" t="s">
        <v>10683</v>
      </c>
      <c r="I935" s="341" t="s">
        <v>581</v>
      </c>
      <c r="J935" s="341" t="s">
        <v>3995</v>
      </c>
      <c r="K935" s="341" t="s">
        <v>581</v>
      </c>
      <c r="L935" s="339">
        <v>1</v>
      </c>
      <c r="M935" s="339">
        <v>12</v>
      </c>
      <c r="N935" s="423">
        <v>24354</v>
      </c>
      <c r="O935" s="339" t="s">
        <v>1664</v>
      </c>
      <c r="P935" s="424">
        <v>6</v>
      </c>
      <c r="Q935" s="423">
        <v>11772</v>
      </c>
      <c r="R935" s="421" t="s">
        <v>1664</v>
      </c>
      <c r="S935" s="421">
        <v>12</v>
      </c>
    </row>
    <row r="936" spans="1:19" ht="12" x14ac:dyDescent="0.2">
      <c r="A936" s="341">
        <v>931</v>
      </c>
      <c r="B936" s="341" t="s">
        <v>8761</v>
      </c>
      <c r="C936" s="341" t="s">
        <v>8786</v>
      </c>
      <c r="D936" s="341" t="s">
        <v>158</v>
      </c>
      <c r="E936" s="341" t="s">
        <v>9365</v>
      </c>
      <c r="F936" s="422">
        <v>1500</v>
      </c>
      <c r="G936" s="418" t="s">
        <v>10684</v>
      </c>
      <c r="H936" s="341" t="s">
        <v>10685</v>
      </c>
      <c r="I936" s="341" t="s">
        <v>4510</v>
      </c>
      <c r="J936" s="341" t="s">
        <v>8910</v>
      </c>
      <c r="K936" s="341" t="s">
        <v>4510</v>
      </c>
      <c r="L936" s="339">
        <v>1</v>
      </c>
      <c r="M936" s="339">
        <v>6</v>
      </c>
      <c r="N936" s="423">
        <v>9783</v>
      </c>
      <c r="O936" s="339" t="s">
        <v>1664</v>
      </c>
      <c r="P936" s="424">
        <v>6</v>
      </c>
      <c r="Q936" s="423">
        <v>9810</v>
      </c>
      <c r="R936" s="421">
        <v>4</v>
      </c>
      <c r="S936" s="421">
        <v>12</v>
      </c>
    </row>
    <row r="937" spans="1:19" ht="12" x14ac:dyDescent="0.2">
      <c r="A937" s="341">
        <v>932</v>
      </c>
      <c r="B937" s="341" t="s">
        <v>8761</v>
      </c>
      <c r="C937" s="341" t="s">
        <v>8762</v>
      </c>
      <c r="D937" s="341" t="s">
        <v>158</v>
      </c>
      <c r="E937" s="341" t="s">
        <v>9365</v>
      </c>
      <c r="F937" s="422">
        <v>1500</v>
      </c>
      <c r="G937" s="418" t="s">
        <v>10684</v>
      </c>
      <c r="H937" s="341" t="s">
        <v>10685</v>
      </c>
      <c r="I937" s="341" t="s">
        <v>4510</v>
      </c>
      <c r="J937" s="341" t="s">
        <v>8910</v>
      </c>
      <c r="K937" s="341" t="s">
        <v>4510</v>
      </c>
      <c r="L937" s="339">
        <v>1</v>
      </c>
      <c r="M937" s="339">
        <v>3</v>
      </c>
      <c r="N937" s="423">
        <v>3660</v>
      </c>
      <c r="O937" s="339" t="s">
        <v>1664</v>
      </c>
      <c r="P937" s="424" t="s">
        <v>1664</v>
      </c>
      <c r="Q937" s="423" t="s">
        <v>1664</v>
      </c>
      <c r="R937" s="421"/>
      <c r="S937" s="421"/>
    </row>
    <row r="938" spans="1:19" ht="12" x14ac:dyDescent="0.2">
      <c r="A938" s="341">
        <v>933</v>
      </c>
      <c r="B938" s="341" t="s">
        <v>8761</v>
      </c>
      <c r="C938" s="341" t="s">
        <v>8762</v>
      </c>
      <c r="D938" s="341" t="s">
        <v>158</v>
      </c>
      <c r="E938" s="341" t="s">
        <v>4363</v>
      </c>
      <c r="F938" s="422">
        <v>3000</v>
      </c>
      <c r="G938" s="418" t="s">
        <v>10686</v>
      </c>
      <c r="H938" s="341" t="s">
        <v>10687</v>
      </c>
      <c r="I938" s="341" t="s">
        <v>4067</v>
      </c>
      <c r="J938" s="341" t="s">
        <v>9822</v>
      </c>
      <c r="K938" s="341" t="s">
        <v>4067</v>
      </c>
      <c r="L938" s="339">
        <v>1</v>
      </c>
      <c r="M938" s="339">
        <v>10</v>
      </c>
      <c r="N938" s="423">
        <v>31978</v>
      </c>
      <c r="O938" s="339" t="s">
        <v>1664</v>
      </c>
      <c r="P938" s="424" t="s">
        <v>1664</v>
      </c>
      <c r="Q938" s="423" t="s">
        <v>1664</v>
      </c>
      <c r="R938" s="421"/>
      <c r="S938" s="421"/>
    </row>
    <row r="939" spans="1:19" ht="12" x14ac:dyDescent="0.2">
      <c r="A939" s="341">
        <v>934</v>
      </c>
      <c r="B939" s="341" t="s">
        <v>8761</v>
      </c>
      <c r="C939" s="341" t="s">
        <v>8762</v>
      </c>
      <c r="D939" s="341" t="s">
        <v>158</v>
      </c>
      <c r="E939" s="341" t="s">
        <v>4507</v>
      </c>
      <c r="F939" s="422">
        <v>3500</v>
      </c>
      <c r="G939" s="418" t="s">
        <v>10688</v>
      </c>
      <c r="H939" s="341" t="s">
        <v>10689</v>
      </c>
      <c r="I939" s="341" t="s">
        <v>4015</v>
      </c>
      <c r="J939" s="341" t="s">
        <v>8777</v>
      </c>
      <c r="K939" s="341" t="s">
        <v>4015</v>
      </c>
      <c r="L939" s="339">
        <v>1</v>
      </c>
      <c r="M939" s="339">
        <v>12</v>
      </c>
      <c r="N939" s="423">
        <v>45213.599999999999</v>
      </c>
      <c r="O939" s="339" t="s">
        <v>1664</v>
      </c>
      <c r="P939" s="424">
        <v>6</v>
      </c>
      <c r="Q939" s="423">
        <v>22283.4</v>
      </c>
      <c r="R939" s="421" t="s">
        <v>1664</v>
      </c>
      <c r="S939" s="421">
        <v>12</v>
      </c>
    </row>
    <row r="940" spans="1:19" ht="12" x14ac:dyDescent="0.2">
      <c r="A940" s="341">
        <v>935</v>
      </c>
      <c r="B940" s="341" t="s">
        <v>8761</v>
      </c>
      <c r="C940" s="341" t="s">
        <v>8762</v>
      </c>
      <c r="D940" s="341" t="s">
        <v>158</v>
      </c>
      <c r="E940" s="341" t="s">
        <v>3988</v>
      </c>
      <c r="F940" s="422">
        <v>3500</v>
      </c>
      <c r="G940" s="418" t="s">
        <v>10690</v>
      </c>
      <c r="H940" s="341" t="s">
        <v>10691</v>
      </c>
      <c r="I940" s="341" t="s">
        <v>4595</v>
      </c>
      <c r="J940" s="341" t="s">
        <v>9159</v>
      </c>
      <c r="K940" s="341" t="s">
        <v>4595</v>
      </c>
      <c r="L940" s="339">
        <v>1</v>
      </c>
      <c r="M940" s="339">
        <v>12</v>
      </c>
      <c r="N940" s="423">
        <v>45213.599999999999</v>
      </c>
      <c r="O940" s="339" t="s">
        <v>1664</v>
      </c>
      <c r="P940" s="424">
        <v>6</v>
      </c>
      <c r="Q940" s="423">
        <v>22283.4</v>
      </c>
      <c r="R940" s="421" t="s">
        <v>1664</v>
      </c>
      <c r="S940" s="421">
        <v>12</v>
      </c>
    </row>
    <row r="941" spans="1:19" ht="12" x14ac:dyDescent="0.2">
      <c r="A941" s="341">
        <v>936</v>
      </c>
      <c r="B941" s="341" t="s">
        <v>8761</v>
      </c>
      <c r="C941" s="341" t="s">
        <v>8786</v>
      </c>
      <c r="D941" s="341" t="s">
        <v>158</v>
      </c>
      <c r="E941" s="341" t="s">
        <v>8801</v>
      </c>
      <c r="F941" s="422">
        <v>4000</v>
      </c>
      <c r="G941" s="418" t="s">
        <v>10692</v>
      </c>
      <c r="H941" s="341" t="s">
        <v>10693</v>
      </c>
      <c r="I941" s="341" t="s">
        <v>4015</v>
      </c>
      <c r="J941" s="341" t="s">
        <v>8777</v>
      </c>
      <c r="K941" s="341" t="s">
        <v>4015</v>
      </c>
      <c r="L941" s="339">
        <v>1</v>
      </c>
      <c r="M941" s="339">
        <v>2</v>
      </c>
      <c r="N941" s="423">
        <v>8618.93</v>
      </c>
      <c r="O941" s="339" t="s">
        <v>1664</v>
      </c>
      <c r="P941" s="424">
        <v>6</v>
      </c>
      <c r="Q941" s="423">
        <v>25283.4</v>
      </c>
      <c r="R941" s="421">
        <v>4</v>
      </c>
      <c r="S941" s="421">
        <v>12</v>
      </c>
    </row>
    <row r="942" spans="1:19" ht="12" x14ac:dyDescent="0.2">
      <c r="A942" s="341">
        <v>937</v>
      </c>
      <c r="B942" s="341" t="s">
        <v>8761</v>
      </c>
      <c r="C942" s="341" t="s">
        <v>8762</v>
      </c>
      <c r="D942" s="341" t="s">
        <v>158</v>
      </c>
      <c r="E942" s="341" t="s">
        <v>8801</v>
      </c>
      <c r="F942" s="422">
        <v>4000</v>
      </c>
      <c r="G942" s="418" t="s">
        <v>10692</v>
      </c>
      <c r="H942" s="341" t="s">
        <v>10693</v>
      </c>
      <c r="I942" s="341" t="s">
        <v>4015</v>
      </c>
      <c r="J942" s="341" t="s">
        <v>8777</v>
      </c>
      <c r="K942" s="341" t="s">
        <v>4015</v>
      </c>
      <c r="L942" s="339">
        <v>1</v>
      </c>
      <c r="M942" s="339">
        <v>1</v>
      </c>
      <c r="N942" s="423">
        <v>3551.13</v>
      </c>
      <c r="O942" s="339" t="s">
        <v>1664</v>
      </c>
      <c r="P942" s="424" t="s">
        <v>1664</v>
      </c>
      <c r="Q942" s="423" t="s">
        <v>1664</v>
      </c>
      <c r="R942" s="421"/>
      <c r="S942" s="421"/>
    </row>
    <row r="943" spans="1:19" ht="12" x14ac:dyDescent="0.2">
      <c r="A943" s="341">
        <v>938</v>
      </c>
      <c r="B943" s="341" t="s">
        <v>8761</v>
      </c>
      <c r="C943" s="341" t="s">
        <v>8762</v>
      </c>
      <c r="D943" s="341" t="s">
        <v>158</v>
      </c>
      <c r="E943" s="341" t="s">
        <v>3997</v>
      </c>
      <c r="F943" s="422">
        <v>1800</v>
      </c>
      <c r="G943" s="418" t="s">
        <v>10694</v>
      </c>
      <c r="H943" s="341" t="s">
        <v>10695</v>
      </c>
      <c r="I943" s="341" t="s">
        <v>8444</v>
      </c>
      <c r="J943" s="341" t="s">
        <v>9033</v>
      </c>
      <c r="K943" s="341" t="s">
        <v>8444</v>
      </c>
      <c r="L943" s="339">
        <v>1</v>
      </c>
      <c r="M943" s="339">
        <v>12</v>
      </c>
      <c r="N943" s="423">
        <v>24354</v>
      </c>
      <c r="O943" s="339" t="s">
        <v>1664</v>
      </c>
      <c r="P943" s="424">
        <v>6</v>
      </c>
      <c r="Q943" s="423">
        <v>11772</v>
      </c>
      <c r="R943" s="421" t="s">
        <v>1664</v>
      </c>
      <c r="S943" s="421">
        <v>12</v>
      </c>
    </row>
    <row r="944" spans="1:19" ht="12" x14ac:dyDescent="0.2">
      <c r="A944" s="341">
        <v>939</v>
      </c>
      <c r="B944" s="341" t="s">
        <v>8761</v>
      </c>
      <c r="C944" s="341" t="s">
        <v>8762</v>
      </c>
      <c r="D944" s="341" t="s">
        <v>158</v>
      </c>
      <c r="E944" s="341" t="s">
        <v>4012</v>
      </c>
      <c r="F944" s="422">
        <v>6500</v>
      </c>
      <c r="G944" s="418" t="s">
        <v>10696</v>
      </c>
      <c r="H944" s="341" t="s">
        <v>10697</v>
      </c>
      <c r="I944" s="341" t="s">
        <v>4015</v>
      </c>
      <c r="J944" s="341" t="s">
        <v>8777</v>
      </c>
      <c r="K944" s="341" t="s">
        <v>4015</v>
      </c>
      <c r="L944" s="339">
        <v>1</v>
      </c>
      <c r="M944" s="339">
        <v>12</v>
      </c>
      <c r="N944" s="423">
        <v>80572.44</v>
      </c>
      <c r="O944" s="339" t="s">
        <v>1664</v>
      </c>
      <c r="P944" s="424">
        <v>6</v>
      </c>
      <c r="Q944" s="423">
        <v>40283.4</v>
      </c>
      <c r="R944" s="421" t="s">
        <v>1664</v>
      </c>
      <c r="S944" s="421">
        <v>12</v>
      </c>
    </row>
    <row r="945" spans="1:19" ht="12" x14ac:dyDescent="0.2">
      <c r="A945" s="341">
        <v>940</v>
      </c>
      <c r="B945" s="341" t="s">
        <v>8761</v>
      </c>
      <c r="C945" s="341" t="s">
        <v>8786</v>
      </c>
      <c r="D945" s="341" t="s">
        <v>158</v>
      </c>
      <c r="E945" s="341" t="s">
        <v>9882</v>
      </c>
      <c r="F945" s="422">
        <v>1500</v>
      </c>
      <c r="G945" s="418" t="s">
        <v>10698</v>
      </c>
      <c r="H945" s="341" t="s">
        <v>10699</v>
      </c>
      <c r="I945" s="341" t="s">
        <v>4510</v>
      </c>
      <c r="J945" s="341" t="s">
        <v>8910</v>
      </c>
      <c r="K945" s="341" t="s">
        <v>4510</v>
      </c>
      <c r="L945" s="339" t="s">
        <v>1664</v>
      </c>
      <c r="M945" s="339" t="s">
        <v>1664</v>
      </c>
      <c r="N945" s="423" t="s">
        <v>1664</v>
      </c>
      <c r="O945" s="339">
        <v>1</v>
      </c>
      <c r="P945" s="424">
        <v>1</v>
      </c>
      <c r="Q945" s="423">
        <v>1635</v>
      </c>
      <c r="R945" s="421"/>
      <c r="S945" s="421"/>
    </row>
    <row r="946" spans="1:19" ht="12" x14ac:dyDescent="0.2">
      <c r="A946" s="341">
        <v>941</v>
      </c>
      <c r="B946" s="341" t="s">
        <v>8761</v>
      </c>
      <c r="C946" s="341" t="s">
        <v>8762</v>
      </c>
      <c r="D946" s="341" t="s">
        <v>158</v>
      </c>
      <c r="E946" s="341" t="s">
        <v>8801</v>
      </c>
      <c r="F946" s="422">
        <v>4000</v>
      </c>
      <c r="G946" s="418" t="s">
        <v>10700</v>
      </c>
      <c r="H946" s="341" t="s">
        <v>10701</v>
      </c>
      <c r="I946" s="341" t="s">
        <v>4015</v>
      </c>
      <c r="J946" s="341" t="s">
        <v>8777</v>
      </c>
      <c r="K946" s="341" t="s">
        <v>4015</v>
      </c>
      <c r="L946" s="339">
        <v>1</v>
      </c>
      <c r="M946" s="339">
        <v>12</v>
      </c>
      <c r="N946" s="423">
        <v>51213.599999999999</v>
      </c>
      <c r="O946" s="339" t="s">
        <v>1664</v>
      </c>
      <c r="P946" s="424">
        <v>6</v>
      </c>
      <c r="Q946" s="423">
        <v>25283.4</v>
      </c>
      <c r="R946" s="421" t="s">
        <v>1664</v>
      </c>
      <c r="S946" s="421">
        <v>12</v>
      </c>
    </row>
    <row r="947" spans="1:19" ht="12" x14ac:dyDescent="0.2">
      <c r="A947" s="341">
        <v>942</v>
      </c>
      <c r="B947" s="341" t="s">
        <v>8761</v>
      </c>
      <c r="C947" s="341" t="s">
        <v>8762</v>
      </c>
      <c r="D947" s="341" t="s">
        <v>158</v>
      </c>
      <c r="E947" s="341" t="s">
        <v>8801</v>
      </c>
      <c r="F947" s="422">
        <v>4000</v>
      </c>
      <c r="G947" s="418" t="s">
        <v>10702</v>
      </c>
      <c r="H947" s="341" t="s">
        <v>10703</v>
      </c>
      <c r="I947" s="341" t="s">
        <v>4015</v>
      </c>
      <c r="J947" s="341" t="s">
        <v>8777</v>
      </c>
      <c r="K947" s="341" t="s">
        <v>4015</v>
      </c>
      <c r="L947" s="339">
        <v>1</v>
      </c>
      <c r="M947" s="339">
        <v>12</v>
      </c>
      <c r="N947" s="423">
        <v>51213.599999999999</v>
      </c>
      <c r="O947" s="339" t="s">
        <v>1664</v>
      </c>
      <c r="P947" s="424">
        <v>6</v>
      </c>
      <c r="Q947" s="423">
        <v>25283.4</v>
      </c>
      <c r="R947" s="421" t="s">
        <v>1664</v>
      </c>
      <c r="S947" s="421">
        <v>12</v>
      </c>
    </row>
    <row r="948" spans="1:19" ht="12" x14ac:dyDescent="0.2">
      <c r="A948" s="341">
        <v>943</v>
      </c>
      <c r="B948" s="341" t="s">
        <v>8761</v>
      </c>
      <c r="C948" s="341" t="s">
        <v>8762</v>
      </c>
      <c r="D948" s="341" t="s">
        <v>158</v>
      </c>
      <c r="E948" s="341" t="s">
        <v>9947</v>
      </c>
      <c r="F948" s="422">
        <v>2500</v>
      </c>
      <c r="G948" s="418" t="s">
        <v>10704</v>
      </c>
      <c r="H948" s="341" t="s">
        <v>10705</v>
      </c>
      <c r="I948" s="341" t="s">
        <v>10706</v>
      </c>
      <c r="J948" s="341" t="s">
        <v>8777</v>
      </c>
      <c r="K948" s="341" t="s">
        <v>10706</v>
      </c>
      <c r="L948" s="339">
        <v>1</v>
      </c>
      <c r="M948" s="339">
        <v>12</v>
      </c>
      <c r="N948" s="423">
        <v>33147.75</v>
      </c>
      <c r="O948" s="339" t="s">
        <v>1664</v>
      </c>
      <c r="P948" s="424">
        <v>6</v>
      </c>
      <c r="Q948" s="423">
        <v>16272.6</v>
      </c>
      <c r="R948" s="421" t="s">
        <v>1664</v>
      </c>
      <c r="S948" s="421">
        <v>12</v>
      </c>
    </row>
    <row r="949" spans="1:19" ht="12" x14ac:dyDescent="0.2">
      <c r="A949" s="341">
        <v>944</v>
      </c>
      <c r="B949" s="341" t="s">
        <v>8761</v>
      </c>
      <c r="C949" s="341" t="s">
        <v>8786</v>
      </c>
      <c r="D949" s="341" t="s">
        <v>158</v>
      </c>
      <c r="E949" s="341" t="s">
        <v>4280</v>
      </c>
      <c r="F949" s="422">
        <v>5000</v>
      </c>
      <c r="G949" s="418" t="s">
        <v>10707</v>
      </c>
      <c r="H949" s="341" t="s">
        <v>10708</v>
      </c>
      <c r="I949" s="341" t="s">
        <v>9486</v>
      </c>
      <c r="J949" s="341" t="s">
        <v>8910</v>
      </c>
      <c r="K949" s="341" t="s">
        <v>9486</v>
      </c>
      <c r="L949" s="339" t="s">
        <v>1664</v>
      </c>
      <c r="M949" s="339" t="s">
        <v>1664</v>
      </c>
      <c r="N949" s="423" t="s">
        <v>1664</v>
      </c>
      <c r="O949" s="339">
        <v>1</v>
      </c>
      <c r="P949" s="424">
        <v>1</v>
      </c>
      <c r="Q949" s="423">
        <v>2686.3</v>
      </c>
      <c r="R949" s="421"/>
      <c r="S949" s="421"/>
    </row>
    <row r="950" spans="1:19" ht="12" x14ac:dyDescent="0.2">
      <c r="A950" s="341">
        <v>945</v>
      </c>
      <c r="B950" s="341" t="s">
        <v>8761</v>
      </c>
      <c r="C950" s="341" t="s">
        <v>8762</v>
      </c>
      <c r="D950" s="341" t="s">
        <v>158</v>
      </c>
      <c r="E950" s="341" t="s">
        <v>4507</v>
      </c>
      <c r="F950" s="422">
        <v>3000</v>
      </c>
      <c r="G950" s="418" t="s">
        <v>10709</v>
      </c>
      <c r="H950" s="341" t="s">
        <v>10710</v>
      </c>
      <c r="I950" s="341" t="s">
        <v>4015</v>
      </c>
      <c r="J950" s="341" t="s">
        <v>8766</v>
      </c>
      <c r="K950" s="341" t="s">
        <v>4015</v>
      </c>
      <c r="L950" s="339">
        <v>1</v>
      </c>
      <c r="M950" s="339">
        <v>12</v>
      </c>
      <c r="N950" s="423">
        <v>39213.599999999999</v>
      </c>
      <c r="O950" s="339" t="s">
        <v>1664</v>
      </c>
      <c r="P950" s="424">
        <v>6</v>
      </c>
      <c r="Q950" s="423">
        <v>19283.400000000001</v>
      </c>
      <c r="R950" s="421" t="s">
        <v>1664</v>
      </c>
      <c r="S950" s="421">
        <v>12</v>
      </c>
    </row>
    <row r="951" spans="1:19" ht="12" x14ac:dyDescent="0.2">
      <c r="A951" s="341">
        <v>946</v>
      </c>
      <c r="B951" s="341" t="s">
        <v>8761</v>
      </c>
      <c r="C951" s="341" t="s">
        <v>8762</v>
      </c>
      <c r="D951" s="341" t="s">
        <v>158</v>
      </c>
      <c r="E951" s="341" t="s">
        <v>3997</v>
      </c>
      <c r="F951" s="422">
        <v>1500</v>
      </c>
      <c r="G951" s="418" t="s">
        <v>10711</v>
      </c>
      <c r="H951" s="341" t="s">
        <v>10712</v>
      </c>
      <c r="I951" s="341" t="s">
        <v>4510</v>
      </c>
      <c r="J951" s="341" t="s">
        <v>9907</v>
      </c>
      <c r="K951" s="341" t="s">
        <v>4510</v>
      </c>
      <c r="L951" s="339">
        <v>1</v>
      </c>
      <c r="M951" s="339">
        <v>12</v>
      </c>
      <c r="N951" s="423">
        <v>20430</v>
      </c>
      <c r="O951" s="339" t="s">
        <v>1664</v>
      </c>
      <c r="P951" s="424">
        <v>6</v>
      </c>
      <c r="Q951" s="423">
        <v>9810</v>
      </c>
      <c r="R951" s="421" t="s">
        <v>1664</v>
      </c>
      <c r="S951" s="421">
        <v>12</v>
      </c>
    </row>
    <row r="952" spans="1:19" ht="12" x14ac:dyDescent="0.2">
      <c r="A952" s="341">
        <v>947</v>
      </c>
      <c r="B952" s="341" t="s">
        <v>8761</v>
      </c>
      <c r="C952" s="341" t="s">
        <v>8786</v>
      </c>
      <c r="D952" s="341" t="s">
        <v>158</v>
      </c>
      <c r="E952" s="341" t="s">
        <v>3997</v>
      </c>
      <c r="F952" s="422">
        <v>1500</v>
      </c>
      <c r="G952" s="418" t="s">
        <v>10713</v>
      </c>
      <c r="H952" s="341" t="s">
        <v>10714</v>
      </c>
      <c r="I952" s="341" t="s">
        <v>4510</v>
      </c>
      <c r="J952" s="341" t="s">
        <v>8910</v>
      </c>
      <c r="K952" s="341" t="s">
        <v>4510</v>
      </c>
      <c r="L952" s="339">
        <v>1</v>
      </c>
      <c r="M952" s="339">
        <v>3</v>
      </c>
      <c r="N952" s="423">
        <v>5109.375</v>
      </c>
      <c r="O952" s="339" t="s">
        <v>1664</v>
      </c>
      <c r="P952" s="424" t="s">
        <v>1664</v>
      </c>
      <c r="Q952" s="423" t="s">
        <v>1664</v>
      </c>
      <c r="R952" s="421"/>
      <c r="S952" s="421"/>
    </row>
    <row r="953" spans="1:19" ht="12" x14ac:dyDescent="0.2">
      <c r="A953" s="341">
        <v>948</v>
      </c>
      <c r="B953" s="341" t="s">
        <v>8761</v>
      </c>
      <c r="C953" s="341" t="s">
        <v>8762</v>
      </c>
      <c r="D953" s="341" t="s">
        <v>158</v>
      </c>
      <c r="E953" s="341" t="s">
        <v>3988</v>
      </c>
      <c r="F953" s="422">
        <v>2500</v>
      </c>
      <c r="G953" s="418" t="s">
        <v>10715</v>
      </c>
      <c r="H953" s="341" t="s">
        <v>10716</v>
      </c>
      <c r="I953" s="341" t="s">
        <v>6003</v>
      </c>
      <c r="J953" s="341" t="s">
        <v>8777</v>
      </c>
      <c r="K953" s="341" t="s">
        <v>6003</v>
      </c>
      <c r="L953" s="339">
        <v>1</v>
      </c>
      <c r="M953" s="339">
        <v>12</v>
      </c>
      <c r="N953" s="423">
        <v>33213.599999999999</v>
      </c>
      <c r="O953" s="339" t="s">
        <v>1664</v>
      </c>
      <c r="P953" s="424">
        <v>6</v>
      </c>
      <c r="Q953" s="423">
        <v>16272.6</v>
      </c>
      <c r="R953" s="421" t="s">
        <v>1664</v>
      </c>
      <c r="S953" s="421">
        <v>12</v>
      </c>
    </row>
    <row r="954" spans="1:19" ht="12" x14ac:dyDescent="0.2">
      <c r="A954" s="341">
        <v>949</v>
      </c>
      <c r="B954" s="341" t="s">
        <v>8761</v>
      </c>
      <c r="C954" s="341" t="s">
        <v>8762</v>
      </c>
      <c r="D954" s="341" t="s">
        <v>158</v>
      </c>
      <c r="E954" s="341" t="s">
        <v>10717</v>
      </c>
      <c r="F954" s="422">
        <v>4000</v>
      </c>
      <c r="G954" s="418" t="s">
        <v>10718</v>
      </c>
      <c r="H954" s="341" t="s">
        <v>10719</v>
      </c>
      <c r="I954" s="341" t="s">
        <v>4015</v>
      </c>
      <c r="J954" s="341" t="s">
        <v>8777</v>
      </c>
      <c r="K954" s="341" t="s">
        <v>4015</v>
      </c>
      <c r="L954" s="339">
        <v>1</v>
      </c>
      <c r="M954" s="339">
        <v>12</v>
      </c>
      <c r="N954" s="423">
        <v>51213.599999999999</v>
      </c>
      <c r="O954" s="339" t="s">
        <v>1664</v>
      </c>
      <c r="P954" s="424">
        <v>6</v>
      </c>
      <c r="Q954" s="423">
        <v>25283.4</v>
      </c>
      <c r="R954" s="421" t="s">
        <v>1664</v>
      </c>
      <c r="S954" s="421">
        <v>12</v>
      </c>
    </row>
    <row r="955" spans="1:19" ht="12" x14ac:dyDescent="0.2">
      <c r="A955" s="341">
        <v>950</v>
      </c>
      <c r="B955" s="341" t="s">
        <v>8761</v>
      </c>
      <c r="C955" s="341" t="s">
        <v>8762</v>
      </c>
      <c r="D955" s="341" t="s">
        <v>158</v>
      </c>
      <c r="E955" s="341" t="s">
        <v>6682</v>
      </c>
      <c r="F955" s="422">
        <v>2000</v>
      </c>
      <c r="G955" s="418" t="s">
        <v>10720</v>
      </c>
      <c r="H955" s="341" t="s">
        <v>10721</v>
      </c>
      <c r="I955" s="341" t="s">
        <v>4404</v>
      </c>
      <c r="J955" s="341" t="s">
        <v>8777</v>
      </c>
      <c r="K955" s="341" t="s">
        <v>4404</v>
      </c>
      <c r="L955" s="339">
        <v>1</v>
      </c>
      <c r="M955" s="339">
        <v>12</v>
      </c>
      <c r="N955" s="423">
        <v>26970</v>
      </c>
      <c r="O955" s="339" t="s">
        <v>1664</v>
      </c>
      <c r="P955" s="424">
        <v>6</v>
      </c>
      <c r="Q955" s="423">
        <v>13080</v>
      </c>
      <c r="R955" s="421" t="s">
        <v>1664</v>
      </c>
      <c r="S955" s="421">
        <v>12</v>
      </c>
    </row>
    <row r="956" spans="1:19" ht="12" x14ac:dyDescent="0.2">
      <c r="A956" s="341">
        <v>951</v>
      </c>
      <c r="B956" s="341" t="s">
        <v>8761</v>
      </c>
      <c r="C956" s="341" t="s">
        <v>8762</v>
      </c>
      <c r="D956" s="341" t="s">
        <v>158</v>
      </c>
      <c r="E956" s="341" t="s">
        <v>4507</v>
      </c>
      <c r="F956" s="422">
        <v>3000</v>
      </c>
      <c r="G956" s="418" t="s">
        <v>10722</v>
      </c>
      <c r="H956" s="341" t="s">
        <v>10723</v>
      </c>
      <c r="I956" s="341" t="s">
        <v>8444</v>
      </c>
      <c r="J956" s="341" t="s">
        <v>8910</v>
      </c>
      <c r="K956" s="341" t="s">
        <v>8444</v>
      </c>
      <c r="L956" s="339">
        <v>1</v>
      </c>
      <c r="M956" s="339">
        <v>12</v>
      </c>
      <c r="N956" s="423">
        <v>39213.599999999999</v>
      </c>
      <c r="O956" s="339" t="s">
        <v>1664</v>
      </c>
      <c r="P956" s="424">
        <v>6</v>
      </c>
      <c r="Q956" s="423">
        <v>16789.349999999999</v>
      </c>
      <c r="R956" s="421" t="s">
        <v>1664</v>
      </c>
      <c r="S956" s="421">
        <v>12</v>
      </c>
    </row>
    <row r="957" spans="1:19" ht="12" x14ac:dyDescent="0.2">
      <c r="A957" s="341">
        <v>952</v>
      </c>
      <c r="B957" s="341" t="s">
        <v>8761</v>
      </c>
      <c r="C957" s="341" t="s">
        <v>8786</v>
      </c>
      <c r="D957" s="341" t="s">
        <v>158</v>
      </c>
      <c r="E957" s="341" t="s">
        <v>8801</v>
      </c>
      <c r="F957" s="422">
        <v>4000</v>
      </c>
      <c r="G957" s="418" t="s">
        <v>10724</v>
      </c>
      <c r="H957" s="341" t="s">
        <v>10725</v>
      </c>
      <c r="I957" s="341" t="s">
        <v>4015</v>
      </c>
      <c r="J957" s="341" t="s">
        <v>8777</v>
      </c>
      <c r="K957" s="341" t="s">
        <v>4015</v>
      </c>
      <c r="L957" s="339" t="s">
        <v>1664</v>
      </c>
      <c r="M957" s="339" t="s">
        <v>1664</v>
      </c>
      <c r="N957" s="423" t="s">
        <v>1664</v>
      </c>
      <c r="O957" s="339">
        <v>1</v>
      </c>
      <c r="P957" s="424">
        <v>5</v>
      </c>
      <c r="Q957" s="423">
        <v>19989.030000000002</v>
      </c>
      <c r="R957" s="421">
        <v>4</v>
      </c>
      <c r="S957" s="421">
        <v>12</v>
      </c>
    </row>
    <row r="958" spans="1:19" ht="12" x14ac:dyDescent="0.2">
      <c r="A958" s="341">
        <v>953</v>
      </c>
      <c r="B958" s="341" t="s">
        <v>8761</v>
      </c>
      <c r="C958" s="341" t="s">
        <v>8762</v>
      </c>
      <c r="D958" s="341" t="s">
        <v>158</v>
      </c>
      <c r="E958" s="341" t="s">
        <v>8801</v>
      </c>
      <c r="F958" s="422">
        <v>4000</v>
      </c>
      <c r="G958" s="418" t="s">
        <v>10724</v>
      </c>
      <c r="H958" s="341" t="s">
        <v>10725</v>
      </c>
      <c r="I958" s="341" t="s">
        <v>4015</v>
      </c>
      <c r="J958" s="341" t="s">
        <v>8777</v>
      </c>
      <c r="K958" s="341" t="s">
        <v>4015</v>
      </c>
      <c r="L958" s="339">
        <v>1</v>
      </c>
      <c r="M958" s="339">
        <v>2</v>
      </c>
      <c r="N958" s="423">
        <v>8262.26</v>
      </c>
      <c r="O958" s="339">
        <v>1</v>
      </c>
      <c r="P958" s="424">
        <v>1</v>
      </c>
      <c r="Q958" s="423">
        <v>1635</v>
      </c>
      <c r="R958" s="421"/>
      <c r="S958" s="421"/>
    </row>
    <row r="959" spans="1:19" ht="12" x14ac:dyDescent="0.2">
      <c r="A959" s="341">
        <v>954</v>
      </c>
      <c r="B959" s="341" t="s">
        <v>8761</v>
      </c>
      <c r="C959" s="341" t="s">
        <v>8786</v>
      </c>
      <c r="D959" s="341" t="s">
        <v>158</v>
      </c>
      <c r="E959" s="341" t="s">
        <v>8801</v>
      </c>
      <c r="F959" s="422">
        <v>4000</v>
      </c>
      <c r="G959" s="418" t="s">
        <v>10726</v>
      </c>
      <c r="H959" s="341" t="s">
        <v>10727</v>
      </c>
      <c r="I959" s="341" t="s">
        <v>4015</v>
      </c>
      <c r="J959" s="341" t="s">
        <v>8777</v>
      </c>
      <c r="K959" s="341" t="s">
        <v>4015</v>
      </c>
      <c r="L959" s="339" t="s">
        <v>1664</v>
      </c>
      <c r="M959" s="339" t="s">
        <v>1664</v>
      </c>
      <c r="N959" s="423" t="s">
        <v>1664</v>
      </c>
      <c r="O959" s="339">
        <v>1</v>
      </c>
      <c r="P959" s="424">
        <v>6</v>
      </c>
      <c r="Q959" s="423">
        <v>25283.4</v>
      </c>
      <c r="R959" s="421">
        <v>4</v>
      </c>
      <c r="S959" s="421">
        <v>12</v>
      </c>
    </row>
    <row r="960" spans="1:19" ht="12" x14ac:dyDescent="0.2">
      <c r="A960" s="341">
        <v>955</v>
      </c>
      <c r="B960" s="341" t="s">
        <v>8761</v>
      </c>
      <c r="C960" s="341" t="s">
        <v>8762</v>
      </c>
      <c r="D960" s="341" t="s">
        <v>158</v>
      </c>
      <c r="E960" s="341" t="s">
        <v>8801</v>
      </c>
      <c r="F960" s="422">
        <v>4000</v>
      </c>
      <c r="G960" s="418" t="s">
        <v>10726</v>
      </c>
      <c r="H960" s="341" t="s">
        <v>10727</v>
      </c>
      <c r="I960" s="341" t="s">
        <v>4015</v>
      </c>
      <c r="J960" s="341" t="s">
        <v>8777</v>
      </c>
      <c r="K960" s="341" t="s">
        <v>4015</v>
      </c>
      <c r="L960" s="339">
        <v>1</v>
      </c>
      <c r="M960" s="339">
        <v>3</v>
      </c>
      <c r="N960" s="423">
        <v>10319.6</v>
      </c>
      <c r="O960" s="339" t="s">
        <v>1664</v>
      </c>
      <c r="P960" s="424" t="s">
        <v>1664</v>
      </c>
      <c r="Q960" s="423" t="s">
        <v>1664</v>
      </c>
      <c r="R960" s="421"/>
      <c r="S960" s="421"/>
    </row>
    <row r="961" spans="1:19" ht="12" x14ac:dyDescent="0.2">
      <c r="A961" s="341">
        <v>956</v>
      </c>
      <c r="B961" s="341" t="s">
        <v>8761</v>
      </c>
      <c r="C961" s="341" t="s">
        <v>8762</v>
      </c>
      <c r="D961" s="341" t="s">
        <v>158</v>
      </c>
      <c r="E961" s="341" t="s">
        <v>3997</v>
      </c>
      <c r="F961" s="422">
        <v>2000</v>
      </c>
      <c r="G961" s="418" t="s">
        <v>10728</v>
      </c>
      <c r="H961" s="341" t="s">
        <v>10729</v>
      </c>
      <c r="I961" s="341" t="s">
        <v>4015</v>
      </c>
      <c r="J961" s="341" t="s">
        <v>8777</v>
      </c>
      <c r="K961" s="341" t="s">
        <v>4015</v>
      </c>
      <c r="L961" s="339">
        <v>1</v>
      </c>
      <c r="M961" s="339">
        <v>12</v>
      </c>
      <c r="N961" s="423">
        <v>26970</v>
      </c>
      <c r="O961" s="339" t="s">
        <v>1664</v>
      </c>
      <c r="P961" s="424">
        <v>6</v>
      </c>
      <c r="Q961" s="423">
        <v>13080</v>
      </c>
      <c r="R961" s="421" t="s">
        <v>1664</v>
      </c>
      <c r="S961" s="421">
        <v>12</v>
      </c>
    </row>
    <row r="962" spans="1:19" ht="12" x14ac:dyDescent="0.2">
      <c r="A962" s="341">
        <v>957</v>
      </c>
      <c r="B962" s="341" t="s">
        <v>8761</v>
      </c>
      <c r="C962" s="341" t="s">
        <v>8762</v>
      </c>
      <c r="D962" s="341" t="s">
        <v>158</v>
      </c>
      <c r="E962" s="341" t="s">
        <v>9342</v>
      </c>
      <c r="F962" s="422">
        <v>3500</v>
      </c>
      <c r="G962" s="418" t="s">
        <v>10730</v>
      </c>
      <c r="H962" s="341" t="s">
        <v>10731</v>
      </c>
      <c r="I962" s="341" t="s">
        <v>4404</v>
      </c>
      <c r="J962" s="341" t="s">
        <v>9033</v>
      </c>
      <c r="K962" s="341" t="s">
        <v>4404</v>
      </c>
      <c r="L962" s="339">
        <v>1</v>
      </c>
      <c r="M962" s="339">
        <v>12</v>
      </c>
      <c r="N962" s="423">
        <v>45213.599999999999</v>
      </c>
      <c r="O962" s="339" t="s">
        <v>1664</v>
      </c>
      <c r="P962" s="424">
        <v>6</v>
      </c>
      <c r="Q962" s="423">
        <v>23382</v>
      </c>
      <c r="R962" s="421" t="s">
        <v>1664</v>
      </c>
      <c r="S962" s="421">
        <v>12</v>
      </c>
    </row>
    <row r="963" spans="1:19" ht="12" x14ac:dyDescent="0.2">
      <c r="A963" s="341">
        <v>958</v>
      </c>
      <c r="B963" s="341" t="s">
        <v>8761</v>
      </c>
      <c r="C963" s="341" t="s">
        <v>8786</v>
      </c>
      <c r="D963" s="341" t="s">
        <v>158</v>
      </c>
      <c r="E963" s="341" t="s">
        <v>10732</v>
      </c>
      <c r="F963" s="422">
        <v>2500</v>
      </c>
      <c r="G963" s="418" t="s">
        <v>10733</v>
      </c>
      <c r="H963" s="341" t="s">
        <v>10734</v>
      </c>
      <c r="I963" s="341" t="s">
        <v>4510</v>
      </c>
      <c r="J963" s="341" t="s">
        <v>8910</v>
      </c>
      <c r="K963" s="341" t="s">
        <v>4510</v>
      </c>
      <c r="L963" s="339" t="s">
        <v>1664</v>
      </c>
      <c r="M963" s="339" t="s">
        <v>1664</v>
      </c>
      <c r="N963" s="423" t="s">
        <v>1664</v>
      </c>
      <c r="O963" s="339">
        <v>1</v>
      </c>
      <c r="P963" s="424">
        <v>1</v>
      </c>
      <c r="Q963" s="423">
        <v>3158.52</v>
      </c>
      <c r="R963" s="421"/>
      <c r="S963" s="421"/>
    </row>
    <row r="964" spans="1:19" ht="12" x14ac:dyDescent="0.2">
      <c r="A964" s="341">
        <v>959</v>
      </c>
      <c r="B964" s="341" t="s">
        <v>8761</v>
      </c>
      <c r="C964" s="341" t="s">
        <v>8762</v>
      </c>
      <c r="D964" s="341" t="s">
        <v>158</v>
      </c>
      <c r="E964" s="341" t="s">
        <v>10732</v>
      </c>
      <c r="F964" s="422">
        <v>2500</v>
      </c>
      <c r="G964" s="418" t="s">
        <v>10733</v>
      </c>
      <c r="H964" s="341" t="s">
        <v>10734</v>
      </c>
      <c r="I964" s="341" t="s">
        <v>4510</v>
      </c>
      <c r="J964" s="341" t="s">
        <v>8910</v>
      </c>
      <c r="K964" s="341" t="s">
        <v>4510</v>
      </c>
      <c r="L964" s="339">
        <v>1</v>
      </c>
      <c r="M964" s="339">
        <v>12</v>
      </c>
      <c r="N964" s="423">
        <v>33213.599999999999</v>
      </c>
      <c r="O964" s="339">
        <v>1</v>
      </c>
      <c r="P964" s="424">
        <v>5</v>
      </c>
      <c r="Q964" s="423">
        <v>13586.3</v>
      </c>
      <c r="R964" s="421"/>
      <c r="S964" s="421"/>
    </row>
    <row r="965" spans="1:19" ht="12" x14ac:dyDescent="0.2">
      <c r="A965" s="341">
        <v>960</v>
      </c>
      <c r="B965" s="341" t="s">
        <v>8761</v>
      </c>
      <c r="C965" s="341" t="s">
        <v>8786</v>
      </c>
      <c r="D965" s="341" t="s">
        <v>158</v>
      </c>
      <c r="E965" s="341" t="s">
        <v>10474</v>
      </c>
      <c r="F965" s="422">
        <v>3500</v>
      </c>
      <c r="G965" s="418" t="s">
        <v>10733</v>
      </c>
      <c r="H965" s="341" t="s">
        <v>10734</v>
      </c>
      <c r="I965" s="341" t="s">
        <v>4510</v>
      </c>
      <c r="J965" s="341" t="s">
        <v>8910</v>
      </c>
      <c r="K965" s="341" t="s">
        <v>4510</v>
      </c>
      <c r="L965" s="339" t="s">
        <v>1664</v>
      </c>
      <c r="M965" s="339" t="s">
        <v>1664</v>
      </c>
      <c r="N965" s="423" t="s">
        <v>1664</v>
      </c>
      <c r="O965" s="339">
        <v>1</v>
      </c>
      <c r="P965" s="424">
        <v>1</v>
      </c>
      <c r="Q965" s="423">
        <v>3686.3</v>
      </c>
      <c r="R965" s="421"/>
      <c r="S965" s="421"/>
    </row>
    <row r="966" spans="1:19" ht="12" x14ac:dyDescent="0.2">
      <c r="A966" s="341">
        <v>961</v>
      </c>
      <c r="B966" s="341" t="s">
        <v>8761</v>
      </c>
      <c r="C966" s="341" t="s">
        <v>8762</v>
      </c>
      <c r="D966" s="341" t="s">
        <v>158</v>
      </c>
      <c r="E966" s="341" t="s">
        <v>3997</v>
      </c>
      <c r="F966" s="422">
        <v>2000</v>
      </c>
      <c r="G966" s="418" t="s">
        <v>10735</v>
      </c>
      <c r="H966" s="341" t="s">
        <v>10736</v>
      </c>
      <c r="I966" s="341" t="s">
        <v>4510</v>
      </c>
      <c r="J966" s="341" t="s">
        <v>8910</v>
      </c>
      <c r="K966" s="341" t="s">
        <v>4510</v>
      </c>
      <c r="L966" s="339">
        <v>1</v>
      </c>
      <c r="M966" s="339">
        <v>12</v>
      </c>
      <c r="N966" s="423">
        <v>26970</v>
      </c>
      <c r="O966" s="339" t="s">
        <v>1664</v>
      </c>
      <c r="P966" s="424">
        <v>6</v>
      </c>
      <c r="Q966" s="423">
        <v>11658.92</v>
      </c>
      <c r="R966" s="421" t="s">
        <v>1664</v>
      </c>
      <c r="S966" s="421">
        <v>12</v>
      </c>
    </row>
    <row r="967" spans="1:19" ht="12" x14ac:dyDescent="0.2">
      <c r="A967" s="341">
        <v>962</v>
      </c>
      <c r="B967" s="341" t="s">
        <v>8761</v>
      </c>
      <c r="C967" s="341" t="s">
        <v>8762</v>
      </c>
      <c r="D967" s="341" t="s">
        <v>158</v>
      </c>
      <c r="E967" s="341" t="s">
        <v>4280</v>
      </c>
      <c r="F967" s="422">
        <v>4000</v>
      </c>
      <c r="G967" s="418" t="s">
        <v>10737</v>
      </c>
      <c r="H967" s="341" t="s">
        <v>10738</v>
      </c>
      <c r="I967" s="341" t="s">
        <v>4015</v>
      </c>
      <c r="J967" s="341" t="s">
        <v>10739</v>
      </c>
      <c r="K967" s="341" t="s">
        <v>4015</v>
      </c>
      <c r="L967" s="339">
        <v>1</v>
      </c>
      <c r="M967" s="339">
        <v>12</v>
      </c>
      <c r="N967" s="423">
        <v>51213.599999999999</v>
      </c>
      <c r="O967" s="339" t="s">
        <v>1664</v>
      </c>
      <c r="P967" s="424">
        <v>6</v>
      </c>
      <c r="Q967" s="423">
        <v>25283.4</v>
      </c>
      <c r="R967" s="421" t="s">
        <v>1664</v>
      </c>
      <c r="S967" s="421">
        <v>12</v>
      </c>
    </row>
    <row r="968" spans="1:19" ht="12" x14ac:dyDescent="0.2">
      <c r="A968" s="341">
        <v>963</v>
      </c>
      <c r="B968" s="341" t="s">
        <v>8761</v>
      </c>
      <c r="C968" s="341" t="s">
        <v>8762</v>
      </c>
      <c r="D968" s="341" t="s">
        <v>158</v>
      </c>
      <c r="E968" s="341" t="s">
        <v>10740</v>
      </c>
      <c r="F968" s="422">
        <v>6000</v>
      </c>
      <c r="G968" s="418" t="s">
        <v>10741</v>
      </c>
      <c r="H968" s="341" t="s">
        <v>10742</v>
      </c>
      <c r="I968" s="341" t="s">
        <v>4727</v>
      </c>
      <c r="J968" s="341" t="s">
        <v>8777</v>
      </c>
      <c r="K968" s="341" t="s">
        <v>4727</v>
      </c>
      <c r="L968" s="339">
        <v>1</v>
      </c>
      <c r="M968" s="339">
        <v>12</v>
      </c>
      <c r="N968" s="423">
        <v>75213.600000000006</v>
      </c>
      <c r="O968" s="339">
        <v>1</v>
      </c>
      <c r="P968" s="424">
        <v>5</v>
      </c>
      <c r="Q968" s="423">
        <v>28877.47</v>
      </c>
      <c r="R968" s="421"/>
      <c r="S968" s="421"/>
    </row>
    <row r="969" spans="1:19" ht="12" x14ac:dyDescent="0.2">
      <c r="A969" s="341">
        <v>964</v>
      </c>
      <c r="B969" s="341" t="s">
        <v>8761</v>
      </c>
      <c r="C969" s="341" t="s">
        <v>8762</v>
      </c>
      <c r="D969" s="341" t="s">
        <v>158</v>
      </c>
      <c r="E969" s="341" t="s">
        <v>3997</v>
      </c>
      <c r="F969" s="422">
        <v>1500</v>
      </c>
      <c r="G969" s="418" t="s">
        <v>10743</v>
      </c>
      <c r="H969" s="341" t="s">
        <v>10744</v>
      </c>
      <c r="I969" s="341" t="s">
        <v>10416</v>
      </c>
      <c r="J969" s="341" t="s">
        <v>8910</v>
      </c>
      <c r="K969" s="341" t="s">
        <v>10416</v>
      </c>
      <c r="L969" s="339">
        <v>1</v>
      </c>
      <c r="M969" s="339">
        <v>4</v>
      </c>
      <c r="N969" s="423">
        <v>5222.92</v>
      </c>
      <c r="O969" s="339" t="s">
        <v>1664</v>
      </c>
      <c r="P969" s="424" t="s">
        <v>1664</v>
      </c>
      <c r="Q969" s="423" t="s">
        <v>1664</v>
      </c>
      <c r="R969" s="421"/>
      <c r="S969" s="421"/>
    </row>
    <row r="970" spans="1:19" ht="12" x14ac:dyDescent="0.2">
      <c r="A970" s="341">
        <v>965</v>
      </c>
      <c r="B970" s="341" t="s">
        <v>8761</v>
      </c>
      <c r="C970" s="341" t="s">
        <v>8786</v>
      </c>
      <c r="D970" s="341" t="s">
        <v>158</v>
      </c>
      <c r="E970" s="341" t="s">
        <v>4507</v>
      </c>
      <c r="F970" s="422">
        <v>3500</v>
      </c>
      <c r="G970" s="418" t="s">
        <v>10745</v>
      </c>
      <c r="H970" s="341" t="s">
        <v>10746</v>
      </c>
      <c r="I970" s="341" t="s">
        <v>4510</v>
      </c>
      <c r="J970" s="341" t="s">
        <v>8766</v>
      </c>
      <c r="K970" s="341" t="s">
        <v>4510</v>
      </c>
      <c r="L970" s="339">
        <v>1</v>
      </c>
      <c r="M970" s="339">
        <v>10</v>
      </c>
      <c r="N970" s="423">
        <v>37478</v>
      </c>
      <c r="O970" s="339" t="s">
        <v>1664</v>
      </c>
      <c r="P970" s="424">
        <v>6</v>
      </c>
      <c r="Q970" s="423">
        <v>21656.350000000002</v>
      </c>
      <c r="R970" s="421"/>
      <c r="S970" s="421"/>
    </row>
    <row r="971" spans="1:19" ht="12" x14ac:dyDescent="0.2">
      <c r="A971" s="341">
        <v>966</v>
      </c>
      <c r="B971" s="341" t="s">
        <v>8761</v>
      </c>
      <c r="C971" s="341" t="s">
        <v>8762</v>
      </c>
      <c r="D971" s="341" t="s">
        <v>158</v>
      </c>
      <c r="E971" s="341" t="s">
        <v>4507</v>
      </c>
      <c r="F971" s="422">
        <v>3500</v>
      </c>
      <c r="G971" s="418" t="s">
        <v>10745</v>
      </c>
      <c r="H971" s="341" t="s">
        <v>10746</v>
      </c>
      <c r="I971" s="341" t="s">
        <v>4510</v>
      </c>
      <c r="J971" s="341" t="s">
        <v>8766</v>
      </c>
      <c r="K971" s="341" t="s">
        <v>4510</v>
      </c>
      <c r="L971" s="339">
        <v>1</v>
      </c>
      <c r="M971" s="339">
        <v>2</v>
      </c>
      <c r="N971" s="423">
        <v>7735.6</v>
      </c>
      <c r="O971" s="339" t="s">
        <v>1664</v>
      </c>
      <c r="P971" s="424" t="s">
        <v>1664</v>
      </c>
      <c r="Q971" s="423" t="s">
        <v>1664</v>
      </c>
      <c r="R971" s="421"/>
      <c r="S971" s="421"/>
    </row>
    <row r="972" spans="1:19" ht="12" x14ac:dyDescent="0.2">
      <c r="A972" s="341">
        <v>967</v>
      </c>
      <c r="B972" s="341" t="s">
        <v>8761</v>
      </c>
      <c r="C972" s="341" t="s">
        <v>8786</v>
      </c>
      <c r="D972" s="341" t="s">
        <v>158</v>
      </c>
      <c r="E972" s="341" t="s">
        <v>4012</v>
      </c>
      <c r="F972" s="422">
        <v>6500</v>
      </c>
      <c r="G972" s="418" t="s">
        <v>10745</v>
      </c>
      <c r="H972" s="341" t="s">
        <v>10746</v>
      </c>
      <c r="I972" s="341" t="s">
        <v>4510</v>
      </c>
      <c r="J972" s="341" t="s">
        <v>8766</v>
      </c>
      <c r="K972" s="341" t="s">
        <v>4510</v>
      </c>
      <c r="L972" s="339" t="s">
        <v>1664</v>
      </c>
      <c r="M972" s="339" t="s">
        <v>1664</v>
      </c>
      <c r="N972" s="423" t="s">
        <v>1664</v>
      </c>
      <c r="O972" s="339">
        <v>1</v>
      </c>
      <c r="P972" s="424">
        <v>1</v>
      </c>
      <c r="Q972" s="423">
        <v>6686.3</v>
      </c>
      <c r="R972" s="421"/>
      <c r="S972" s="421"/>
    </row>
    <row r="973" spans="1:19" ht="12" x14ac:dyDescent="0.2">
      <c r="A973" s="341">
        <v>968</v>
      </c>
      <c r="B973" s="341" t="s">
        <v>8761</v>
      </c>
      <c r="C973" s="341" t="s">
        <v>8762</v>
      </c>
      <c r="D973" s="341" t="s">
        <v>158</v>
      </c>
      <c r="E973" s="341" t="s">
        <v>3997</v>
      </c>
      <c r="F973" s="422">
        <v>2000</v>
      </c>
      <c r="G973" s="418" t="s">
        <v>10747</v>
      </c>
      <c r="H973" s="341" t="s">
        <v>10748</v>
      </c>
      <c r="I973" s="341" t="s">
        <v>6003</v>
      </c>
      <c r="J973" s="341" t="s">
        <v>8910</v>
      </c>
      <c r="K973" s="341" t="s">
        <v>6003</v>
      </c>
      <c r="L973" s="339" t="s">
        <v>1664</v>
      </c>
      <c r="M973" s="339" t="s">
        <v>1664</v>
      </c>
      <c r="N973" s="423" t="s">
        <v>1664</v>
      </c>
      <c r="O973" s="339">
        <v>1</v>
      </c>
      <c r="P973" s="424">
        <v>1</v>
      </c>
      <c r="Q973" s="423">
        <v>2180</v>
      </c>
      <c r="R973" s="421"/>
      <c r="S973" s="421"/>
    </row>
    <row r="974" spans="1:19" ht="12" x14ac:dyDescent="0.2">
      <c r="A974" s="341">
        <v>969</v>
      </c>
      <c r="B974" s="341" t="s">
        <v>8761</v>
      </c>
      <c r="C974" s="341" t="s">
        <v>8786</v>
      </c>
      <c r="D974" s="341" t="s">
        <v>158</v>
      </c>
      <c r="E974" s="341" t="s">
        <v>8801</v>
      </c>
      <c r="F974" s="422">
        <v>4000</v>
      </c>
      <c r="G974" s="418" t="s">
        <v>10749</v>
      </c>
      <c r="H974" s="341" t="s">
        <v>10750</v>
      </c>
      <c r="I974" s="341" t="s">
        <v>4015</v>
      </c>
      <c r="J974" s="341" t="s">
        <v>8766</v>
      </c>
      <c r="K974" s="341" t="s">
        <v>4015</v>
      </c>
      <c r="L974" s="339" t="s">
        <v>1664</v>
      </c>
      <c r="M974" s="339" t="s">
        <v>1664</v>
      </c>
      <c r="N974" s="423" t="s">
        <v>1664</v>
      </c>
      <c r="O974" s="339">
        <v>1</v>
      </c>
      <c r="P974" s="424">
        <v>6</v>
      </c>
      <c r="Q974" s="423">
        <v>25283.4</v>
      </c>
      <c r="R974" s="421">
        <v>4</v>
      </c>
      <c r="S974" s="421">
        <v>12</v>
      </c>
    </row>
    <row r="975" spans="1:19" ht="12" x14ac:dyDescent="0.2">
      <c r="A975" s="341">
        <v>970</v>
      </c>
      <c r="B975" s="341" t="s">
        <v>8761</v>
      </c>
      <c r="C975" s="341" t="s">
        <v>8762</v>
      </c>
      <c r="D975" s="341" t="s">
        <v>158</v>
      </c>
      <c r="E975" s="341" t="s">
        <v>8801</v>
      </c>
      <c r="F975" s="422">
        <v>4000</v>
      </c>
      <c r="G975" s="418" t="s">
        <v>10749</v>
      </c>
      <c r="H975" s="341" t="s">
        <v>10750</v>
      </c>
      <c r="I975" s="341" t="s">
        <v>4015</v>
      </c>
      <c r="J975" s="341" t="s">
        <v>8766</v>
      </c>
      <c r="K975" s="341" t="s">
        <v>4015</v>
      </c>
      <c r="L975" s="339">
        <v>1</v>
      </c>
      <c r="M975" s="339">
        <v>2</v>
      </c>
      <c r="N975" s="423">
        <v>8262.26</v>
      </c>
      <c r="O975" s="339" t="s">
        <v>1664</v>
      </c>
      <c r="P975" s="424" t="s">
        <v>1664</v>
      </c>
      <c r="Q975" s="423" t="s">
        <v>1664</v>
      </c>
      <c r="R975" s="421"/>
      <c r="S975" s="421"/>
    </row>
    <row r="976" spans="1:19" ht="12" x14ac:dyDescent="0.2">
      <c r="A976" s="341">
        <v>971</v>
      </c>
      <c r="B976" s="341" t="s">
        <v>8761</v>
      </c>
      <c r="C976" s="341" t="s">
        <v>8762</v>
      </c>
      <c r="D976" s="341" t="s">
        <v>158</v>
      </c>
      <c r="E976" s="341" t="s">
        <v>8801</v>
      </c>
      <c r="F976" s="422">
        <v>4000</v>
      </c>
      <c r="G976" s="418" t="s">
        <v>10751</v>
      </c>
      <c r="H976" s="341" t="s">
        <v>10752</v>
      </c>
      <c r="I976" s="341" t="s">
        <v>4510</v>
      </c>
      <c r="J976" s="341" t="s">
        <v>8766</v>
      </c>
      <c r="K976" s="341" t="s">
        <v>4510</v>
      </c>
      <c r="L976" s="339" t="s">
        <v>1664</v>
      </c>
      <c r="M976" s="339" t="s">
        <v>1664</v>
      </c>
      <c r="N976" s="423" t="s">
        <v>1664</v>
      </c>
      <c r="O976" s="339">
        <v>1</v>
      </c>
      <c r="P976" s="424">
        <v>1</v>
      </c>
      <c r="Q976" s="423">
        <v>3119.63</v>
      </c>
      <c r="R976" s="421"/>
      <c r="S976" s="421"/>
    </row>
    <row r="977" spans="1:19" ht="12" x14ac:dyDescent="0.2">
      <c r="A977" s="341">
        <v>972</v>
      </c>
      <c r="B977" s="341" t="s">
        <v>8761</v>
      </c>
      <c r="C977" s="341" t="s">
        <v>8762</v>
      </c>
      <c r="D977" s="341" t="s">
        <v>158</v>
      </c>
      <c r="E977" s="341" t="s">
        <v>4507</v>
      </c>
      <c r="F977" s="422">
        <v>3000</v>
      </c>
      <c r="G977" s="418" t="s">
        <v>10753</v>
      </c>
      <c r="H977" s="341" t="s">
        <v>10754</v>
      </c>
      <c r="I977" s="341" t="s">
        <v>4015</v>
      </c>
      <c r="J977" s="341" t="s">
        <v>8777</v>
      </c>
      <c r="K977" s="341" t="s">
        <v>4015</v>
      </c>
      <c r="L977" s="339">
        <v>1</v>
      </c>
      <c r="M977" s="339">
        <v>12</v>
      </c>
      <c r="N977" s="423">
        <v>39213.599999999999</v>
      </c>
      <c r="O977" s="339" t="s">
        <v>1664</v>
      </c>
      <c r="P977" s="424">
        <v>6</v>
      </c>
      <c r="Q977" s="423">
        <v>19283.400000000001</v>
      </c>
      <c r="R977" s="421" t="s">
        <v>1664</v>
      </c>
      <c r="S977" s="421">
        <v>12</v>
      </c>
    </row>
    <row r="978" spans="1:19" ht="12" x14ac:dyDescent="0.2">
      <c r="A978" s="341">
        <v>973</v>
      </c>
      <c r="B978" s="341" t="s">
        <v>8761</v>
      </c>
      <c r="C978" s="341" t="s">
        <v>8762</v>
      </c>
      <c r="D978" s="341" t="s">
        <v>158</v>
      </c>
      <c r="E978" s="341" t="s">
        <v>3997</v>
      </c>
      <c r="F978" s="422">
        <v>1800</v>
      </c>
      <c r="G978" s="418" t="s">
        <v>10755</v>
      </c>
      <c r="H978" s="341" t="s">
        <v>10756</v>
      </c>
      <c r="I978" s="341" t="s">
        <v>4015</v>
      </c>
      <c r="J978" s="341" t="s">
        <v>8777</v>
      </c>
      <c r="K978" s="341" t="s">
        <v>4015</v>
      </c>
      <c r="L978" s="339">
        <v>1</v>
      </c>
      <c r="M978" s="339">
        <v>12</v>
      </c>
      <c r="N978" s="423">
        <v>24354</v>
      </c>
      <c r="O978" s="339" t="s">
        <v>1664</v>
      </c>
      <c r="P978" s="424">
        <v>6</v>
      </c>
      <c r="Q978" s="423">
        <v>11772</v>
      </c>
      <c r="R978" s="421" t="s">
        <v>1664</v>
      </c>
      <c r="S978" s="421">
        <v>12</v>
      </c>
    </row>
    <row r="979" spans="1:19" ht="12" x14ac:dyDescent="0.2">
      <c r="A979" s="341">
        <v>974</v>
      </c>
      <c r="B979" s="341" t="s">
        <v>8761</v>
      </c>
      <c r="C979" s="341" t="s">
        <v>8762</v>
      </c>
      <c r="D979" s="341" t="s">
        <v>158</v>
      </c>
      <c r="E979" s="341" t="s">
        <v>9365</v>
      </c>
      <c r="F979" s="422">
        <v>1500</v>
      </c>
      <c r="G979" s="418" t="s">
        <v>10757</v>
      </c>
      <c r="H979" s="341" t="s">
        <v>10758</v>
      </c>
      <c r="I979" s="341" t="s">
        <v>6003</v>
      </c>
      <c r="J979" s="341" t="s">
        <v>8777</v>
      </c>
      <c r="K979" s="341" t="s">
        <v>6003</v>
      </c>
      <c r="L979" s="339">
        <v>1</v>
      </c>
      <c r="M979" s="339">
        <v>12</v>
      </c>
      <c r="N979" s="423">
        <v>21462.799999999999</v>
      </c>
      <c r="O979" s="339" t="s">
        <v>1664</v>
      </c>
      <c r="P979" s="424">
        <v>6</v>
      </c>
      <c r="Q979" s="423">
        <v>9810</v>
      </c>
      <c r="R979" s="421" t="s">
        <v>1664</v>
      </c>
      <c r="S979" s="421">
        <v>12</v>
      </c>
    </row>
    <row r="980" spans="1:19" ht="12" x14ac:dyDescent="0.2">
      <c r="A980" s="341">
        <v>975</v>
      </c>
      <c r="B980" s="341" t="s">
        <v>8761</v>
      </c>
      <c r="C980" s="341" t="s">
        <v>8762</v>
      </c>
      <c r="D980" s="341" t="s">
        <v>158</v>
      </c>
      <c r="E980" s="341" t="s">
        <v>3988</v>
      </c>
      <c r="F980" s="422">
        <v>2500</v>
      </c>
      <c r="G980" s="418" t="s">
        <v>10759</v>
      </c>
      <c r="H980" s="341" t="s">
        <v>10760</v>
      </c>
      <c r="I980" s="341" t="s">
        <v>4404</v>
      </c>
      <c r="J980" s="341" t="s">
        <v>8777</v>
      </c>
      <c r="K980" s="341" t="s">
        <v>4404</v>
      </c>
      <c r="L980" s="339">
        <v>1</v>
      </c>
      <c r="M980" s="339">
        <v>12</v>
      </c>
      <c r="N980" s="423">
        <v>33213.599999999999</v>
      </c>
      <c r="O980" s="339" t="s">
        <v>1664</v>
      </c>
      <c r="P980" s="424">
        <v>6</v>
      </c>
      <c r="Q980" s="423">
        <v>16272.6</v>
      </c>
      <c r="R980" s="421" t="s">
        <v>1664</v>
      </c>
      <c r="S980" s="421">
        <v>12</v>
      </c>
    </row>
    <row r="981" spans="1:19" ht="12" x14ac:dyDescent="0.2">
      <c r="A981" s="341">
        <v>976</v>
      </c>
      <c r="B981" s="341" t="s">
        <v>8761</v>
      </c>
      <c r="C981" s="341" t="s">
        <v>8762</v>
      </c>
      <c r="D981" s="341" t="s">
        <v>158</v>
      </c>
      <c r="E981" s="341" t="s">
        <v>3988</v>
      </c>
      <c r="F981" s="422">
        <v>2500</v>
      </c>
      <c r="G981" s="418" t="s">
        <v>10761</v>
      </c>
      <c r="H981" s="341" t="s">
        <v>10762</v>
      </c>
      <c r="I981" s="341" t="s">
        <v>5769</v>
      </c>
      <c r="J981" s="341" t="s">
        <v>9615</v>
      </c>
      <c r="K981" s="341" t="s">
        <v>5769</v>
      </c>
      <c r="L981" s="339">
        <v>1</v>
      </c>
      <c r="M981" s="339">
        <v>4</v>
      </c>
      <c r="N981" s="423">
        <v>9921.7100000000009</v>
      </c>
      <c r="O981" s="339" t="s">
        <v>1664</v>
      </c>
      <c r="P981" s="424" t="s">
        <v>1664</v>
      </c>
      <c r="Q981" s="423" t="s">
        <v>1664</v>
      </c>
      <c r="R981" s="421"/>
      <c r="S981" s="421"/>
    </row>
    <row r="982" spans="1:19" ht="12" x14ac:dyDescent="0.2">
      <c r="A982" s="341">
        <v>977</v>
      </c>
      <c r="B982" s="341" t="s">
        <v>8761</v>
      </c>
      <c r="C982" s="341" t="s">
        <v>8762</v>
      </c>
      <c r="D982" s="341" t="s">
        <v>158</v>
      </c>
      <c r="E982" s="341" t="s">
        <v>5535</v>
      </c>
      <c r="F982" s="422">
        <v>5000</v>
      </c>
      <c r="G982" s="418" t="s">
        <v>10761</v>
      </c>
      <c r="H982" s="341" t="s">
        <v>10762</v>
      </c>
      <c r="I982" s="341" t="s">
        <v>5769</v>
      </c>
      <c r="J982" s="341" t="s">
        <v>9615</v>
      </c>
      <c r="K982" s="341" t="s">
        <v>5769</v>
      </c>
      <c r="L982" s="339">
        <v>1</v>
      </c>
      <c r="M982" s="339">
        <v>10</v>
      </c>
      <c r="N982" s="423">
        <v>51278</v>
      </c>
      <c r="O982" s="339" t="s">
        <v>1664</v>
      </c>
      <c r="P982" s="424">
        <v>6</v>
      </c>
      <c r="Q982" s="423">
        <v>31283.4</v>
      </c>
      <c r="R982" s="421" t="s">
        <v>1664</v>
      </c>
      <c r="S982" s="421">
        <v>12</v>
      </c>
    </row>
    <row r="983" spans="1:19" ht="12" x14ac:dyDescent="0.2">
      <c r="A983" s="341">
        <v>978</v>
      </c>
      <c r="B983" s="341" t="s">
        <v>8761</v>
      </c>
      <c r="C983" s="341" t="s">
        <v>8762</v>
      </c>
      <c r="D983" s="341" t="s">
        <v>158</v>
      </c>
      <c r="E983" s="341" t="s">
        <v>8767</v>
      </c>
      <c r="F983" s="422">
        <v>6000</v>
      </c>
      <c r="G983" s="418" t="s">
        <v>10763</v>
      </c>
      <c r="H983" s="341" t="s">
        <v>10764</v>
      </c>
      <c r="I983" s="341" t="s">
        <v>4015</v>
      </c>
      <c r="J983" s="341" t="s">
        <v>8777</v>
      </c>
      <c r="K983" s="341" t="s">
        <v>4015</v>
      </c>
      <c r="L983" s="339">
        <v>1</v>
      </c>
      <c r="M983" s="339">
        <v>10</v>
      </c>
      <c r="N983" s="423">
        <v>62778</v>
      </c>
      <c r="O983" s="339" t="s">
        <v>1664</v>
      </c>
      <c r="P983" s="424">
        <v>6</v>
      </c>
      <c r="Q983" s="423">
        <v>37283.4</v>
      </c>
      <c r="R983" s="421" t="s">
        <v>1664</v>
      </c>
      <c r="S983" s="421">
        <v>12</v>
      </c>
    </row>
    <row r="984" spans="1:19" ht="12" x14ac:dyDescent="0.2">
      <c r="A984" s="341">
        <v>979</v>
      </c>
      <c r="B984" s="341" t="s">
        <v>8761</v>
      </c>
      <c r="C984" s="341" t="s">
        <v>8762</v>
      </c>
      <c r="D984" s="341" t="s">
        <v>158</v>
      </c>
      <c r="E984" s="341" t="s">
        <v>8801</v>
      </c>
      <c r="F984" s="422">
        <v>4000</v>
      </c>
      <c r="G984" s="418" t="s">
        <v>10763</v>
      </c>
      <c r="H984" s="341" t="s">
        <v>10764</v>
      </c>
      <c r="I984" s="341" t="s">
        <v>4015</v>
      </c>
      <c r="J984" s="341" t="s">
        <v>8777</v>
      </c>
      <c r="K984" s="341" t="s">
        <v>4015</v>
      </c>
      <c r="L984" s="339">
        <v>1</v>
      </c>
      <c r="M984" s="339">
        <v>3</v>
      </c>
      <c r="N984" s="423">
        <v>17308.95</v>
      </c>
      <c r="O984" s="339" t="s">
        <v>1664</v>
      </c>
      <c r="P984" s="424" t="s">
        <v>1664</v>
      </c>
      <c r="Q984" s="423" t="s">
        <v>1664</v>
      </c>
      <c r="R984" s="421"/>
      <c r="S984" s="421"/>
    </row>
    <row r="985" spans="1:19" ht="12" x14ac:dyDescent="0.2">
      <c r="A985" s="341">
        <v>980</v>
      </c>
      <c r="B985" s="341" t="s">
        <v>8761</v>
      </c>
      <c r="C985" s="341" t="s">
        <v>8762</v>
      </c>
      <c r="D985" s="341" t="s">
        <v>158</v>
      </c>
      <c r="E985" s="341" t="s">
        <v>3997</v>
      </c>
      <c r="F985" s="422">
        <v>1500</v>
      </c>
      <c r="G985" s="418" t="s">
        <v>10765</v>
      </c>
      <c r="H985" s="341" t="s">
        <v>10766</v>
      </c>
      <c r="I985" s="341" t="s">
        <v>10767</v>
      </c>
      <c r="J985" s="341" t="s">
        <v>9033</v>
      </c>
      <c r="K985" s="341" t="s">
        <v>10767</v>
      </c>
      <c r="L985" s="339">
        <v>1</v>
      </c>
      <c r="M985" s="339">
        <v>12</v>
      </c>
      <c r="N985" s="423">
        <v>20430</v>
      </c>
      <c r="O985" s="339" t="s">
        <v>1664</v>
      </c>
      <c r="P985" s="424">
        <v>6</v>
      </c>
      <c r="Q985" s="423">
        <v>9810</v>
      </c>
      <c r="R985" s="421" t="s">
        <v>1664</v>
      </c>
      <c r="S985" s="421">
        <v>12</v>
      </c>
    </row>
    <row r="986" spans="1:19" ht="12" x14ac:dyDescent="0.2">
      <c r="A986" s="341">
        <v>981</v>
      </c>
      <c r="B986" s="341" t="s">
        <v>8761</v>
      </c>
      <c r="C986" s="341" t="s">
        <v>8786</v>
      </c>
      <c r="D986" s="341" t="s">
        <v>158</v>
      </c>
      <c r="E986" s="341" t="s">
        <v>8801</v>
      </c>
      <c r="F986" s="422">
        <v>4000</v>
      </c>
      <c r="G986" s="418" t="s">
        <v>10768</v>
      </c>
      <c r="H986" s="341" t="s">
        <v>10769</v>
      </c>
      <c r="I986" s="341" t="s">
        <v>4015</v>
      </c>
      <c r="J986" s="341" t="s">
        <v>8777</v>
      </c>
      <c r="K986" s="341" t="s">
        <v>4015</v>
      </c>
      <c r="L986" s="339" t="s">
        <v>1664</v>
      </c>
      <c r="M986" s="339" t="s">
        <v>1664</v>
      </c>
      <c r="N986" s="423" t="s">
        <v>1664</v>
      </c>
      <c r="O986" s="339">
        <v>1</v>
      </c>
      <c r="P986" s="424">
        <v>6</v>
      </c>
      <c r="Q986" s="423">
        <v>25283.4</v>
      </c>
      <c r="R986" s="421">
        <v>4</v>
      </c>
      <c r="S986" s="421">
        <v>12</v>
      </c>
    </row>
    <row r="987" spans="1:19" ht="12" x14ac:dyDescent="0.2">
      <c r="A987" s="341">
        <v>982</v>
      </c>
      <c r="B987" s="341" t="s">
        <v>8761</v>
      </c>
      <c r="C987" s="341" t="s">
        <v>8762</v>
      </c>
      <c r="D987" s="341" t="s">
        <v>158</v>
      </c>
      <c r="E987" s="341" t="s">
        <v>8801</v>
      </c>
      <c r="F987" s="422">
        <v>4000</v>
      </c>
      <c r="G987" s="418" t="s">
        <v>10768</v>
      </c>
      <c r="H987" s="341" t="s">
        <v>10769</v>
      </c>
      <c r="I987" s="341" t="s">
        <v>4015</v>
      </c>
      <c r="J987" s="341" t="s">
        <v>8777</v>
      </c>
      <c r="K987" s="341" t="s">
        <v>4015</v>
      </c>
      <c r="L987" s="339">
        <v>1</v>
      </c>
      <c r="M987" s="339">
        <v>2</v>
      </c>
      <c r="N987" s="423">
        <v>8262.26</v>
      </c>
      <c r="O987" s="339" t="s">
        <v>1664</v>
      </c>
      <c r="P987" s="424" t="s">
        <v>1664</v>
      </c>
      <c r="Q987" s="423" t="s">
        <v>1664</v>
      </c>
      <c r="R987" s="421"/>
      <c r="S987" s="421"/>
    </row>
    <row r="988" spans="1:19" ht="12" x14ac:dyDescent="0.2">
      <c r="A988" s="341">
        <v>983</v>
      </c>
      <c r="B988" s="341" t="s">
        <v>8761</v>
      </c>
      <c r="C988" s="341" t="s">
        <v>8762</v>
      </c>
      <c r="D988" s="341" t="s">
        <v>158</v>
      </c>
      <c r="E988" s="341" t="s">
        <v>3997</v>
      </c>
      <c r="F988" s="422">
        <v>1800</v>
      </c>
      <c r="G988" s="418" t="s">
        <v>10770</v>
      </c>
      <c r="H988" s="341" t="s">
        <v>10771</v>
      </c>
      <c r="I988" s="341" t="s">
        <v>6003</v>
      </c>
      <c r="J988" s="341" t="s">
        <v>8910</v>
      </c>
      <c r="K988" s="341" t="s">
        <v>6003</v>
      </c>
      <c r="L988" s="339">
        <v>1</v>
      </c>
      <c r="M988" s="339">
        <v>12</v>
      </c>
      <c r="N988" s="423">
        <v>24354</v>
      </c>
      <c r="O988" s="339" t="s">
        <v>1664</v>
      </c>
      <c r="P988" s="424">
        <v>6</v>
      </c>
      <c r="Q988" s="423">
        <v>11772</v>
      </c>
      <c r="R988" s="421" t="s">
        <v>1664</v>
      </c>
      <c r="S988" s="421">
        <v>12</v>
      </c>
    </row>
    <row r="989" spans="1:19" ht="12" x14ac:dyDescent="0.2">
      <c r="A989" s="341">
        <v>984</v>
      </c>
      <c r="B989" s="341" t="s">
        <v>8761</v>
      </c>
      <c r="C989" s="341" t="s">
        <v>8786</v>
      </c>
      <c r="D989" s="341" t="s">
        <v>158</v>
      </c>
      <c r="E989" s="341" t="s">
        <v>8801</v>
      </c>
      <c r="F989" s="422">
        <v>4000</v>
      </c>
      <c r="G989" s="418" t="s">
        <v>10772</v>
      </c>
      <c r="H989" s="341" t="s">
        <v>10773</v>
      </c>
      <c r="I989" s="341" t="s">
        <v>4015</v>
      </c>
      <c r="J989" s="341" t="s">
        <v>8777</v>
      </c>
      <c r="K989" s="341" t="s">
        <v>4015</v>
      </c>
      <c r="L989" s="339" t="s">
        <v>1664</v>
      </c>
      <c r="M989" s="339" t="s">
        <v>1664</v>
      </c>
      <c r="N989" s="423" t="s">
        <v>1664</v>
      </c>
      <c r="O989" s="339">
        <v>1</v>
      </c>
      <c r="P989" s="424">
        <v>6</v>
      </c>
      <c r="Q989" s="423">
        <v>25283.4</v>
      </c>
      <c r="R989" s="421">
        <v>4</v>
      </c>
      <c r="S989" s="421">
        <v>12</v>
      </c>
    </row>
    <row r="990" spans="1:19" ht="12" x14ac:dyDescent="0.2">
      <c r="A990" s="341">
        <v>985</v>
      </c>
      <c r="B990" s="341" t="s">
        <v>8761</v>
      </c>
      <c r="C990" s="341" t="s">
        <v>8762</v>
      </c>
      <c r="D990" s="341" t="s">
        <v>158</v>
      </c>
      <c r="E990" s="341" t="s">
        <v>8801</v>
      </c>
      <c r="F990" s="422">
        <v>4000</v>
      </c>
      <c r="G990" s="418" t="s">
        <v>10772</v>
      </c>
      <c r="H990" s="341" t="s">
        <v>10773</v>
      </c>
      <c r="I990" s="341" t="s">
        <v>4015</v>
      </c>
      <c r="J990" s="341" t="s">
        <v>8777</v>
      </c>
      <c r="K990" s="341" t="s">
        <v>4015</v>
      </c>
      <c r="L990" s="339">
        <v>1</v>
      </c>
      <c r="M990" s="339">
        <v>2</v>
      </c>
      <c r="N990" s="423">
        <v>8262.26</v>
      </c>
      <c r="O990" s="339" t="s">
        <v>1664</v>
      </c>
      <c r="P990" s="424" t="s">
        <v>1664</v>
      </c>
      <c r="Q990" s="423" t="s">
        <v>1664</v>
      </c>
      <c r="R990" s="421"/>
      <c r="S990" s="421"/>
    </row>
    <row r="991" spans="1:19" ht="12" x14ac:dyDescent="0.2">
      <c r="A991" s="341">
        <v>986</v>
      </c>
      <c r="B991" s="341" t="s">
        <v>8761</v>
      </c>
      <c r="C991" s="341" t="s">
        <v>8762</v>
      </c>
      <c r="D991" s="341" t="s">
        <v>158</v>
      </c>
      <c r="E991" s="341" t="s">
        <v>9030</v>
      </c>
      <c r="F991" s="422">
        <v>2000</v>
      </c>
      <c r="G991" s="418" t="s">
        <v>10774</v>
      </c>
      <c r="H991" s="341" t="s">
        <v>10775</v>
      </c>
      <c r="I991" s="341" t="s">
        <v>8444</v>
      </c>
      <c r="J991" s="341" t="s">
        <v>8910</v>
      </c>
      <c r="K991" s="341" t="s">
        <v>8444</v>
      </c>
      <c r="L991" s="339">
        <v>1</v>
      </c>
      <c r="M991" s="339">
        <v>1</v>
      </c>
      <c r="N991" s="423">
        <v>641.89009999999996</v>
      </c>
      <c r="O991" s="339" t="s">
        <v>1664</v>
      </c>
      <c r="P991" s="424" t="s">
        <v>1664</v>
      </c>
      <c r="Q991" s="423" t="s">
        <v>1664</v>
      </c>
      <c r="R991" s="421"/>
      <c r="S991" s="421"/>
    </row>
    <row r="992" spans="1:19" ht="12" x14ac:dyDescent="0.2">
      <c r="A992" s="341">
        <v>987</v>
      </c>
      <c r="B992" s="341" t="s">
        <v>8761</v>
      </c>
      <c r="C992" s="341" t="s">
        <v>8786</v>
      </c>
      <c r="D992" s="341" t="s">
        <v>158</v>
      </c>
      <c r="E992" s="341" t="s">
        <v>9624</v>
      </c>
      <c r="F992" s="422">
        <v>4000</v>
      </c>
      <c r="G992" s="418" t="s">
        <v>10776</v>
      </c>
      <c r="H992" s="341" t="s">
        <v>10777</v>
      </c>
      <c r="I992" s="341" t="s">
        <v>4015</v>
      </c>
      <c r="J992" s="341" t="s">
        <v>8777</v>
      </c>
      <c r="K992" s="341" t="s">
        <v>4015</v>
      </c>
      <c r="L992" s="339">
        <v>1</v>
      </c>
      <c r="M992" s="339">
        <v>10</v>
      </c>
      <c r="N992" s="423">
        <v>42478</v>
      </c>
      <c r="O992" s="339" t="s">
        <v>1664</v>
      </c>
      <c r="P992" s="424">
        <v>6</v>
      </c>
      <c r="Q992" s="423">
        <v>25283.4</v>
      </c>
      <c r="R992" s="421" t="s">
        <v>1664</v>
      </c>
      <c r="S992" s="421">
        <v>12</v>
      </c>
    </row>
    <row r="993" spans="1:19" ht="12" x14ac:dyDescent="0.2">
      <c r="A993" s="341">
        <v>988</v>
      </c>
      <c r="B993" s="341" t="s">
        <v>8761</v>
      </c>
      <c r="C993" s="341" t="s">
        <v>8762</v>
      </c>
      <c r="D993" s="341" t="s">
        <v>158</v>
      </c>
      <c r="E993" s="341" t="s">
        <v>9624</v>
      </c>
      <c r="F993" s="422">
        <v>4000</v>
      </c>
      <c r="G993" s="418" t="s">
        <v>10776</v>
      </c>
      <c r="H993" s="341" t="s">
        <v>10777</v>
      </c>
      <c r="I993" s="341" t="s">
        <v>4015</v>
      </c>
      <c r="J993" s="341" t="s">
        <v>8777</v>
      </c>
      <c r="K993" s="341" t="s">
        <v>4015</v>
      </c>
      <c r="L993" s="339">
        <v>1</v>
      </c>
      <c r="M993" s="339">
        <v>2</v>
      </c>
      <c r="N993" s="423">
        <v>8735.6</v>
      </c>
      <c r="O993" s="339" t="s">
        <v>1664</v>
      </c>
      <c r="P993" s="424" t="s">
        <v>1664</v>
      </c>
      <c r="Q993" s="423" t="s">
        <v>1664</v>
      </c>
      <c r="R993" s="421"/>
      <c r="S993" s="421"/>
    </row>
    <row r="994" spans="1:19" ht="12" x14ac:dyDescent="0.2">
      <c r="A994" s="341">
        <v>989</v>
      </c>
      <c r="B994" s="341" t="s">
        <v>8761</v>
      </c>
      <c r="C994" s="341" t="s">
        <v>8762</v>
      </c>
      <c r="D994" s="341" t="s">
        <v>158</v>
      </c>
      <c r="E994" s="341" t="s">
        <v>10778</v>
      </c>
      <c r="F994" s="422">
        <v>3000</v>
      </c>
      <c r="G994" s="418" t="s">
        <v>10779</v>
      </c>
      <c r="H994" s="341" t="s">
        <v>10780</v>
      </c>
      <c r="I994" s="341" t="s">
        <v>9273</v>
      </c>
      <c r="J994" s="341" t="s">
        <v>8773</v>
      </c>
      <c r="K994" s="341" t="s">
        <v>9273</v>
      </c>
      <c r="L994" s="339">
        <v>1</v>
      </c>
      <c r="M994" s="339">
        <v>12</v>
      </c>
      <c r="N994" s="423">
        <v>39213.599999999999</v>
      </c>
      <c r="O994" s="339" t="s">
        <v>1664</v>
      </c>
      <c r="P994" s="424">
        <v>6</v>
      </c>
      <c r="Q994" s="423">
        <v>19283.400000000001</v>
      </c>
      <c r="R994" s="421" t="s">
        <v>1664</v>
      </c>
      <c r="S994" s="421">
        <v>12</v>
      </c>
    </row>
    <row r="995" spans="1:19" ht="12" x14ac:dyDescent="0.2">
      <c r="A995" s="341">
        <v>990</v>
      </c>
      <c r="B995" s="341" t="s">
        <v>8761</v>
      </c>
      <c r="C995" s="341" t="s">
        <v>8762</v>
      </c>
      <c r="D995" s="341" t="s">
        <v>158</v>
      </c>
      <c r="E995" s="341" t="s">
        <v>3988</v>
      </c>
      <c r="F995" s="422">
        <v>3500</v>
      </c>
      <c r="G995" s="418" t="s">
        <v>10781</v>
      </c>
      <c r="H995" s="341" t="s">
        <v>10782</v>
      </c>
      <c r="I995" s="341" t="s">
        <v>4067</v>
      </c>
      <c r="J995" s="341" t="s">
        <v>8773</v>
      </c>
      <c r="K995" s="341" t="s">
        <v>4067</v>
      </c>
      <c r="L995" s="339">
        <v>1</v>
      </c>
      <c r="M995" s="339">
        <v>12</v>
      </c>
      <c r="N995" s="423">
        <v>45213.599999999999</v>
      </c>
      <c r="O995" s="339" t="s">
        <v>1664</v>
      </c>
      <c r="P995" s="424">
        <v>6</v>
      </c>
      <c r="Q995" s="423">
        <v>22283.4</v>
      </c>
      <c r="R995" s="421" t="s">
        <v>1664</v>
      </c>
      <c r="S995" s="421">
        <v>12</v>
      </c>
    </row>
    <row r="996" spans="1:19" ht="12" x14ac:dyDescent="0.2">
      <c r="A996" s="341">
        <v>991</v>
      </c>
      <c r="B996" s="341" t="s">
        <v>8761</v>
      </c>
      <c r="C996" s="341" t="s">
        <v>8762</v>
      </c>
      <c r="D996" s="341" t="s">
        <v>158</v>
      </c>
      <c r="E996" s="341" t="s">
        <v>4280</v>
      </c>
      <c r="F996" s="422">
        <v>4000</v>
      </c>
      <c r="G996" s="418" t="s">
        <v>10783</v>
      </c>
      <c r="H996" s="341" t="s">
        <v>10784</v>
      </c>
      <c r="I996" s="341" t="s">
        <v>4015</v>
      </c>
      <c r="J996" s="341" t="s">
        <v>8777</v>
      </c>
      <c r="K996" s="341" t="s">
        <v>4015</v>
      </c>
      <c r="L996" s="339">
        <v>1</v>
      </c>
      <c r="M996" s="339">
        <v>12</v>
      </c>
      <c r="N996" s="423">
        <v>51213.599999999999</v>
      </c>
      <c r="O996" s="339" t="s">
        <v>1664</v>
      </c>
      <c r="P996" s="424">
        <v>6</v>
      </c>
      <c r="Q996" s="423">
        <v>25283.4</v>
      </c>
      <c r="R996" s="421" t="s">
        <v>1664</v>
      </c>
      <c r="S996" s="421">
        <v>12</v>
      </c>
    </row>
    <row r="997" spans="1:19" ht="12" x14ac:dyDescent="0.2">
      <c r="A997" s="341">
        <v>992</v>
      </c>
      <c r="B997" s="341" t="s">
        <v>8761</v>
      </c>
      <c r="C997" s="341" t="s">
        <v>8762</v>
      </c>
      <c r="D997" s="341" t="s">
        <v>158</v>
      </c>
      <c r="E997" s="341" t="s">
        <v>3997</v>
      </c>
      <c r="F997" s="422">
        <v>1500</v>
      </c>
      <c r="G997" s="418" t="s">
        <v>10785</v>
      </c>
      <c r="H997" s="341" t="s">
        <v>10786</v>
      </c>
      <c r="I997" s="341" t="s">
        <v>8444</v>
      </c>
      <c r="J997" s="341" t="s">
        <v>8910</v>
      </c>
      <c r="K997" s="341" t="s">
        <v>8444</v>
      </c>
      <c r="L997" s="339">
        <v>1</v>
      </c>
      <c r="M997" s="339">
        <v>11</v>
      </c>
      <c r="N997" s="423">
        <v>17160</v>
      </c>
      <c r="O997" s="339" t="s">
        <v>1664</v>
      </c>
      <c r="P997" s="424">
        <v>6</v>
      </c>
      <c r="Q997" s="423">
        <v>9810</v>
      </c>
      <c r="R997" s="421" t="s">
        <v>1664</v>
      </c>
      <c r="S997" s="421">
        <v>12</v>
      </c>
    </row>
    <row r="998" spans="1:19" ht="12" x14ac:dyDescent="0.2">
      <c r="A998" s="341">
        <v>993</v>
      </c>
      <c r="B998" s="341" t="s">
        <v>8761</v>
      </c>
      <c r="C998" s="341" t="s">
        <v>8762</v>
      </c>
      <c r="D998" s="341" t="s">
        <v>158</v>
      </c>
      <c r="E998" s="341" t="s">
        <v>4507</v>
      </c>
      <c r="F998" s="422">
        <v>3000</v>
      </c>
      <c r="G998" s="418" t="s">
        <v>10787</v>
      </c>
      <c r="H998" s="341" t="s">
        <v>10788</v>
      </c>
      <c r="I998" s="341" t="s">
        <v>4015</v>
      </c>
      <c r="J998" s="341" t="s">
        <v>8777</v>
      </c>
      <c r="K998" s="341" t="s">
        <v>4015</v>
      </c>
      <c r="L998" s="339">
        <v>1</v>
      </c>
      <c r="M998" s="339">
        <v>12</v>
      </c>
      <c r="N998" s="423">
        <v>39213.599999999999</v>
      </c>
      <c r="O998" s="339" t="s">
        <v>1664</v>
      </c>
      <c r="P998" s="424">
        <v>6</v>
      </c>
      <c r="Q998" s="423">
        <v>19283.400000000001</v>
      </c>
      <c r="R998" s="421" t="s">
        <v>1664</v>
      </c>
      <c r="S998" s="421">
        <v>12</v>
      </c>
    </row>
    <row r="999" spans="1:19" ht="12" x14ac:dyDescent="0.2">
      <c r="A999" s="341">
        <v>994</v>
      </c>
      <c r="B999" s="341" t="s">
        <v>8761</v>
      </c>
      <c r="C999" s="341" t="s">
        <v>8762</v>
      </c>
      <c r="D999" s="341" t="s">
        <v>158</v>
      </c>
      <c r="E999" s="341" t="s">
        <v>9030</v>
      </c>
      <c r="F999" s="422">
        <v>2000</v>
      </c>
      <c r="G999" s="418" t="s">
        <v>10789</v>
      </c>
      <c r="H999" s="341" t="s">
        <v>10790</v>
      </c>
      <c r="I999" s="341" t="s">
        <v>10791</v>
      </c>
      <c r="J999" s="341" t="s">
        <v>9033</v>
      </c>
      <c r="K999" s="341" t="s">
        <v>10791</v>
      </c>
      <c r="L999" s="339">
        <v>1</v>
      </c>
      <c r="M999" s="339">
        <v>12</v>
      </c>
      <c r="N999" s="423">
        <v>26970</v>
      </c>
      <c r="O999" s="339" t="s">
        <v>1664</v>
      </c>
      <c r="P999" s="424">
        <v>6</v>
      </c>
      <c r="Q999" s="423">
        <v>13080</v>
      </c>
      <c r="R999" s="421" t="s">
        <v>1664</v>
      </c>
      <c r="S999" s="421">
        <v>12</v>
      </c>
    </row>
    <row r="1000" spans="1:19" ht="12" x14ac:dyDescent="0.2">
      <c r="A1000" s="341">
        <v>995</v>
      </c>
      <c r="B1000" s="341" t="s">
        <v>8761</v>
      </c>
      <c r="C1000" s="341" t="s">
        <v>8762</v>
      </c>
      <c r="D1000" s="341" t="s">
        <v>158</v>
      </c>
      <c r="E1000" s="341" t="s">
        <v>3997</v>
      </c>
      <c r="F1000" s="422">
        <v>1800</v>
      </c>
      <c r="G1000" s="418" t="s">
        <v>10792</v>
      </c>
      <c r="H1000" s="341" t="s">
        <v>10793</v>
      </c>
      <c r="I1000" s="341" t="s">
        <v>4015</v>
      </c>
      <c r="J1000" s="341" t="s">
        <v>8777</v>
      </c>
      <c r="K1000" s="341" t="s">
        <v>4015</v>
      </c>
      <c r="L1000" s="339">
        <v>1</v>
      </c>
      <c r="M1000" s="339">
        <v>12</v>
      </c>
      <c r="N1000" s="423">
        <v>24354</v>
      </c>
      <c r="O1000" s="339" t="s">
        <v>1664</v>
      </c>
      <c r="P1000" s="424">
        <v>6</v>
      </c>
      <c r="Q1000" s="423">
        <v>11772</v>
      </c>
      <c r="R1000" s="421" t="s">
        <v>1664</v>
      </c>
      <c r="S1000" s="421">
        <v>12</v>
      </c>
    </row>
    <row r="1001" spans="1:19" ht="12" x14ac:dyDescent="0.2">
      <c r="A1001" s="341">
        <v>996</v>
      </c>
      <c r="B1001" s="341" t="s">
        <v>8761</v>
      </c>
      <c r="C1001" s="341" t="s">
        <v>8786</v>
      </c>
      <c r="D1001" s="341" t="s">
        <v>158</v>
      </c>
      <c r="E1001" s="341" t="s">
        <v>3997</v>
      </c>
      <c r="F1001" s="422">
        <v>1800</v>
      </c>
      <c r="G1001" s="418" t="s">
        <v>10794</v>
      </c>
      <c r="H1001" s="341" t="s">
        <v>10795</v>
      </c>
      <c r="I1001" s="341" t="s">
        <v>4510</v>
      </c>
      <c r="J1001" s="341" t="s">
        <v>9907</v>
      </c>
      <c r="K1001" s="341" t="s">
        <v>4510</v>
      </c>
      <c r="L1001" s="339">
        <v>1</v>
      </c>
      <c r="M1001" s="339">
        <v>10</v>
      </c>
      <c r="N1001" s="423">
        <v>19920</v>
      </c>
      <c r="O1001" s="339" t="s">
        <v>1664</v>
      </c>
      <c r="P1001" s="424">
        <v>6</v>
      </c>
      <c r="Q1001" s="423">
        <v>11772</v>
      </c>
      <c r="R1001" s="421" t="s">
        <v>1664</v>
      </c>
      <c r="S1001" s="421">
        <v>12</v>
      </c>
    </row>
    <row r="1002" spans="1:19" ht="12" x14ac:dyDescent="0.2">
      <c r="A1002" s="341">
        <v>997</v>
      </c>
      <c r="B1002" s="341" t="s">
        <v>8761</v>
      </c>
      <c r="C1002" s="341" t="s">
        <v>8762</v>
      </c>
      <c r="D1002" s="341" t="s">
        <v>158</v>
      </c>
      <c r="E1002" s="341" t="s">
        <v>3997</v>
      </c>
      <c r="F1002" s="422">
        <v>1800</v>
      </c>
      <c r="G1002" s="418" t="s">
        <v>10794</v>
      </c>
      <c r="H1002" s="341" t="s">
        <v>10795</v>
      </c>
      <c r="I1002" s="341" t="s">
        <v>4510</v>
      </c>
      <c r="J1002" s="341" t="s">
        <v>9907</v>
      </c>
      <c r="K1002" s="341" t="s">
        <v>4510</v>
      </c>
      <c r="L1002" s="339">
        <v>1</v>
      </c>
      <c r="M1002" s="339">
        <v>3</v>
      </c>
      <c r="N1002" s="423">
        <v>4434</v>
      </c>
      <c r="O1002" s="339" t="s">
        <v>1664</v>
      </c>
      <c r="P1002" s="424" t="s">
        <v>1664</v>
      </c>
      <c r="Q1002" s="423" t="s">
        <v>1664</v>
      </c>
      <c r="R1002" s="421"/>
      <c r="S1002" s="421"/>
    </row>
    <row r="1003" spans="1:19" ht="12" x14ac:dyDescent="0.2">
      <c r="A1003" s="341">
        <v>998</v>
      </c>
      <c r="B1003" s="341" t="s">
        <v>8761</v>
      </c>
      <c r="C1003" s="341" t="s">
        <v>8762</v>
      </c>
      <c r="D1003" s="341" t="s">
        <v>158</v>
      </c>
      <c r="E1003" s="341" t="s">
        <v>3997</v>
      </c>
      <c r="F1003" s="422">
        <v>2000</v>
      </c>
      <c r="G1003" s="418" t="s">
        <v>10796</v>
      </c>
      <c r="H1003" s="341" t="s">
        <v>10797</v>
      </c>
      <c r="I1003" s="341" t="s">
        <v>4510</v>
      </c>
      <c r="J1003" s="341" t="s">
        <v>8910</v>
      </c>
      <c r="K1003" s="341" t="s">
        <v>4510</v>
      </c>
      <c r="L1003" s="339">
        <v>1</v>
      </c>
      <c r="M1003" s="339">
        <v>12</v>
      </c>
      <c r="N1003" s="423">
        <v>26970</v>
      </c>
      <c r="O1003" s="339" t="s">
        <v>1664</v>
      </c>
      <c r="P1003" s="424">
        <v>6</v>
      </c>
      <c r="Q1003" s="423">
        <v>13080</v>
      </c>
      <c r="R1003" s="421" t="s">
        <v>1664</v>
      </c>
      <c r="S1003" s="421">
        <v>12</v>
      </c>
    </row>
    <row r="1004" spans="1:19" ht="12" x14ac:dyDescent="0.2">
      <c r="A1004" s="341">
        <v>999</v>
      </c>
      <c r="B1004" s="341" t="s">
        <v>8761</v>
      </c>
      <c r="C1004" s="341" t="s">
        <v>8786</v>
      </c>
      <c r="D1004" s="341" t="s">
        <v>158</v>
      </c>
      <c r="E1004" s="341" t="s">
        <v>8801</v>
      </c>
      <c r="F1004" s="422">
        <v>4000</v>
      </c>
      <c r="G1004" s="418" t="s">
        <v>10798</v>
      </c>
      <c r="H1004" s="341" t="s">
        <v>10799</v>
      </c>
      <c r="I1004" s="341" t="s">
        <v>4015</v>
      </c>
      <c r="J1004" s="341" t="s">
        <v>8777</v>
      </c>
      <c r="K1004" s="341" t="s">
        <v>4015</v>
      </c>
      <c r="L1004" s="339" t="s">
        <v>1664</v>
      </c>
      <c r="M1004" s="339" t="s">
        <v>1664</v>
      </c>
      <c r="N1004" s="423" t="s">
        <v>1664</v>
      </c>
      <c r="O1004" s="339">
        <v>1</v>
      </c>
      <c r="P1004" s="424">
        <v>6</v>
      </c>
      <c r="Q1004" s="423">
        <v>25283.4</v>
      </c>
      <c r="R1004" s="421">
        <v>4</v>
      </c>
      <c r="S1004" s="421">
        <v>12</v>
      </c>
    </row>
    <row r="1005" spans="1:19" ht="12" x14ac:dyDescent="0.2">
      <c r="A1005" s="341">
        <v>1000</v>
      </c>
      <c r="B1005" s="341" t="s">
        <v>8761</v>
      </c>
      <c r="C1005" s="341" t="s">
        <v>8762</v>
      </c>
      <c r="D1005" s="341" t="s">
        <v>158</v>
      </c>
      <c r="E1005" s="341" t="s">
        <v>8801</v>
      </c>
      <c r="F1005" s="422">
        <v>4000</v>
      </c>
      <c r="G1005" s="418" t="s">
        <v>10798</v>
      </c>
      <c r="H1005" s="341" t="s">
        <v>10799</v>
      </c>
      <c r="I1005" s="341" t="s">
        <v>4015</v>
      </c>
      <c r="J1005" s="341" t="s">
        <v>8777</v>
      </c>
      <c r="K1005" s="341" t="s">
        <v>4015</v>
      </c>
      <c r="L1005" s="339">
        <v>1</v>
      </c>
      <c r="M1005" s="339">
        <v>2</v>
      </c>
      <c r="N1005" s="423">
        <v>8262.26</v>
      </c>
      <c r="O1005" s="339" t="s">
        <v>1664</v>
      </c>
      <c r="P1005" s="424" t="s">
        <v>1664</v>
      </c>
      <c r="Q1005" s="423" t="s">
        <v>1664</v>
      </c>
      <c r="R1005" s="421"/>
      <c r="S1005" s="421"/>
    </row>
    <row r="1006" spans="1:19" ht="12" x14ac:dyDescent="0.2">
      <c r="A1006" s="341">
        <v>1001</v>
      </c>
      <c r="B1006" s="341" t="s">
        <v>8761</v>
      </c>
      <c r="C1006" s="341" t="s">
        <v>8762</v>
      </c>
      <c r="D1006" s="341" t="s">
        <v>158</v>
      </c>
      <c r="E1006" s="341" t="s">
        <v>9624</v>
      </c>
      <c r="F1006" s="422">
        <v>4000</v>
      </c>
      <c r="G1006" s="418" t="s">
        <v>10800</v>
      </c>
      <c r="H1006" s="341" t="s">
        <v>10801</v>
      </c>
      <c r="I1006" s="341" t="s">
        <v>4015</v>
      </c>
      <c r="J1006" s="341" t="s">
        <v>8777</v>
      </c>
      <c r="K1006" s="341" t="s">
        <v>4015</v>
      </c>
      <c r="L1006" s="339">
        <v>1</v>
      </c>
      <c r="M1006" s="339">
        <v>12</v>
      </c>
      <c r="N1006" s="423">
        <v>51213.599999999999</v>
      </c>
      <c r="O1006" s="339" t="s">
        <v>1664</v>
      </c>
      <c r="P1006" s="424">
        <v>6</v>
      </c>
      <c r="Q1006" s="423">
        <v>25283.4</v>
      </c>
      <c r="R1006" s="421" t="s">
        <v>1664</v>
      </c>
      <c r="S1006" s="421">
        <v>12</v>
      </c>
    </row>
    <row r="1007" spans="1:19" ht="12" x14ac:dyDescent="0.2">
      <c r="A1007" s="341">
        <v>1002</v>
      </c>
      <c r="B1007" s="341" t="s">
        <v>8761</v>
      </c>
      <c r="C1007" s="341" t="s">
        <v>8762</v>
      </c>
      <c r="D1007" s="341" t="s">
        <v>158</v>
      </c>
      <c r="E1007" s="341" t="s">
        <v>3988</v>
      </c>
      <c r="F1007" s="422">
        <v>3500</v>
      </c>
      <c r="G1007" s="418" t="s">
        <v>10802</v>
      </c>
      <c r="H1007" s="341" t="s">
        <v>10803</v>
      </c>
      <c r="I1007" s="341" t="s">
        <v>8254</v>
      </c>
      <c r="J1007" s="341" t="s">
        <v>8910</v>
      </c>
      <c r="K1007" s="341" t="s">
        <v>8254</v>
      </c>
      <c r="L1007" s="339">
        <v>1</v>
      </c>
      <c r="M1007" s="339">
        <v>12</v>
      </c>
      <c r="N1007" s="423">
        <v>45213.599999999999</v>
      </c>
      <c r="O1007" s="339" t="s">
        <v>1664</v>
      </c>
      <c r="P1007" s="424">
        <v>6</v>
      </c>
      <c r="Q1007" s="423">
        <v>22283.4</v>
      </c>
      <c r="R1007" s="421" t="s">
        <v>1664</v>
      </c>
      <c r="S1007" s="421">
        <v>12</v>
      </c>
    </row>
    <row r="1008" spans="1:19" ht="12" x14ac:dyDescent="0.2">
      <c r="A1008" s="341">
        <v>1003</v>
      </c>
      <c r="B1008" s="341" t="s">
        <v>8761</v>
      </c>
      <c r="C1008" s="341" t="s">
        <v>8762</v>
      </c>
      <c r="D1008" s="341" t="s">
        <v>158</v>
      </c>
      <c r="E1008" s="341" t="s">
        <v>8801</v>
      </c>
      <c r="F1008" s="422">
        <v>4000</v>
      </c>
      <c r="G1008" s="418" t="s">
        <v>10804</v>
      </c>
      <c r="H1008" s="341" t="s">
        <v>10805</v>
      </c>
      <c r="I1008" s="341" t="s">
        <v>4015</v>
      </c>
      <c r="J1008" s="341" t="s">
        <v>8777</v>
      </c>
      <c r="K1008" s="341" t="s">
        <v>4015</v>
      </c>
      <c r="L1008" s="339">
        <v>1</v>
      </c>
      <c r="M1008" s="339">
        <v>12</v>
      </c>
      <c r="N1008" s="423">
        <v>51213.599999999999</v>
      </c>
      <c r="O1008" s="339" t="s">
        <v>1664</v>
      </c>
      <c r="P1008" s="424">
        <v>6</v>
      </c>
      <c r="Q1008" s="423">
        <v>25283.4</v>
      </c>
      <c r="R1008" s="421" t="s">
        <v>1664</v>
      </c>
      <c r="S1008" s="421">
        <v>12</v>
      </c>
    </row>
    <row r="1009" spans="1:19" ht="12" x14ac:dyDescent="0.2">
      <c r="A1009" s="341">
        <v>1004</v>
      </c>
      <c r="B1009" s="341" t="s">
        <v>8761</v>
      </c>
      <c r="C1009" s="341" t="s">
        <v>8762</v>
      </c>
      <c r="D1009" s="341" t="s">
        <v>158</v>
      </c>
      <c r="E1009" s="341" t="s">
        <v>10806</v>
      </c>
      <c r="F1009" s="422">
        <v>1800</v>
      </c>
      <c r="G1009" s="418" t="s">
        <v>10807</v>
      </c>
      <c r="H1009" s="341" t="s">
        <v>10808</v>
      </c>
      <c r="I1009" s="341" t="s">
        <v>6003</v>
      </c>
      <c r="J1009" s="341" t="s">
        <v>8910</v>
      </c>
      <c r="K1009" s="341" t="s">
        <v>6003</v>
      </c>
      <c r="L1009" s="339" t="s">
        <v>1664</v>
      </c>
      <c r="M1009" s="339" t="s">
        <v>1664</v>
      </c>
      <c r="N1009" s="423" t="s">
        <v>1664</v>
      </c>
      <c r="O1009" s="339">
        <v>1</v>
      </c>
      <c r="P1009" s="424">
        <v>1</v>
      </c>
      <c r="Q1009" s="423">
        <v>1962</v>
      </c>
      <c r="R1009" s="421"/>
      <c r="S1009" s="421"/>
    </row>
    <row r="1010" spans="1:19" ht="12" x14ac:dyDescent="0.2">
      <c r="A1010" s="341">
        <v>1005</v>
      </c>
      <c r="B1010" s="341" t="s">
        <v>8761</v>
      </c>
      <c r="C1010" s="341" t="s">
        <v>8762</v>
      </c>
      <c r="D1010" s="341" t="s">
        <v>158</v>
      </c>
      <c r="E1010" s="341" t="s">
        <v>4507</v>
      </c>
      <c r="F1010" s="422">
        <v>3500</v>
      </c>
      <c r="G1010" s="418" t="s">
        <v>10809</v>
      </c>
      <c r="H1010" s="341" t="s">
        <v>10810</v>
      </c>
      <c r="I1010" s="341" t="s">
        <v>4015</v>
      </c>
      <c r="J1010" s="341" t="s">
        <v>8777</v>
      </c>
      <c r="K1010" s="341" t="s">
        <v>4015</v>
      </c>
      <c r="L1010" s="339">
        <v>1</v>
      </c>
      <c r="M1010" s="339">
        <v>7</v>
      </c>
      <c r="N1010" s="423">
        <v>22900.250500000002</v>
      </c>
      <c r="O1010" s="339" t="s">
        <v>1664</v>
      </c>
      <c r="P1010" s="424" t="s">
        <v>1664</v>
      </c>
      <c r="Q1010" s="423" t="s">
        <v>1664</v>
      </c>
      <c r="R1010" s="421"/>
      <c r="S1010" s="421"/>
    </row>
    <row r="1011" spans="1:19" ht="12" x14ac:dyDescent="0.2">
      <c r="A1011" s="341">
        <v>1006</v>
      </c>
      <c r="B1011" s="341" t="s">
        <v>8761</v>
      </c>
      <c r="C1011" s="341" t="s">
        <v>8762</v>
      </c>
      <c r="D1011" s="341" t="s">
        <v>158</v>
      </c>
      <c r="E1011" s="341" t="s">
        <v>8801</v>
      </c>
      <c r="F1011" s="422">
        <v>4000</v>
      </c>
      <c r="G1011" s="418" t="s">
        <v>10811</v>
      </c>
      <c r="H1011" s="341" t="s">
        <v>10812</v>
      </c>
      <c r="I1011" s="341" t="s">
        <v>4015</v>
      </c>
      <c r="J1011" s="341" t="s">
        <v>8777</v>
      </c>
      <c r="K1011" s="341" t="s">
        <v>4015</v>
      </c>
      <c r="L1011" s="339">
        <v>1</v>
      </c>
      <c r="M1011" s="339">
        <v>12</v>
      </c>
      <c r="N1011" s="423">
        <v>51213.599999999999</v>
      </c>
      <c r="O1011" s="339" t="s">
        <v>1664</v>
      </c>
      <c r="P1011" s="424">
        <v>6</v>
      </c>
      <c r="Q1011" s="423">
        <v>25283.4</v>
      </c>
      <c r="R1011" s="421" t="s">
        <v>1664</v>
      </c>
      <c r="S1011" s="421">
        <v>12</v>
      </c>
    </row>
    <row r="1012" spans="1:19" ht="12" x14ac:dyDescent="0.2">
      <c r="A1012" s="341">
        <v>1007</v>
      </c>
      <c r="B1012" s="341" t="s">
        <v>8761</v>
      </c>
      <c r="C1012" s="341" t="s">
        <v>8762</v>
      </c>
      <c r="D1012" s="341" t="s">
        <v>158</v>
      </c>
      <c r="E1012" s="341" t="s">
        <v>8801</v>
      </c>
      <c r="F1012" s="422">
        <v>4000</v>
      </c>
      <c r="G1012" s="418" t="s">
        <v>10813</v>
      </c>
      <c r="H1012" s="341" t="s">
        <v>10814</v>
      </c>
      <c r="I1012" s="341" t="s">
        <v>4015</v>
      </c>
      <c r="J1012" s="341" t="s">
        <v>8777</v>
      </c>
      <c r="K1012" s="341" t="s">
        <v>4015</v>
      </c>
      <c r="L1012" s="339">
        <v>1</v>
      </c>
      <c r="M1012" s="339">
        <v>12</v>
      </c>
      <c r="N1012" s="423">
        <v>51213.599999999999</v>
      </c>
      <c r="O1012" s="339" t="s">
        <v>1664</v>
      </c>
      <c r="P1012" s="424">
        <v>6</v>
      </c>
      <c r="Q1012" s="423">
        <v>25283.4</v>
      </c>
      <c r="R1012" s="421" t="s">
        <v>1664</v>
      </c>
      <c r="S1012" s="421">
        <v>12</v>
      </c>
    </row>
    <row r="1013" spans="1:19" ht="12" x14ac:dyDescent="0.2">
      <c r="A1013" s="341">
        <v>1008</v>
      </c>
      <c r="B1013" s="341" t="s">
        <v>8761</v>
      </c>
      <c r="C1013" s="341" t="s">
        <v>8762</v>
      </c>
      <c r="D1013" s="341" t="s">
        <v>158</v>
      </c>
      <c r="E1013" s="341" t="s">
        <v>10665</v>
      </c>
      <c r="F1013" s="422">
        <v>3000</v>
      </c>
      <c r="G1013" s="418" t="s">
        <v>10815</v>
      </c>
      <c r="H1013" s="341" t="s">
        <v>10816</v>
      </c>
      <c r="I1013" s="341" t="s">
        <v>4015</v>
      </c>
      <c r="J1013" s="341" t="s">
        <v>8777</v>
      </c>
      <c r="K1013" s="341" t="s">
        <v>4015</v>
      </c>
      <c r="L1013" s="339">
        <v>1</v>
      </c>
      <c r="M1013" s="339">
        <v>12</v>
      </c>
      <c r="N1013" s="423">
        <v>39213.599999999999</v>
      </c>
      <c r="O1013" s="339" t="s">
        <v>1664</v>
      </c>
      <c r="P1013" s="424">
        <v>6</v>
      </c>
      <c r="Q1013" s="423">
        <v>19283.400000000001</v>
      </c>
      <c r="R1013" s="421" t="s">
        <v>1664</v>
      </c>
      <c r="S1013" s="421">
        <v>12</v>
      </c>
    </row>
    <row r="1014" spans="1:19" ht="12" x14ac:dyDescent="0.2">
      <c r="A1014" s="341">
        <v>1009</v>
      </c>
      <c r="B1014" s="341" t="s">
        <v>8761</v>
      </c>
      <c r="C1014" s="341" t="s">
        <v>8762</v>
      </c>
      <c r="D1014" s="341" t="s">
        <v>158</v>
      </c>
      <c r="E1014" s="341" t="s">
        <v>3988</v>
      </c>
      <c r="F1014" s="422">
        <v>2500</v>
      </c>
      <c r="G1014" s="418" t="s">
        <v>10817</v>
      </c>
      <c r="H1014" s="341" t="s">
        <v>10818</v>
      </c>
      <c r="I1014" s="341" t="s">
        <v>10706</v>
      </c>
      <c r="J1014" s="341" t="s">
        <v>9108</v>
      </c>
      <c r="K1014" s="341" t="s">
        <v>10706</v>
      </c>
      <c r="L1014" s="339">
        <v>1</v>
      </c>
      <c r="M1014" s="339">
        <v>12</v>
      </c>
      <c r="N1014" s="423">
        <v>33213.599999999999</v>
      </c>
      <c r="O1014" s="339" t="s">
        <v>1664</v>
      </c>
      <c r="P1014" s="424">
        <v>6</v>
      </c>
      <c r="Q1014" s="423">
        <v>16272.6</v>
      </c>
      <c r="R1014" s="421" t="s">
        <v>1664</v>
      </c>
      <c r="S1014" s="421">
        <v>12</v>
      </c>
    </row>
    <row r="1015" spans="1:19" ht="12" x14ac:dyDescent="0.2">
      <c r="A1015" s="341">
        <v>1010</v>
      </c>
      <c r="B1015" s="341" t="s">
        <v>8761</v>
      </c>
      <c r="C1015" s="341" t="s">
        <v>8762</v>
      </c>
      <c r="D1015" s="341" t="s">
        <v>158</v>
      </c>
      <c r="E1015" s="341" t="s">
        <v>9947</v>
      </c>
      <c r="F1015" s="422">
        <v>2500</v>
      </c>
      <c r="G1015" s="418" t="s">
        <v>10819</v>
      </c>
      <c r="H1015" s="341" t="s">
        <v>10820</v>
      </c>
      <c r="I1015" s="341" t="s">
        <v>4015</v>
      </c>
      <c r="J1015" s="341" t="s">
        <v>8766</v>
      </c>
      <c r="K1015" s="341" t="s">
        <v>4015</v>
      </c>
      <c r="L1015" s="339">
        <v>1</v>
      </c>
      <c r="M1015" s="339">
        <v>12</v>
      </c>
      <c r="N1015" s="423">
        <v>33213.599999999999</v>
      </c>
      <c r="O1015" s="339" t="s">
        <v>1664</v>
      </c>
      <c r="P1015" s="424">
        <v>6</v>
      </c>
      <c r="Q1015" s="423">
        <v>16272.6</v>
      </c>
      <c r="R1015" s="421" t="s">
        <v>1664</v>
      </c>
      <c r="S1015" s="421">
        <v>12</v>
      </c>
    </row>
    <row r="1016" spans="1:19" ht="12" x14ac:dyDescent="0.2">
      <c r="A1016" s="341">
        <v>1011</v>
      </c>
      <c r="B1016" s="341" t="s">
        <v>8761</v>
      </c>
      <c r="C1016" s="341" t="s">
        <v>8786</v>
      </c>
      <c r="D1016" s="341" t="s">
        <v>158</v>
      </c>
      <c r="E1016" s="341" t="s">
        <v>9365</v>
      </c>
      <c r="F1016" s="422">
        <v>1500</v>
      </c>
      <c r="G1016" s="418" t="s">
        <v>10821</v>
      </c>
      <c r="H1016" s="341" t="s">
        <v>10822</v>
      </c>
      <c r="I1016" s="341" t="s">
        <v>8444</v>
      </c>
      <c r="J1016" s="341" t="s">
        <v>8910</v>
      </c>
      <c r="K1016" s="341" t="s">
        <v>8444</v>
      </c>
      <c r="L1016" s="339" t="s">
        <v>1664</v>
      </c>
      <c r="M1016" s="339" t="s">
        <v>1664</v>
      </c>
      <c r="N1016" s="423" t="s">
        <v>1664</v>
      </c>
      <c r="O1016" s="339">
        <v>1</v>
      </c>
      <c r="P1016" s="424">
        <v>1</v>
      </c>
      <c r="Q1016" s="423">
        <v>316.67</v>
      </c>
      <c r="R1016" s="421"/>
      <c r="S1016" s="421"/>
    </row>
    <row r="1017" spans="1:19" ht="12" x14ac:dyDescent="0.2">
      <c r="A1017" s="341">
        <v>1012</v>
      </c>
      <c r="B1017" s="341" t="s">
        <v>8761</v>
      </c>
      <c r="C1017" s="341" t="s">
        <v>8762</v>
      </c>
      <c r="D1017" s="341" t="s">
        <v>158</v>
      </c>
      <c r="E1017" s="341" t="s">
        <v>9365</v>
      </c>
      <c r="F1017" s="422">
        <v>1500</v>
      </c>
      <c r="G1017" s="418" t="s">
        <v>10821</v>
      </c>
      <c r="H1017" s="341" t="s">
        <v>10822</v>
      </c>
      <c r="I1017" s="341" t="s">
        <v>8444</v>
      </c>
      <c r="J1017" s="341" t="s">
        <v>8910</v>
      </c>
      <c r="K1017" s="341" t="s">
        <v>8444</v>
      </c>
      <c r="L1017" s="339">
        <v>1</v>
      </c>
      <c r="M1017" s="339">
        <v>12</v>
      </c>
      <c r="N1017" s="423">
        <v>20430</v>
      </c>
      <c r="O1017" s="339" t="s">
        <v>1664</v>
      </c>
      <c r="P1017" s="424">
        <v>6</v>
      </c>
      <c r="Q1017" s="423">
        <v>8417.25</v>
      </c>
      <c r="R1017" s="421" t="s">
        <v>1664</v>
      </c>
      <c r="S1017" s="421">
        <v>12</v>
      </c>
    </row>
    <row r="1018" spans="1:19" ht="12" x14ac:dyDescent="0.2">
      <c r="A1018" s="341">
        <v>1013</v>
      </c>
      <c r="B1018" s="341" t="s">
        <v>8761</v>
      </c>
      <c r="C1018" s="341" t="s">
        <v>8786</v>
      </c>
      <c r="D1018" s="341" t="s">
        <v>158</v>
      </c>
      <c r="E1018" s="341" t="s">
        <v>9947</v>
      </c>
      <c r="F1018" s="422">
        <v>2500</v>
      </c>
      <c r="G1018" s="418" t="s">
        <v>10823</v>
      </c>
      <c r="H1018" s="341" t="s">
        <v>10824</v>
      </c>
      <c r="I1018" s="341" t="s">
        <v>8444</v>
      </c>
      <c r="J1018" s="341" t="s">
        <v>9907</v>
      </c>
      <c r="K1018" s="341" t="s">
        <v>8444</v>
      </c>
      <c r="L1018" s="339" t="s">
        <v>1664</v>
      </c>
      <c r="M1018" s="339" t="s">
        <v>1664</v>
      </c>
      <c r="N1018" s="423" t="s">
        <v>1664</v>
      </c>
      <c r="O1018" s="339">
        <v>1</v>
      </c>
      <c r="P1018" s="424">
        <v>1</v>
      </c>
      <c r="Q1018" s="423">
        <v>3236.11</v>
      </c>
      <c r="R1018" s="421"/>
      <c r="S1018" s="421"/>
    </row>
    <row r="1019" spans="1:19" ht="12" x14ac:dyDescent="0.2">
      <c r="A1019" s="341">
        <v>1014</v>
      </c>
      <c r="B1019" s="341" t="s">
        <v>8761</v>
      </c>
      <c r="C1019" s="341" t="s">
        <v>8762</v>
      </c>
      <c r="D1019" s="341" t="s">
        <v>158</v>
      </c>
      <c r="E1019" s="341" t="s">
        <v>9947</v>
      </c>
      <c r="F1019" s="422">
        <v>2500</v>
      </c>
      <c r="G1019" s="418" t="s">
        <v>10823</v>
      </c>
      <c r="H1019" s="341" t="s">
        <v>10824</v>
      </c>
      <c r="I1019" s="341" t="s">
        <v>8444</v>
      </c>
      <c r="J1019" s="341" t="s">
        <v>9907</v>
      </c>
      <c r="K1019" s="341" t="s">
        <v>8444</v>
      </c>
      <c r="L1019" s="339">
        <v>1</v>
      </c>
      <c r="M1019" s="339">
        <v>12</v>
      </c>
      <c r="N1019" s="423">
        <v>33213.599999999999</v>
      </c>
      <c r="O1019" s="339">
        <v>1</v>
      </c>
      <c r="P1019" s="424">
        <v>5</v>
      </c>
      <c r="Q1019" s="423">
        <v>11316.67</v>
      </c>
      <c r="R1019" s="421"/>
      <c r="S1019" s="421">
        <v>12</v>
      </c>
    </row>
    <row r="1020" spans="1:19" ht="12" x14ac:dyDescent="0.2">
      <c r="A1020" s="341">
        <v>1015</v>
      </c>
      <c r="B1020" s="341" t="s">
        <v>8761</v>
      </c>
      <c r="C1020" s="341" t="s">
        <v>8786</v>
      </c>
      <c r="D1020" s="341" t="s">
        <v>158</v>
      </c>
      <c r="E1020" s="341" t="s">
        <v>8801</v>
      </c>
      <c r="F1020" s="422">
        <v>4000</v>
      </c>
      <c r="G1020" s="418" t="s">
        <v>10823</v>
      </c>
      <c r="H1020" s="341" t="s">
        <v>10824</v>
      </c>
      <c r="I1020" s="341" t="s">
        <v>8444</v>
      </c>
      <c r="J1020" s="341" t="s">
        <v>9907</v>
      </c>
      <c r="K1020" s="341" t="s">
        <v>8444</v>
      </c>
      <c r="L1020" s="339" t="s">
        <v>1664</v>
      </c>
      <c r="M1020" s="339" t="s">
        <v>1664</v>
      </c>
      <c r="N1020" s="423" t="s">
        <v>1664</v>
      </c>
      <c r="O1020" s="339">
        <v>1</v>
      </c>
      <c r="P1020" s="424">
        <v>2</v>
      </c>
      <c r="Q1020" s="423">
        <v>7172.6</v>
      </c>
      <c r="R1020" s="421">
        <v>4</v>
      </c>
      <c r="S1020" s="421">
        <v>12</v>
      </c>
    </row>
    <row r="1021" spans="1:19" ht="12" x14ac:dyDescent="0.2">
      <c r="A1021" s="341">
        <v>1016</v>
      </c>
      <c r="B1021" s="341" t="s">
        <v>8761</v>
      </c>
      <c r="C1021" s="341" t="s">
        <v>8762</v>
      </c>
      <c r="D1021" s="341" t="s">
        <v>158</v>
      </c>
      <c r="E1021" s="341" t="s">
        <v>8801</v>
      </c>
      <c r="F1021" s="422">
        <v>4000</v>
      </c>
      <c r="G1021" s="418" t="s">
        <v>10825</v>
      </c>
      <c r="H1021" s="341" t="s">
        <v>10826</v>
      </c>
      <c r="I1021" s="341" t="s">
        <v>4015</v>
      </c>
      <c r="J1021" s="341" t="s">
        <v>8777</v>
      </c>
      <c r="K1021" s="341" t="s">
        <v>4015</v>
      </c>
      <c r="L1021" s="339">
        <v>1</v>
      </c>
      <c r="M1021" s="339">
        <v>12</v>
      </c>
      <c r="N1021" s="423">
        <v>51213.599999999999</v>
      </c>
      <c r="O1021" s="339" t="s">
        <v>1664</v>
      </c>
      <c r="P1021" s="424">
        <v>6</v>
      </c>
      <c r="Q1021" s="423">
        <v>25283.4</v>
      </c>
      <c r="R1021" s="421" t="s">
        <v>1664</v>
      </c>
      <c r="S1021" s="421">
        <v>12</v>
      </c>
    </row>
    <row r="1022" spans="1:19" ht="12" x14ac:dyDescent="0.2">
      <c r="A1022" s="341">
        <v>1017</v>
      </c>
      <c r="B1022" s="341" t="s">
        <v>8761</v>
      </c>
      <c r="C1022" s="341" t="s">
        <v>8762</v>
      </c>
      <c r="D1022" s="341" t="s">
        <v>158</v>
      </c>
      <c r="E1022" s="341" t="s">
        <v>9571</v>
      </c>
      <c r="F1022" s="422">
        <v>3000</v>
      </c>
      <c r="G1022" s="418" t="s">
        <v>10827</v>
      </c>
      <c r="H1022" s="341" t="s">
        <v>10828</v>
      </c>
      <c r="I1022" s="341" t="s">
        <v>4015</v>
      </c>
      <c r="J1022" s="341" t="s">
        <v>8777</v>
      </c>
      <c r="K1022" s="341" t="s">
        <v>4015</v>
      </c>
      <c r="L1022" s="339">
        <v>1</v>
      </c>
      <c r="M1022" s="339">
        <v>12</v>
      </c>
      <c r="N1022" s="423">
        <v>39213.599999999999</v>
      </c>
      <c r="O1022" s="339" t="s">
        <v>1664</v>
      </c>
      <c r="P1022" s="424">
        <v>6</v>
      </c>
      <c r="Q1022" s="423">
        <v>19283.400000000001</v>
      </c>
      <c r="R1022" s="421" t="s">
        <v>1664</v>
      </c>
      <c r="S1022" s="421">
        <v>12</v>
      </c>
    </row>
    <row r="1023" spans="1:19" ht="12" x14ac:dyDescent="0.2">
      <c r="A1023" s="341">
        <v>1018</v>
      </c>
      <c r="B1023" s="341" t="s">
        <v>8761</v>
      </c>
      <c r="C1023" s="341" t="s">
        <v>8762</v>
      </c>
      <c r="D1023" s="341" t="s">
        <v>158</v>
      </c>
      <c r="E1023" s="341" t="s">
        <v>10229</v>
      </c>
      <c r="F1023" s="422">
        <v>3000</v>
      </c>
      <c r="G1023" s="418" t="s">
        <v>10829</v>
      </c>
      <c r="H1023" s="341" t="s">
        <v>10830</v>
      </c>
      <c r="I1023" s="341" t="s">
        <v>4510</v>
      </c>
      <c r="J1023" s="341" t="s">
        <v>8910</v>
      </c>
      <c r="K1023" s="341" t="s">
        <v>4510</v>
      </c>
      <c r="L1023" s="339">
        <v>1</v>
      </c>
      <c r="M1023" s="339">
        <v>12</v>
      </c>
      <c r="N1023" s="423">
        <v>39213.599999999999</v>
      </c>
      <c r="O1023" s="339" t="s">
        <v>1664</v>
      </c>
      <c r="P1023" s="424">
        <v>6</v>
      </c>
      <c r="Q1023" s="423">
        <v>19283.400000000001</v>
      </c>
      <c r="R1023" s="421" t="s">
        <v>1664</v>
      </c>
      <c r="S1023" s="421">
        <v>12</v>
      </c>
    </row>
    <row r="1024" spans="1:19" ht="12" x14ac:dyDescent="0.2">
      <c r="A1024" s="341">
        <v>1019</v>
      </c>
      <c r="B1024" s="341" t="s">
        <v>8761</v>
      </c>
      <c r="C1024" s="341" t="s">
        <v>8762</v>
      </c>
      <c r="D1024" s="341" t="s">
        <v>158</v>
      </c>
      <c r="E1024" s="341" t="s">
        <v>3997</v>
      </c>
      <c r="F1024" s="422">
        <v>1500</v>
      </c>
      <c r="G1024" s="418" t="s">
        <v>10831</v>
      </c>
      <c r="H1024" s="341" t="s">
        <v>10832</v>
      </c>
      <c r="I1024" s="341" t="s">
        <v>4510</v>
      </c>
      <c r="J1024" s="341" t="s">
        <v>9033</v>
      </c>
      <c r="K1024" s="341" t="s">
        <v>4510</v>
      </c>
      <c r="L1024" s="339">
        <v>1</v>
      </c>
      <c r="M1024" s="339">
        <v>12</v>
      </c>
      <c r="N1024" s="423">
        <v>16724</v>
      </c>
      <c r="O1024" s="339" t="s">
        <v>1664</v>
      </c>
      <c r="P1024" s="424">
        <v>6</v>
      </c>
      <c r="Q1024" s="423">
        <v>9810</v>
      </c>
      <c r="R1024" s="421" t="s">
        <v>1664</v>
      </c>
      <c r="S1024" s="421">
        <v>12</v>
      </c>
    </row>
    <row r="1025" spans="1:19" ht="12" x14ac:dyDescent="0.2">
      <c r="A1025" s="341">
        <v>1020</v>
      </c>
      <c r="B1025" s="341" t="s">
        <v>8761</v>
      </c>
      <c r="C1025" s="341" t="s">
        <v>8762</v>
      </c>
      <c r="D1025" s="341" t="s">
        <v>158</v>
      </c>
      <c r="E1025" s="341" t="s">
        <v>9365</v>
      </c>
      <c r="F1025" s="422">
        <v>1500</v>
      </c>
      <c r="G1025" s="418" t="s">
        <v>10833</v>
      </c>
      <c r="H1025" s="341" t="s">
        <v>10834</v>
      </c>
      <c r="I1025" s="341" t="s">
        <v>10001</v>
      </c>
      <c r="J1025" s="341" t="s">
        <v>8777</v>
      </c>
      <c r="K1025" s="341" t="s">
        <v>10001</v>
      </c>
      <c r="L1025" s="339">
        <v>1</v>
      </c>
      <c r="M1025" s="339">
        <v>12</v>
      </c>
      <c r="N1025" s="423">
        <v>20430</v>
      </c>
      <c r="O1025" s="339" t="s">
        <v>1664</v>
      </c>
      <c r="P1025" s="424">
        <v>6</v>
      </c>
      <c r="Q1025" s="423">
        <v>9810</v>
      </c>
      <c r="R1025" s="421" t="s">
        <v>1664</v>
      </c>
      <c r="S1025" s="421">
        <v>12</v>
      </c>
    </row>
    <row r="1026" spans="1:19" ht="12" x14ac:dyDescent="0.2">
      <c r="A1026" s="341">
        <v>1021</v>
      </c>
      <c r="B1026" s="341" t="s">
        <v>8761</v>
      </c>
      <c r="C1026" s="341" t="s">
        <v>8762</v>
      </c>
      <c r="D1026" s="341" t="s">
        <v>158</v>
      </c>
      <c r="E1026" s="341" t="s">
        <v>10732</v>
      </c>
      <c r="F1026" s="422">
        <v>2500</v>
      </c>
      <c r="G1026" s="418" t="s">
        <v>10835</v>
      </c>
      <c r="H1026" s="341" t="s">
        <v>10836</v>
      </c>
      <c r="I1026" s="341" t="s">
        <v>4015</v>
      </c>
      <c r="J1026" s="341" t="s">
        <v>8777</v>
      </c>
      <c r="K1026" s="341" t="s">
        <v>4015</v>
      </c>
      <c r="L1026" s="339">
        <v>1</v>
      </c>
      <c r="M1026" s="339">
        <v>12</v>
      </c>
      <c r="N1026" s="423">
        <v>33213.599999999999</v>
      </c>
      <c r="O1026" s="339" t="s">
        <v>1664</v>
      </c>
      <c r="P1026" s="424">
        <v>6</v>
      </c>
      <c r="Q1026" s="423">
        <v>16272.6</v>
      </c>
      <c r="R1026" s="421" t="s">
        <v>1664</v>
      </c>
      <c r="S1026" s="421">
        <v>12</v>
      </c>
    </row>
    <row r="1027" spans="1:19" ht="12" x14ac:dyDescent="0.2">
      <c r="A1027" s="341">
        <v>1022</v>
      </c>
      <c r="B1027" s="341" t="s">
        <v>8761</v>
      </c>
      <c r="C1027" s="341" t="s">
        <v>8762</v>
      </c>
      <c r="D1027" s="341" t="s">
        <v>158</v>
      </c>
      <c r="E1027" s="341" t="s">
        <v>4363</v>
      </c>
      <c r="F1027" s="422">
        <v>2500</v>
      </c>
      <c r="G1027" s="418" t="s">
        <v>10837</v>
      </c>
      <c r="H1027" s="341" t="s">
        <v>10838</v>
      </c>
      <c r="I1027" s="341" t="s">
        <v>4067</v>
      </c>
      <c r="J1027" s="341" t="s">
        <v>8773</v>
      </c>
      <c r="K1027" s="341" t="s">
        <v>4067</v>
      </c>
      <c r="L1027" s="339">
        <v>1</v>
      </c>
      <c r="M1027" s="339">
        <v>12</v>
      </c>
      <c r="N1027" s="423">
        <v>33213.599999999999</v>
      </c>
      <c r="O1027" s="339" t="s">
        <v>1664</v>
      </c>
      <c r="P1027" s="424">
        <v>6</v>
      </c>
      <c r="Q1027" s="423">
        <v>13475.18</v>
      </c>
      <c r="R1027" s="421" t="s">
        <v>1664</v>
      </c>
      <c r="S1027" s="421">
        <v>12</v>
      </c>
    </row>
    <row r="1028" spans="1:19" ht="12" x14ac:dyDescent="0.2">
      <c r="A1028" s="341">
        <v>1023</v>
      </c>
      <c r="B1028" s="341" t="s">
        <v>8761</v>
      </c>
      <c r="C1028" s="341" t="s">
        <v>8786</v>
      </c>
      <c r="D1028" s="341" t="s">
        <v>158</v>
      </c>
      <c r="E1028" s="341" t="s">
        <v>3997</v>
      </c>
      <c r="F1028" s="422">
        <v>1800</v>
      </c>
      <c r="G1028" s="418" t="s">
        <v>10839</v>
      </c>
      <c r="H1028" s="341" t="s">
        <v>10840</v>
      </c>
      <c r="I1028" s="341" t="s">
        <v>4510</v>
      </c>
      <c r="J1028" s="341" t="s">
        <v>8910</v>
      </c>
      <c r="K1028" s="341" t="s">
        <v>4510</v>
      </c>
      <c r="L1028" s="339" t="s">
        <v>1664</v>
      </c>
      <c r="M1028" s="339" t="s">
        <v>1664</v>
      </c>
      <c r="N1028" s="423" t="s">
        <v>1664</v>
      </c>
      <c r="O1028" s="339">
        <v>1</v>
      </c>
      <c r="P1028" s="424">
        <v>1</v>
      </c>
      <c r="Q1028" s="423">
        <v>1896.6</v>
      </c>
      <c r="R1028" s="421"/>
      <c r="S1028" s="421"/>
    </row>
    <row r="1029" spans="1:19" ht="12" x14ac:dyDescent="0.2">
      <c r="A1029" s="341">
        <v>1024</v>
      </c>
      <c r="B1029" s="341" t="s">
        <v>8761</v>
      </c>
      <c r="C1029" s="341" t="s">
        <v>8762</v>
      </c>
      <c r="D1029" s="341" t="s">
        <v>158</v>
      </c>
      <c r="E1029" s="341" t="s">
        <v>9947</v>
      </c>
      <c r="F1029" s="422">
        <v>2500</v>
      </c>
      <c r="G1029" s="418" t="s">
        <v>10841</v>
      </c>
      <c r="H1029" s="341" t="s">
        <v>10842</v>
      </c>
      <c r="I1029" s="341" t="s">
        <v>10843</v>
      </c>
      <c r="J1029" s="341" t="s">
        <v>8777</v>
      </c>
      <c r="K1029" s="341" t="s">
        <v>10843</v>
      </c>
      <c r="L1029" s="339">
        <v>1</v>
      </c>
      <c r="M1029" s="339">
        <v>12</v>
      </c>
      <c r="N1029" s="423">
        <v>33213.599999999999</v>
      </c>
      <c r="O1029" s="339" t="s">
        <v>1664</v>
      </c>
      <c r="P1029" s="424">
        <v>6</v>
      </c>
      <c r="Q1029" s="423">
        <v>16272.6</v>
      </c>
      <c r="R1029" s="421" t="s">
        <v>1664</v>
      </c>
      <c r="S1029" s="421">
        <v>12</v>
      </c>
    </row>
    <row r="1030" spans="1:19" ht="12" x14ac:dyDescent="0.2">
      <c r="A1030" s="341">
        <v>1025</v>
      </c>
      <c r="B1030" s="341" t="s">
        <v>8761</v>
      </c>
      <c r="C1030" s="341" t="s">
        <v>8786</v>
      </c>
      <c r="D1030" s="341" t="s">
        <v>158</v>
      </c>
      <c r="E1030" s="341" t="s">
        <v>8801</v>
      </c>
      <c r="F1030" s="422">
        <v>4000</v>
      </c>
      <c r="G1030" s="418" t="s">
        <v>10844</v>
      </c>
      <c r="H1030" s="341" t="s">
        <v>10845</v>
      </c>
      <c r="I1030" s="341" t="s">
        <v>4015</v>
      </c>
      <c r="J1030" s="341" t="s">
        <v>8766</v>
      </c>
      <c r="K1030" s="341" t="s">
        <v>4015</v>
      </c>
      <c r="L1030" s="339" t="s">
        <v>1664</v>
      </c>
      <c r="M1030" s="339" t="s">
        <v>1664</v>
      </c>
      <c r="N1030" s="423" t="s">
        <v>1664</v>
      </c>
      <c r="O1030" s="339">
        <v>1</v>
      </c>
      <c r="P1030" s="424">
        <v>3</v>
      </c>
      <c r="Q1030" s="423">
        <v>12683.1</v>
      </c>
      <c r="R1030" s="421"/>
      <c r="S1030" s="421"/>
    </row>
    <row r="1031" spans="1:19" ht="12" x14ac:dyDescent="0.2">
      <c r="A1031" s="341">
        <v>1026</v>
      </c>
      <c r="B1031" s="341" t="s">
        <v>8761</v>
      </c>
      <c r="C1031" s="341" t="s">
        <v>8762</v>
      </c>
      <c r="D1031" s="341" t="s">
        <v>158</v>
      </c>
      <c r="E1031" s="341" t="s">
        <v>8801</v>
      </c>
      <c r="F1031" s="422">
        <v>4000</v>
      </c>
      <c r="G1031" s="418" t="s">
        <v>10844</v>
      </c>
      <c r="H1031" s="341" t="s">
        <v>10845</v>
      </c>
      <c r="I1031" s="341" t="s">
        <v>4015</v>
      </c>
      <c r="J1031" s="341" t="s">
        <v>8766</v>
      </c>
      <c r="K1031" s="341" t="s">
        <v>4015</v>
      </c>
      <c r="L1031" s="339">
        <v>1</v>
      </c>
      <c r="M1031" s="339">
        <v>3</v>
      </c>
      <c r="N1031" s="423">
        <v>12170.06</v>
      </c>
      <c r="O1031" s="339">
        <v>1</v>
      </c>
      <c r="P1031" s="424">
        <v>1</v>
      </c>
      <c r="Q1031" s="423">
        <v>2119.4504999999999</v>
      </c>
      <c r="R1031" s="421"/>
      <c r="S1031" s="421"/>
    </row>
    <row r="1032" spans="1:19" ht="12" x14ac:dyDescent="0.2">
      <c r="A1032" s="341">
        <v>1027</v>
      </c>
      <c r="B1032" s="341" t="s">
        <v>8761</v>
      </c>
      <c r="C1032" s="341" t="s">
        <v>8786</v>
      </c>
      <c r="D1032" s="341" t="s">
        <v>158</v>
      </c>
      <c r="E1032" s="341" t="s">
        <v>4507</v>
      </c>
      <c r="F1032" s="422">
        <v>2500</v>
      </c>
      <c r="G1032" s="418" t="s">
        <v>10846</v>
      </c>
      <c r="H1032" s="341" t="s">
        <v>10847</v>
      </c>
      <c r="I1032" s="341" t="s">
        <v>4510</v>
      </c>
      <c r="J1032" s="341" t="s">
        <v>8910</v>
      </c>
      <c r="K1032" s="341" t="s">
        <v>4510</v>
      </c>
      <c r="L1032" s="339" t="s">
        <v>1664</v>
      </c>
      <c r="M1032" s="339" t="s">
        <v>1664</v>
      </c>
      <c r="N1032" s="423" t="s">
        <v>1664</v>
      </c>
      <c r="O1032" s="339">
        <v>1</v>
      </c>
      <c r="P1032" s="424">
        <v>1</v>
      </c>
      <c r="Q1032" s="423">
        <v>842.25</v>
      </c>
      <c r="R1032" s="421"/>
      <c r="S1032" s="421"/>
    </row>
    <row r="1033" spans="1:19" ht="12" x14ac:dyDescent="0.2">
      <c r="A1033" s="341">
        <v>1028</v>
      </c>
      <c r="B1033" s="341" t="s">
        <v>8761</v>
      </c>
      <c r="C1033" s="341" t="s">
        <v>8762</v>
      </c>
      <c r="D1033" s="341" t="s">
        <v>158</v>
      </c>
      <c r="E1033" s="341" t="s">
        <v>3997</v>
      </c>
      <c r="F1033" s="422">
        <v>1500</v>
      </c>
      <c r="G1033" s="418" t="s">
        <v>10848</v>
      </c>
      <c r="H1033" s="341" t="s">
        <v>10849</v>
      </c>
      <c r="I1033" s="341" t="s">
        <v>10850</v>
      </c>
      <c r="J1033" s="341" t="s">
        <v>8910</v>
      </c>
      <c r="K1033" s="341" t="s">
        <v>10850</v>
      </c>
      <c r="L1033" s="339">
        <v>1</v>
      </c>
      <c r="M1033" s="339">
        <v>12</v>
      </c>
      <c r="N1033" s="423">
        <v>16650</v>
      </c>
      <c r="O1033" s="339">
        <v>1</v>
      </c>
      <c r="P1033" s="424">
        <v>1</v>
      </c>
      <c r="Q1033" s="423">
        <v>1585.0453</v>
      </c>
      <c r="R1033" s="421"/>
      <c r="S1033" s="421"/>
    </row>
    <row r="1034" spans="1:19" ht="12" x14ac:dyDescent="0.2">
      <c r="A1034" s="341">
        <v>1029</v>
      </c>
      <c r="B1034" s="341" t="s">
        <v>8761</v>
      </c>
      <c r="C1034" s="341" t="s">
        <v>8762</v>
      </c>
      <c r="D1034" s="341" t="s">
        <v>158</v>
      </c>
      <c r="E1034" s="341" t="s">
        <v>9030</v>
      </c>
      <c r="F1034" s="422">
        <v>2000</v>
      </c>
      <c r="G1034" s="418" t="s">
        <v>10851</v>
      </c>
      <c r="H1034" s="341" t="s">
        <v>10852</v>
      </c>
      <c r="I1034" s="341" t="s">
        <v>5270</v>
      </c>
      <c r="J1034" s="341" t="s">
        <v>9907</v>
      </c>
      <c r="K1034" s="341" t="s">
        <v>5270</v>
      </c>
      <c r="L1034" s="339">
        <v>1</v>
      </c>
      <c r="M1034" s="339">
        <v>11</v>
      </c>
      <c r="N1034" s="423">
        <v>22610</v>
      </c>
      <c r="O1034" s="339" t="s">
        <v>1664</v>
      </c>
      <c r="P1034" s="424">
        <v>6</v>
      </c>
      <c r="Q1034" s="423">
        <v>13080</v>
      </c>
      <c r="R1034" s="421" t="s">
        <v>1664</v>
      </c>
      <c r="S1034" s="421">
        <v>12</v>
      </c>
    </row>
    <row r="1035" spans="1:19" ht="12" x14ac:dyDescent="0.2">
      <c r="A1035" s="341">
        <v>1030</v>
      </c>
      <c r="B1035" s="341" t="s">
        <v>8761</v>
      </c>
      <c r="C1035" s="341" t="s">
        <v>8762</v>
      </c>
      <c r="D1035" s="341" t="s">
        <v>158</v>
      </c>
      <c r="E1035" s="341" t="s">
        <v>4507</v>
      </c>
      <c r="F1035" s="422">
        <v>2500</v>
      </c>
      <c r="G1035" s="418" t="s">
        <v>10853</v>
      </c>
      <c r="H1035" s="341" t="s">
        <v>10854</v>
      </c>
      <c r="I1035" s="341" t="s">
        <v>4015</v>
      </c>
      <c r="J1035" s="341" t="s">
        <v>8766</v>
      </c>
      <c r="K1035" s="341" t="s">
        <v>4015</v>
      </c>
      <c r="L1035" s="339">
        <v>1</v>
      </c>
      <c r="M1035" s="339">
        <v>3</v>
      </c>
      <c r="N1035" s="423">
        <v>5757.2296999999999</v>
      </c>
      <c r="O1035" s="339" t="s">
        <v>1664</v>
      </c>
      <c r="P1035" s="424" t="s">
        <v>1664</v>
      </c>
      <c r="Q1035" s="423" t="s">
        <v>1664</v>
      </c>
      <c r="R1035" s="421"/>
      <c r="S1035" s="421"/>
    </row>
    <row r="1036" spans="1:19" ht="12" x14ac:dyDescent="0.2">
      <c r="A1036" s="341">
        <v>1031</v>
      </c>
      <c r="B1036" s="341" t="s">
        <v>8761</v>
      </c>
      <c r="C1036" s="341" t="s">
        <v>8762</v>
      </c>
      <c r="D1036" s="341" t="s">
        <v>158</v>
      </c>
      <c r="E1036" s="341" t="s">
        <v>4280</v>
      </c>
      <c r="F1036" s="422">
        <v>4000</v>
      </c>
      <c r="G1036" s="418" t="s">
        <v>10855</v>
      </c>
      <c r="H1036" s="341" t="s">
        <v>10856</v>
      </c>
      <c r="I1036" s="341" t="s">
        <v>4015</v>
      </c>
      <c r="J1036" s="341" t="s">
        <v>8777</v>
      </c>
      <c r="K1036" s="341" t="s">
        <v>4015</v>
      </c>
      <c r="L1036" s="339" t="s">
        <v>1664</v>
      </c>
      <c r="M1036" s="339" t="s">
        <v>1664</v>
      </c>
      <c r="N1036" s="423" t="s">
        <v>1664</v>
      </c>
      <c r="O1036" s="339">
        <v>1</v>
      </c>
      <c r="P1036" s="424">
        <v>1</v>
      </c>
      <c r="Q1036" s="423">
        <v>4186.3</v>
      </c>
      <c r="R1036" s="421"/>
      <c r="S1036" s="421"/>
    </row>
    <row r="1037" spans="1:19" ht="12" x14ac:dyDescent="0.2">
      <c r="A1037" s="341">
        <v>1032</v>
      </c>
      <c r="B1037" s="341" t="s">
        <v>8761</v>
      </c>
      <c r="C1037" s="341" t="s">
        <v>8786</v>
      </c>
      <c r="D1037" s="341" t="s">
        <v>158</v>
      </c>
      <c r="E1037" s="341" t="s">
        <v>3997</v>
      </c>
      <c r="F1037" s="422">
        <v>2000</v>
      </c>
      <c r="G1037" s="418" t="s">
        <v>10855</v>
      </c>
      <c r="H1037" s="341" t="s">
        <v>10856</v>
      </c>
      <c r="I1037" s="341" t="s">
        <v>4015</v>
      </c>
      <c r="J1037" s="341" t="s">
        <v>8777</v>
      </c>
      <c r="K1037" s="341" t="s">
        <v>4015</v>
      </c>
      <c r="L1037" s="339" t="s">
        <v>1664</v>
      </c>
      <c r="M1037" s="339" t="s">
        <v>1664</v>
      </c>
      <c r="N1037" s="423" t="s">
        <v>1664</v>
      </c>
      <c r="O1037" s="339">
        <v>1</v>
      </c>
      <c r="P1037" s="424">
        <v>1</v>
      </c>
      <c r="Q1037" s="423">
        <v>2497.4100000000003</v>
      </c>
      <c r="R1037" s="421"/>
      <c r="S1037" s="421"/>
    </row>
    <row r="1038" spans="1:19" ht="12" x14ac:dyDescent="0.2">
      <c r="A1038" s="341">
        <v>1033</v>
      </c>
      <c r="B1038" s="341" t="s">
        <v>8761</v>
      </c>
      <c r="C1038" s="341" t="s">
        <v>8762</v>
      </c>
      <c r="D1038" s="341" t="s">
        <v>158</v>
      </c>
      <c r="E1038" s="341" t="s">
        <v>3997</v>
      </c>
      <c r="F1038" s="422">
        <v>2000</v>
      </c>
      <c r="G1038" s="418" t="s">
        <v>10855</v>
      </c>
      <c r="H1038" s="341" t="s">
        <v>10856</v>
      </c>
      <c r="I1038" s="341" t="s">
        <v>4015</v>
      </c>
      <c r="J1038" s="341" t="s">
        <v>8777</v>
      </c>
      <c r="K1038" s="341" t="s">
        <v>4015</v>
      </c>
      <c r="L1038" s="339">
        <v>1</v>
      </c>
      <c r="M1038" s="339">
        <v>12</v>
      </c>
      <c r="N1038" s="423">
        <v>26970</v>
      </c>
      <c r="O1038" s="339">
        <v>1</v>
      </c>
      <c r="P1038" s="424">
        <v>5</v>
      </c>
      <c r="Q1038" s="423">
        <v>10900</v>
      </c>
      <c r="R1038" s="421"/>
      <c r="S1038" s="421"/>
    </row>
    <row r="1039" spans="1:19" ht="12" x14ac:dyDescent="0.2">
      <c r="A1039" s="341">
        <v>1034</v>
      </c>
      <c r="B1039" s="341" t="s">
        <v>8761</v>
      </c>
      <c r="C1039" s="341" t="s">
        <v>8762</v>
      </c>
      <c r="D1039" s="341" t="s">
        <v>158</v>
      </c>
      <c r="E1039" s="341" t="s">
        <v>10857</v>
      </c>
      <c r="F1039" s="422">
        <v>3000</v>
      </c>
      <c r="G1039" s="418" t="s">
        <v>10858</v>
      </c>
      <c r="H1039" s="341" t="s">
        <v>10859</v>
      </c>
      <c r="I1039" s="341" t="s">
        <v>4510</v>
      </c>
      <c r="J1039" s="341" t="s">
        <v>8910</v>
      </c>
      <c r="K1039" s="341" t="s">
        <v>4510</v>
      </c>
      <c r="L1039" s="339">
        <v>1</v>
      </c>
      <c r="M1039" s="339">
        <v>12</v>
      </c>
      <c r="N1039" s="423">
        <v>39213.599999999999</v>
      </c>
      <c r="O1039" s="339" t="s">
        <v>1664</v>
      </c>
      <c r="P1039" s="424">
        <v>6</v>
      </c>
      <c r="Q1039" s="423">
        <v>19283.400000000001</v>
      </c>
      <c r="R1039" s="421" t="s">
        <v>1664</v>
      </c>
      <c r="S1039" s="421">
        <v>12</v>
      </c>
    </row>
    <row r="1040" spans="1:19" ht="12" x14ac:dyDescent="0.2">
      <c r="A1040" s="341">
        <v>1035</v>
      </c>
      <c r="B1040" s="341" t="s">
        <v>8761</v>
      </c>
      <c r="C1040" s="341" t="s">
        <v>8762</v>
      </c>
      <c r="D1040" s="341" t="s">
        <v>158</v>
      </c>
      <c r="E1040" s="341" t="s">
        <v>3997</v>
      </c>
      <c r="F1040" s="422">
        <v>2000</v>
      </c>
      <c r="G1040" s="418" t="s">
        <v>10860</v>
      </c>
      <c r="H1040" s="341" t="s">
        <v>10861</v>
      </c>
      <c r="I1040" s="341" t="s">
        <v>8987</v>
      </c>
      <c r="J1040" s="341" t="s">
        <v>8777</v>
      </c>
      <c r="K1040" s="341" t="s">
        <v>8987</v>
      </c>
      <c r="L1040" s="339">
        <v>1</v>
      </c>
      <c r="M1040" s="339">
        <v>12</v>
      </c>
      <c r="N1040" s="423">
        <v>26970</v>
      </c>
      <c r="O1040" s="339" t="s">
        <v>1664</v>
      </c>
      <c r="P1040" s="424">
        <v>6</v>
      </c>
      <c r="Q1040" s="423">
        <v>13080</v>
      </c>
      <c r="R1040" s="421" t="s">
        <v>1664</v>
      </c>
      <c r="S1040" s="421">
        <v>12</v>
      </c>
    </row>
    <row r="1041" spans="1:19" ht="12" x14ac:dyDescent="0.2">
      <c r="A1041" s="341">
        <v>1036</v>
      </c>
      <c r="B1041" s="341" t="s">
        <v>8761</v>
      </c>
      <c r="C1041" s="341" t="s">
        <v>8786</v>
      </c>
      <c r="D1041" s="341" t="s">
        <v>158</v>
      </c>
      <c r="E1041" s="341" t="s">
        <v>3997</v>
      </c>
      <c r="F1041" s="422">
        <v>1800</v>
      </c>
      <c r="G1041" s="418" t="s">
        <v>10862</v>
      </c>
      <c r="H1041" s="341" t="s">
        <v>10863</v>
      </c>
      <c r="I1041" s="341" t="s">
        <v>7584</v>
      </c>
      <c r="J1041" s="341" t="s">
        <v>9907</v>
      </c>
      <c r="K1041" s="341" t="s">
        <v>7584</v>
      </c>
      <c r="L1041" s="339">
        <v>1</v>
      </c>
      <c r="M1041" s="339">
        <v>10</v>
      </c>
      <c r="N1041" s="423">
        <v>19920</v>
      </c>
      <c r="O1041" s="339" t="s">
        <v>1664</v>
      </c>
      <c r="P1041" s="424" t="s">
        <v>1664</v>
      </c>
      <c r="Q1041" s="423" t="s">
        <v>1664</v>
      </c>
      <c r="R1041" s="421"/>
      <c r="S1041" s="421"/>
    </row>
    <row r="1042" spans="1:19" ht="12" x14ac:dyDescent="0.2">
      <c r="A1042" s="341">
        <v>1037</v>
      </c>
      <c r="B1042" s="341" t="s">
        <v>8761</v>
      </c>
      <c r="C1042" s="341" t="s">
        <v>8762</v>
      </c>
      <c r="D1042" s="341" t="s">
        <v>158</v>
      </c>
      <c r="E1042" s="341" t="s">
        <v>3997</v>
      </c>
      <c r="F1042" s="422">
        <v>1800</v>
      </c>
      <c r="G1042" s="418" t="s">
        <v>10862</v>
      </c>
      <c r="H1042" s="341" t="s">
        <v>10863</v>
      </c>
      <c r="I1042" s="341" t="s">
        <v>7584</v>
      </c>
      <c r="J1042" s="341" t="s">
        <v>9907</v>
      </c>
      <c r="K1042" s="341" t="s">
        <v>7584</v>
      </c>
      <c r="L1042" s="339">
        <v>1</v>
      </c>
      <c r="M1042" s="339">
        <v>3</v>
      </c>
      <c r="N1042" s="423">
        <v>4434</v>
      </c>
      <c r="O1042" s="339" t="s">
        <v>1664</v>
      </c>
      <c r="P1042" s="424">
        <v>6</v>
      </c>
      <c r="Q1042" s="423">
        <v>11772</v>
      </c>
      <c r="R1042" s="421" t="s">
        <v>1664</v>
      </c>
      <c r="S1042" s="421">
        <v>12</v>
      </c>
    </row>
    <row r="1043" spans="1:19" ht="12" x14ac:dyDescent="0.2">
      <c r="A1043" s="341">
        <v>1038</v>
      </c>
      <c r="B1043" s="341" t="s">
        <v>8761</v>
      </c>
      <c r="C1043" s="341" t="s">
        <v>8762</v>
      </c>
      <c r="D1043" s="341" t="s">
        <v>158</v>
      </c>
      <c r="E1043" s="341" t="s">
        <v>8801</v>
      </c>
      <c r="F1043" s="422">
        <v>4000</v>
      </c>
      <c r="G1043" s="418" t="s">
        <v>10864</v>
      </c>
      <c r="H1043" s="341" t="s">
        <v>10865</v>
      </c>
      <c r="I1043" s="341" t="s">
        <v>4015</v>
      </c>
      <c r="J1043" s="341" t="s">
        <v>8777</v>
      </c>
      <c r="K1043" s="341" t="s">
        <v>4015</v>
      </c>
      <c r="L1043" s="339">
        <v>1</v>
      </c>
      <c r="M1043" s="339">
        <v>12</v>
      </c>
      <c r="N1043" s="423">
        <v>51213.599999999999</v>
      </c>
      <c r="O1043" s="339" t="s">
        <v>1664</v>
      </c>
      <c r="P1043" s="424">
        <v>6</v>
      </c>
      <c r="Q1043" s="423">
        <v>25283.4</v>
      </c>
      <c r="R1043" s="421" t="s">
        <v>1664</v>
      </c>
      <c r="S1043" s="421">
        <v>12</v>
      </c>
    </row>
    <row r="1044" spans="1:19" ht="12" x14ac:dyDescent="0.2">
      <c r="A1044" s="341">
        <v>1039</v>
      </c>
      <c r="B1044" s="341" t="s">
        <v>8761</v>
      </c>
      <c r="C1044" s="341" t="s">
        <v>8762</v>
      </c>
      <c r="D1044" s="341" t="s">
        <v>158</v>
      </c>
      <c r="E1044" s="341" t="s">
        <v>4507</v>
      </c>
      <c r="F1044" s="422">
        <v>3000</v>
      </c>
      <c r="G1044" s="418" t="s">
        <v>10866</v>
      </c>
      <c r="H1044" s="341" t="s">
        <v>10867</v>
      </c>
      <c r="I1044" s="341" t="s">
        <v>4510</v>
      </c>
      <c r="J1044" s="341" t="s">
        <v>8910</v>
      </c>
      <c r="K1044" s="341" t="s">
        <v>4510</v>
      </c>
      <c r="L1044" s="339" t="s">
        <v>1664</v>
      </c>
      <c r="M1044" s="339" t="s">
        <v>1664</v>
      </c>
      <c r="N1044" s="423" t="s">
        <v>1664</v>
      </c>
      <c r="O1044" s="339">
        <v>1</v>
      </c>
      <c r="P1044" s="424">
        <v>1</v>
      </c>
      <c r="Q1044" s="423">
        <v>3186.3</v>
      </c>
      <c r="R1044" s="421"/>
      <c r="S1044" s="421"/>
    </row>
    <row r="1045" spans="1:19" ht="12" x14ac:dyDescent="0.2">
      <c r="A1045" s="341">
        <v>1040</v>
      </c>
      <c r="B1045" s="341" t="s">
        <v>8761</v>
      </c>
      <c r="C1045" s="341" t="s">
        <v>8786</v>
      </c>
      <c r="D1045" s="341" t="s">
        <v>158</v>
      </c>
      <c r="E1045" s="341" t="s">
        <v>9882</v>
      </c>
      <c r="F1045" s="422">
        <v>1500</v>
      </c>
      <c r="G1045" s="418" t="s">
        <v>10868</v>
      </c>
      <c r="H1045" s="341" t="s">
        <v>10869</v>
      </c>
      <c r="I1045" s="341" t="s">
        <v>4510</v>
      </c>
      <c r="J1045" s="341" t="s">
        <v>8910</v>
      </c>
      <c r="K1045" s="341" t="s">
        <v>4510</v>
      </c>
      <c r="L1045" s="339" t="s">
        <v>1664</v>
      </c>
      <c r="M1045" s="339" t="s">
        <v>1664</v>
      </c>
      <c r="N1045" s="423" t="s">
        <v>1664</v>
      </c>
      <c r="O1045" s="339">
        <v>1</v>
      </c>
      <c r="P1045" s="424">
        <v>6</v>
      </c>
      <c r="Q1045" s="423">
        <v>9810</v>
      </c>
      <c r="R1045" s="421">
        <v>4</v>
      </c>
      <c r="S1045" s="421">
        <v>12</v>
      </c>
    </row>
    <row r="1046" spans="1:19" ht="12" x14ac:dyDescent="0.2">
      <c r="A1046" s="341">
        <v>1041</v>
      </c>
      <c r="B1046" s="341" t="s">
        <v>8761</v>
      </c>
      <c r="C1046" s="341" t="s">
        <v>8762</v>
      </c>
      <c r="D1046" s="341" t="s">
        <v>158</v>
      </c>
      <c r="E1046" s="341" t="s">
        <v>9882</v>
      </c>
      <c r="F1046" s="422">
        <v>1500</v>
      </c>
      <c r="G1046" s="418" t="s">
        <v>10868</v>
      </c>
      <c r="H1046" s="341" t="s">
        <v>10869</v>
      </c>
      <c r="I1046" s="341" t="s">
        <v>4510</v>
      </c>
      <c r="J1046" s="341" t="s">
        <v>8910</v>
      </c>
      <c r="K1046" s="341" t="s">
        <v>4510</v>
      </c>
      <c r="L1046" s="339">
        <v>1</v>
      </c>
      <c r="M1046" s="339">
        <v>9</v>
      </c>
      <c r="N1046" s="423">
        <v>13443</v>
      </c>
      <c r="O1046" s="339" t="s">
        <v>1664</v>
      </c>
      <c r="P1046" s="424" t="s">
        <v>1664</v>
      </c>
      <c r="Q1046" s="423" t="s">
        <v>1664</v>
      </c>
      <c r="R1046" s="421"/>
      <c r="S1046" s="421"/>
    </row>
    <row r="1047" spans="1:19" ht="12" x14ac:dyDescent="0.2">
      <c r="A1047" s="341">
        <v>1042</v>
      </c>
      <c r="B1047" s="341" t="s">
        <v>8761</v>
      </c>
      <c r="C1047" s="341" t="s">
        <v>8762</v>
      </c>
      <c r="D1047" s="341" t="s">
        <v>158</v>
      </c>
      <c r="E1047" s="341" t="s">
        <v>3997</v>
      </c>
      <c r="F1047" s="422">
        <v>1800</v>
      </c>
      <c r="G1047" s="418" t="s">
        <v>10870</v>
      </c>
      <c r="H1047" s="341" t="s">
        <v>10871</v>
      </c>
      <c r="I1047" s="341" t="s">
        <v>6003</v>
      </c>
      <c r="J1047" s="341" t="s">
        <v>8910</v>
      </c>
      <c r="K1047" s="341" t="s">
        <v>6003</v>
      </c>
      <c r="L1047" s="339">
        <v>1</v>
      </c>
      <c r="M1047" s="339">
        <v>12</v>
      </c>
      <c r="N1047" s="423">
        <v>24354</v>
      </c>
      <c r="O1047" s="339" t="s">
        <v>1664</v>
      </c>
      <c r="P1047" s="424">
        <v>6</v>
      </c>
      <c r="Q1047" s="423">
        <v>11772</v>
      </c>
      <c r="R1047" s="421" t="s">
        <v>1664</v>
      </c>
      <c r="S1047" s="421">
        <v>12</v>
      </c>
    </row>
    <row r="1048" spans="1:19" ht="12" x14ac:dyDescent="0.2">
      <c r="A1048" s="341">
        <v>1043</v>
      </c>
      <c r="B1048" s="341" t="s">
        <v>8761</v>
      </c>
      <c r="C1048" s="341" t="s">
        <v>8762</v>
      </c>
      <c r="D1048" s="341" t="s">
        <v>158</v>
      </c>
      <c r="E1048" s="341" t="s">
        <v>3997</v>
      </c>
      <c r="F1048" s="422">
        <v>1500</v>
      </c>
      <c r="G1048" s="418" t="s">
        <v>10872</v>
      </c>
      <c r="H1048" s="341" t="s">
        <v>10873</v>
      </c>
      <c r="I1048" s="341" t="s">
        <v>4510</v>
      </c>
      <c r="J1048" s="341" t="s">
        <v>8910</v>
      </c>
      <c r="K1048" s="341" t="s">
        <v>4510</v>
      </c>
      <c r="L1048" s="339" t="s">
        <v>1664</v>
      </c>
      <c r="M1048" s="339" t="s">
        <v>1664</v>
      </c>
      <c r="N1048" s="423" t="s">
        <v>1664</v>
      </c>
      <c r="O1048" s="339">
        <v>1</v>
      </c>
      <c r="P1048" s="424">
        <v>1</v>
      </c>
      <c r="Q1048" s="423">
        <v>1635</v>
      </c>
      <c r="R1048" s="421"/>
      <c r="S1048" s="421"/>
    </row>
    <row r="1049" spans="1:19" ht="12" x14ac:dyDescent="0.2">
      <c r="A1049" s="341">
        <v>1044</v>
      </c>
      <c r="B1049" s="341" t="s">
        <v>8761</v>
      </c>
      <c r="C1049" s="341" t="s">
        <v>8786</v>
      </c>
      <c r="D1049" s="341" t="s">
        <v>158</v>
      </c>
      <c r="E1049" s="341" t="s">
        <v>4989</v>
      </c>
      <c r="F1049" s="422">
        <v>2500</v>
      </c>
      <c r="G1049" s="418" t="s">
        <v>10874</v>
      </c>
      <c r="H1049" s="341" t="s">
        <v>10875</v>
      </c>
      <c r="I1049" s="341" t="s">
        <v>4015</v>
      </c>
      <c r="J1049" s="341" t="s">
        <v>8777</v>
      </c>
      <c r="K1049" s="341" t="s">
        <v>4015</v>
      </c>
      <c r="L1049" s="339">
        <v>1</v>
      </c>
      <c r="M1049" s="339">
        <v>10</v>
      </c>
      <c r="N1049" s="423">
        <v>27478</v>
      </c>
      <c r="O1049" s="339" t="s">
        <v>1664</v>
      </c>
      <c r="P1049" s="424" t="s">
        <v>1664</v>
      </c>
      <c r="Q1049" s="423" t="s">
        <v>1664</v>
      </c>
      <c r="R1049" s="421"/>
      <c r="S1049" s="421"/>
    </row>
    <row r="1050" spans="1:19" ht="12" x14ac:dyDescent="0.2">
      <c r="A1050" s="341">
        <v>1045</v>
      </c>
      <c r="B1050" s="341" t="s">
        <v>8761</v>
      </c>
      <c r="C1050" s="341" t="s">
        <v>8762</v>
      </c>
      <c r="D1050" s="341" t="s">
        <v>158</v>
      </c>
      <c r="E1050" s="341" t="s">
        <v>4989</v>
      </c>
      <c r="F1050" s="422">
        <v>2500</v>
      </c>
      <c r="G1050" s="418" t="s">
        <v>10874</v>
      </c>
      <c r="H1050" s="341" t="s">
        <v>10875</v>
      </c>
      <c r="I1050" s="341" t="s">
        <v>4015</v>
      </c>
      <c r="J1050" s="341" t="s">
        <v>8777</v>
      </c>
      <c r="K1050" s="341" t="s">
        <v>4015</v>
      </c>
      <c r="L1050" s="339">
        <v>1</v>
      </c>
      <c r="M1050" s="339">
        <v>2</v>
      </c>
      <c r="N1050" s="423">
        <v>5735.6</v>
      </c>
      <c r="O1050" s="339" t="s">
        <v>1664</v>
      </c>
      <c r="P1050" s="424">
        <v>6</v>
      </c>
      <c r="Q1050" s="423">
        <v>16272.6</v>
      </c>
      <c r="R1050" s="421" t="s">
        <v>1664</v>
      </c>
      <c r="S1050" s="421">
        <v>12</v>
      </c>
    </row>
    <row r="1051" spans="1:19" ht="12" x14ac:dyDescent="0.2">
      <c r="A1051" s="341">
        <v>1046</v>
      </c>
      <c r="B1051" s="341" t="s">
        <v>8761</v>
      </c>
      <c r="C1051" s="341" t="s">
        <v>8762</v>
      </c>
      <c r="D1051" s="341" t="s">
        <v>158</v>
      </c>
      <c r="E1051" s="341" t="s">
        <v>3997</v>
      </c>
      <c r="F1051" s="422">
        <v>2000</v>
      </c>
      <c r="G1051" s="418" t="s">
        <v>10876</v>
      </c>
      <c r="H1051" s="341" t="s">
        <v>10877</v>
      </c>
      <c r="I1051" s="341" t="s">
        <v>4015</v>
      </c>
      <c r="J1051" s="341" t="s">
        <v>8777</v>
      </c>
      <c r="K1051" s="341" t="s">
        <v>4015</v>
      </c>
      <c r="L1051" s="339">
        <v>1</v>
      </c>
      <c r="M1051" s="339">
        <v>12</v>
      </c>
      <c r="N1051" s="423">
        <v>26970</v>
      </c>
      <c r="O1051" s="339" t="s">
        <v>1664</v>
      </c>
      <c r="P1051" s="424">
        <v>6</v>
      </c>
      <c r="Q1051" s="423">
        <v>13080</v>
      </c>
      <c r="R1051" s="421" t="s">
        <v>1664</v>
      </c>
      <c r="S1051" s="421">
        <v>12</v>
      </c>
    </row>
    <row r="1052" spans="1:19" ht="12" x14ac:dyDescent="0.2">
      <c r="A1052" s="341">
        <v>1047</v>
      </c>
      <c r="B1052" s="341" t="s">
        <v>8761</v>
      </c>
      <c r="C1052" s="341" t="s">
        <v>8762</v>
      </c>
      <c r="D1052" s="341" t="s">
        <v>158</v>
      </c>
      <c r="E1052" s="341" t="s">
        <v>8790</v>
      </c>
      <c r="F1052" s="422">
        <v>2000</v>
      </c>
      <c r="G1052" s="418" t="s">
        <v>10878</v>
      </c>
      <c r="H1052" s="341" t="s">
        <v>10879</v>
      </c>
      <c r="I1052" s="341" t="s">
        <v>10880</v>
      </c>
      <c r="J1052" s="341" t="s">
        <v>9526</v>
      </c>
      <c r="K1052" s="341" t="s">
        <v>10880</v>
      </c>
      <c r="L1052" s="339">
        <v>1</v>
      </c>
      <c r="M1052" s="339">
        <v>12</v>
      </c>
      <c r="N1052" s="423">
        <v>26634.823499999999</v>
      </c>
      <c r="O1052" s="339" t="s">
        <v>1664</v>
      </c>
      <c r="P1052" s="424">
        <v>6</v>
      </c>
      <c r="Q1052" s="423">
        <v>13080</v>
      </c>
      <c r="R1052" s="421" t="s">
        <v>1664</v>
      </c>
      <c r="S1052" s="421">
        <v>12</v>
      </c>
    </row>
    <row r="1053" spans="1:19" ht="12" x14ac:dyDescent="0.2">
      <c r="A1053" s="341">
        <v>1048</v>
      </c>
      <c r="B1053" s="341" t="s">
        <v>8761</v>
      </c>
      <c r="C1053" s="341" t="s">
        <v>8762</v>
      </c>
      <c r="D1053" s="341" t="s">
        <v>158</v>
      </c>
      <c r="E1053" s="341" t="s">
        <v>8801</v>
      </c>
      <c r="F1053" s="422">
        <v>4000</v>
      </c>
      <c r="G1053" s="418" t="s">
        <v>10881</v>
      </c>
      <c r="H1053" s="341" t="s">
        <v>10882</v>
      </c>
      <c r="I1053" s="341" t="s">
        <v>4015</v>
      </c>
      <c r="J1053" s="341" t="s">
        <v>8766</v>
      </c>
      <c r="K1053" s="341" t="s">
        <v>4015</v>
      </c>
      <c r="L1053" s="339">
        <v>1</v>
      </c>
      <c r="M1053" s="339">
        <v>2</v>
      </c>
      <c r="N1053" s="423">
        <v>7768.93</v>
      </c>
      <c r="O1053" s="339" t="s">
        <v>1664</v>
      </c>
      <c r="P1053" s="424" t="s">
        <v>1664</v>
      </c>
      <c r="Q1053" s="423" t="s">
        <v>1664</v>
      </c>
      <c r="R1053" s="421"/>
      <c r="S1053" s="421"/>
    </row>
    <row r="1054" spans="1:19" ht="12" x14ac:dyDescent="0.2">
      <c r="A1054" s="341">
        <v>1049</v>
      </c>
      <c r="B1054" s="341" t="s">
        <v>8761</v>
      </c>
      <c r="C1054" s="341" t="s">
        <v>8762</v>
      </c>
      <c r="D1054" s="341" t="s">
        <v>158</v>
      </c>
      <c r="E1054" s="341" t="s">
        <v>9030</v>
      </c>
      <c r="F1054" s="422">
        <v>2000</v>
      </c>
      <c r="G1054" s="418" t="s">
        <v>10883</v>
      </c>
      <c r="H1054" s="341" t="s">
        <v>10884</v>
      </c>
      <c r="I1054" s="341" t="s">
        <v>4510</v>
      </c>
      <c r="J1054" s="341" t="s">
        <v>9033</v>
      </c>
      <c r="K1054" s="341" t="s">
        <v>4510</v>
      </c>
      <c r="L1054" s="339">
        <v>1</v>
      </c>
      <c r="M1054" s="339">
        <v>12</v>
      </c>
      <c r="N1054" s="423">
        <v>26970</v>
      </c>
      <c r="O1054" s="339" t="s">
        <v>1664</v>
      </c>
      <c r="P1054" s="424">
        <v>6</v>
      </c>
      <c r="Q1054" s="423">
        <v>13080</v>
      </c>
      <c r="R1054" s="421" t="s">
        <v>1664</v>
      </c>
      <c r="S1054" s="421">
        <v>12</v>
      </c>
    </row>
    <row r="1055" spans="1:19" ht="12" x14ac:dyDescent="0.2">
      <c r="A1055" s="341">
        <v>1050</v>
      </c>
      <c r="B1055" s="341" t="s">
        <v>8761</v>
      </c>
      <c r="C1055" s="341" t="s">
        <v>8762</v>
      </c>
      <c r="D1055" s="341" t="s">
        <v>158</v>
      </c>
      <c r="E1055" s="341" t="s">
        <v>3997</v>
      </c>
      <c r="F1055" s="422">
        <v>2000</v>
      </c>
      <c r="G1055" s="418" t="s">
        <v>10885</v>
      </c>
      <c r="H1055" s="341" t="s">
        <v>10886</v>
      </c>
      <c r="I1055" s="341" t="s">
        <v>4510</v>
      </c>
      <c r="J1055" s="341" t="s">
        <v>8910</v>
      </c>
      <c r="K1055" s="341" t="s">
        <v>4510</v>
      </c>
      <c r="L1055" s="339">
        <v>1</v>
      </c>
      <c r="M1055" s="339">
        <v>12</v>
      </c>
      <c r="N1055" s="423">
        <v>26970</v>
      </c>
      <c r="O1055" s="339">
        <v>1</v>
      </c>
      <c r="P1055" s="424">
        <v>4</v>
      </c>
      <c r="Q1055" s="423">
        <v>9083.3297000000002</v>
      </c>
      <c r="R1055" s="421"/>
      <c r="S1055" s="421"/>
    </row>
    <row r="1056" spans="1:19" ht="12" x14ac:dyDescent="0.2">
      <c r="A1056" s="341">
        <v>1051</v>
      </c>
      <c r="B1056" s="341" t="s">
        <v>8761</v>
      </c>
      <c r="C1056" s="341" t="s">
        <v>8786</v>
      </c>
      <c r="D1056" s="341" t="s">
        <v>158</v>
      </c>
      <c r="E1056" s="341" t="s">
        <v>4507</v>
      </c>
      <c r="F1056" s="422">
        <v>2500</v>
      </c>
      <c r="G1056" s="418" t="s">
        <v>10887</v>
      </c>
      <c r="H1056" s="341" t="s">
        <v>10888</v>
      </c>
      <c r="I1056" s="341" t="s">
        <v>8444</v>
      </c>
      <c r="J1056" s="341" t="s">
        <v>8910</v>
      </c>
      <c r="K1056" s="341" t="s">
        <v>8444</v>
      </c>
      <c r="L1056" s="339" t="s">
        <v>1664</v>
      </c>
      <c r="M1056" s="339" t="s">
        <v>1664</v>
      </c>
      <c r="N1056" s="423" t="s">
        <v>1664</v>
      </c>
      <c r="O1056" s="339">
        <v>1</v>
      </c>
      <c r="P1056" s="424">
        <v>1</v>
      </c>
      <c r="Q1056" s="423">
        <v>1998.3297</v>
      </c>
      <c r="R1056" s="421"/>
      <c r="S1056" s="421"/>
    </row>
    <row r="1057" spans="1:19" ht="12" x14ac:dyDescent="0.2">
      <c r="A1057" s="341">
        <v>1052</v>
      </c>
      <c r="B1057" s="341" t="s">
        <v>8761</v>
      </c>
      <c r="C1057" s="341" t="s">
        <v>8762</v>
      </c>
      <c r="D1057" s="341" t="s">
        <v>158</v>
      </c>
      <c r="E1057" s="341" t="s">
        <v>9947</v>
      </c>
      <c r="F1057" s="422">
        <v>2500</v>
      </c>
      <c r="G1057" s="418" t="s">
        <v>10889</v>
      </c>
      <c r="H1057" s="341" t="s">
        <v>10890</v>
      </c>
      <c r="I1057" s="341" t="s">
        <v>4510</v>
      </c>
      <c r="J1057" s="341" t="s">
        <v>8910</v>
      </c>
      <c r="K1057" s="341" t="s">
        <v>4510</v>
      </c>
      <c r="L1057" s="339" t="s">
        <v>1664</v>
      </c>
      <c r="M1057" s="339" t="s">
        <v>1664</v>
      </c>
      <c r="N1057" s="423" t="s">
        <v>1664</v>
      </c>
      <c r="O1057" s="339">
        <v>1</v>
      </c>
      <c r="P1057" s="424">
        <v>1</v>
      </c>
      <c r="Q1057" s="423">
        <v>2686.3</v>
      </c>
      <c r="R1057" s="421"/>
      <c r="S1057" s="421"/>
    </row>
    <row r="1058" spans="1:19" ht="12" x14ac:dyDescent="0.2">
      <c r="A1058" s="341">
        <v>1053</v>
      </c>
      <c r="B1058" s="341" t="s">
        <v>8761</v>
      </c>
      <c r="C1058" s="341" t="s">
        <v>8786</v>
      </c>
      <c r="D1058" s="341" t="s">
        <v>158</v>
      </c>
      <c r="E1058" s="341" t="s">
        <v>9365</v>
      </c>
      <c r="F1058" s="422">
        <v>1500</v>
      </c>
      <c r="G1058" s="418" t="s">
        <v>10889</v>
      </c>
      <c r="H1058" s="341" t="s">
        <v>10890</v>
      </c>
      <c r="I1058" s="341" t="s">
        <v>4510</v>
      </c>
      <c r="J1058" s="341" t="s">
        <v>8910</v>
      </c>
      <c r="K1058" s="341" t="s">
        <v>4510</v>
      </c>
      <c r="L1058" s="339" t="s">
        <v>1664</v>
      </c>
      <c r="M1058" s="339" t="s">
        <v>1664</v>
      </c>
      <c r="N1058" s="423" t="s">
        <v>1664</v>
      </c>
      <c r="O1058" s="339">
        <v>1</v>
      </c>
      <c r="P1058" s="424">
        <v>1</v>
      </c>
      <c r="Q1058" s="423">
        <v>2486.3000000000002</v>
      </c>
      <c r="R1058" s="421"/>
      <c r="S1058" s="421"/>
    </row>
    <row r="1059" spans="1:19" ht="12" x14ac:dyDescent="0.2">
      <c r="A1059" s="341">
        <v>1054</v>
      </c>
      <c r="B1059" s="341" t="s">
        <v>8761</v>
      </c>
      <c r="C1059" s="341" t="s">
        <v>8762</v>
      </c>
      <c r="D1059" s="341" t="s">
        <v>158</v>
      </c>
      <c r="E1059" s="341" t="s">
        <v>9365</v>
      </c>
      <c r="F1059" s="422">
        <v>1500</v>
      </c>
      <c r="G1059" s="418" t="s">
        <v>10889</v>
      </c>
      <c r="H1059" s="341" t="s">
        <v>10890</v>
      </c>
      <c r="I1059" s="341" t="s">
        <v>4510</v>
      </c>
      <c r="J1059" s="341" t="s">
        <v>8910</v>
      </c>
      <c r="K1059" s="341" t="s">
        <v>4510</v>
      </c>
      <c r="L1059" s="339">
        <v>1</v>
      </c>
      <c r="M1059" s="339">
        <v>12</v>
      </c>
      <c r="N1059" s="423">
        <v>20430</v>
      </c>
      <c r="O1059" s="339">
        <v>1</v>
      </c>
      <c r="P1059" s="424">
        <v>5</v>
      </c>
      <c r="Q1059" s="423">
        <v>8175</v>
      </c>
      <c r="R1059" s="421"/>
      <c r="S1059" s="421"/>
    </row>
    <row r="1060" spans="1:19" ht="12" x14ac:dyDescent="0.2">
      <c r="A1060" s="341">
        <v>1055</v>
      </c>
      <c r="B1060" s="341" t="s">
        <v>8761</v>
      </c>
      <c r="C1060" s="341" t="s">
        <v>8786</v>
      </c>
      <c r="D1060" s="341" t="s">
        <v>158</v>
      </c>
      <c r="E1060" s="341" t="s">
        <v>8801</v>
      </c>
      <c r="F1060" s="422">
        <v>4000</v>
      </c>
      <c r="G1060" s="418" t="s">
        <v>10891</v>
      </c>
      <c r="H1060" s="341" t="s">
        <v>10892</v>
      </c>
      <c r="I1060" s="341" t="s">
        <v>4015</v>
      </c>
      <c r="J1060" s="341" t="s">
        <v>8777</v>
      </c>
      <c r="K1060" s="341" t="s">
        <v>4015</v>
      </c>
      <c r="L1060" s="339" t="s">
        <v>1664</v>
      </c>
      <c r="M1060" s="339" t="s">
        <v>1664</v>
      </c>
      <c r="N1060" s="423" t="s">
        <v>1664</v>
      </c>
      <c r="O1060" s="339">
        <v>1</v>
      </c>
      <c r="P1060" s="424">
        <v>2</v>
      </c>
      <c r="Q1060" s="423">
        <v>7172.6</v>
      </c>
      <c r="R1060" s="421">
        <v>4</v>
      </c>
      <c r="S1060" s="421">
        <v>12</v>
      </c>
    </row>
    <row r="1061" spans="1:19" ht="12" x14ac:dyDescent="0.2">
      <c r="A1061" s="341">
        <v>1056</v>
      </c>
      <c r="B1061" s="341" t="s">
        <v>8761</v>
      </c>
      <c r="C1061" s="341" t="s">
        <v>8762</v>
      </c>
      <c r="D1061" s="341" t="s">
        <v>158</v>
      </c>
      <c r="E1061" s="341" t="s">
        <v>8801</v>
      </c>
      <c r="F1061" s="422">
        <v>4000</v>
      </c>
      <c r="G1061" s="418" t="s">
        <v>10893</v>
      </c>
      <c r="H1061" s="341" t="s">
        <v>10894</v>
      </c>
      <c r="I1061" s="341" t="s">
        <v>4015</v>
      </c>
      <c r="J1061" s="341" t="s">
        <v>8766</v>
      </c>
      <c r="K1061" s="341" t="s">
        <v>4015</v>
      </c>
      <c r="L1061" s="339">
        <v>1</v>
      </c>
      <c r="M1061" s="339">
        <v>12</v>
      </c>
      <c r="N1061" s="423">
        <v>51213.599999999999</v>
      </c>
      <c r="O1061" s="339" t="s">
        <v>1664</v>
      </c>
      <c r="P1061" s="424">
        <v>6</v>
      </c>
      <c r="Q1061" s="423">
        <v>25283.4</v>
      </c>
      <c r="R1061" s="421" t="s">
        <v>1664</v>
      </c>
      <c r="S1061" s="421">
        <v>12</v>
      </c>
    </row>
    <row r="1062" spans="1:19" ht="12" x14ac:dyDescent="0.2">
      <c r="A1062" s="341">
        <v>1057</v>
      </c>
      <c r="B1062" s="341" t="s">
        <v>8761</v>
      </c>
      <c r="C1062" s="341" t="s">
        <v>8786</v>
      </c>
      <c r="D1062" s="341" t="s">
        <v>158</v>
      </c>
      <c r="E1062" s="341" t="s">
        <v>8801</v>
      </c>
      <c r="F1062" s="422">
        <v>4000</v>
      </c>
      <c r="G1062" s="418" t="s">
        <v>10895</v>
      </c>
      <c r="H1062" s="341" t="s">
        <v>10896</v>
      </c>
      <c r="I1062" s="341" t="s">
        <v>4015</v>
      </c>
      <c r="J1062" s="341" t="s">
        <v>8777</v>
      </c>
      <c r="K1062" s="341" t="s">
        <v>4015</v>
      </c>
      <c r="L1062" s="339" t="s">
        <v>1664</v>
      </c>
      <c r="M1062" s="339" t="s">
        <v>1664</v>
      </c>
      <c r="N1062" s="423" t="s">
        <v>1664</v>
      </c>
      <c r="O1062" s="339">
        <v>1</v>
      </c>
      <c r="P1062" s="424">
        <v>6</v>
      </c>
      <c r="Q1062" s="423">
        <v>25283.4</v>
      </c>
      <c r="R1062" s="421">
        <v>4</v>
      </c>
      <c r="S1062" s="421">
        <v>12</v>
      </c>
    </row>
    <row r="1063" spans="1:19" ht="12" x14ac:dyDescent="0.2">
      <c r="A1063" s="341">
        <v>1058</v>
      </c>
      <c r="B1063" s="341" t="s">
        <v>8761</v>
      </c>
      <c r="C1063" s="341" t="s">
        <v>8762</v>
      </c>
      <c r="D1063" s="341" t="s">
        <v>158</v>
      </c>
      <c r="E1063" s="341" t="s">
        <v>8801</v>
      </c>
      <c r="F1063" s="422">
        <v>4000</v>
      </c>
      <c r="G1063" s="418" t="s">
        <v>10895</v>
      </c>
      <c r="H1063" s="341" t="s">
        <v>10896</v>
      </c>
      <c r="I1063" s="341" t="s">
        <v>4015</v>
      </c>
      <c r="J1063" s="341" t="s">
        <v>8777</v>
      </c>
      <c r="K1063" s="341" t="s">
        <v>4015</v>
      </c>
      <c r="L1063" s="339">
        <v>1</v>
      </c>
      <c r="M1063" s="339">
        <v>8</v>
      </c>
      <c r="N1063" s="423">
        <v>33422.400000000001</v>
      </c>
      <c r="O1063" s="339" t="s">
        <v>1664</v>
      </c>
      <c r="P1063" s="424" t="s">
        <v>1664</v>
      </c>
      <c r="Q1063" s="423" t="s">
        <v>1664</v>
      </c>
      <c r="R1063" s="421"/>
      <c r="S1063" s="421"/>
    </row>
    <row r="1064" spans="1:19" ht="12" x14ac:dyDescent="0.2">
      <c r="A1064" s="341">
        <v>1059</v>
      </c>
      <c r="B1064" s="341" t="s">
        <v>8761</v>
      </c>
      <c r="C1064" s="341" t="s">
        <v>8762</v>
      </c>
      <c r="D1064" s="341" t="s">
        <v>158</v>
      </c>
      <c r="E1064" s="341" t="s">
        <v>4000</v>
      </c>
      <c r="F1064" s="422">
        <v>2000</v>
      </c>
      <c r="G1064" s="418" t="s">
        <v>10897</v>
      </c>
      <c r="H1064" s="341" t="s">
        <v>10898</v>
      </c>
      <c r="I1064" s="341" t="s">
        <v>581</v>
      </c>
      <c r="J1064" s="341" t="s">
        <v>3995</v>
      </c>
      <c r="K1064" s="341" t="s">
        <v>581</v>
      </c>
      <c r="L1064" s="339">
        <v>1</v>
      </c>
      <c r="M1064" s="339">
        <v>12</v>
      </c>
      <c r="N1064" s="423">
        <v>26970</v>
      </c>
      <c r="O1064" s="339" t="s">
        <v>1664</v>
      </c>
      <c r="P1064" s="424">
        <v>6</v>
      </c>
      <c r="Q1064" s="423">
        <v>13080</v>
      </c>
      <c r="R1064" s="421" t="s">
        <v>1664</v>
      </c>
      <c r="S1064" s="421">
        <v>12</v>
      </c>
    </row>
    <row r="1065" spans="1:19" ht="12" x14ac:dyDescent="0.2">
      <c r="A1065" s="341">
        <v>1060</v>
      </c>
      <c r="B1065" s="341" t="s">
        <v>8761</v>
      </c>
      <c r="C1065" s="341" t="s">
        <v>8762</v>
      </c>
      <c r="D1065" s="341" t="s">
        <v>158</v>
      </c>
      <c r="E1065" s="341" t="s">
        <v>8801</v>
      </c>
      <c r="F1065" s="422">
        <v>4000</v>
      </c>
      <c r="G1065" s="418" t="s">
        <v>10899</v>
      </c>
      <c r="H1065" s="341" t="s">
        <v>10900</v>
      </c>
      <c r="I1065" s="341" t="s">
        <v>4015</v>
      </c>
      <c r="J1065" s="341" t="s">
        <v>10901</v>
      </c>
      <c r="K1065" s="341" t="s">
        <v>4015</v>
      </c>
      <c r="L1065" s="339">
        <v>1</v>
      </c>
      <c r="M1065" s="339">
        <v>10</v>
      </c>
      <c r="N1065" s="423">
        <v>42778</v>
      </c>
      <c r="O1065" s="339" t="s">
        <v>1664</v>
      </c>
      <c r="P1065" s="424">
        <v>6</v>
      </c>
      <c r="Q1065" s="423">
        <v>25283.4</v>
      </c>
      <c r="R1065" s="421" t="s">
        <v>1664</v>
      </c>
      <c r="S1065" s="421">
        <v>12</v>
      </c>
    </row>
    <row r="1066" spans="1:19" ht="12" x14ac:dyDescent="0.2">
      <c r="A1066" s="341">
        <v>1061</v>
      </c>
      <c r="B1066" s="341" t="s">
        <v>8761</v>
      </c>
      <c r="C1066" s="341" t="s">
        <v>8762</v>
      </c>
      <c r="D1066" s="341" t="s">
        <v>158</v>
      </c>
      <c r="E1066" s="341" t="s">
        <v>8790</v>
      </c>
      <c r="F1066" s="422">
        <v>2500</v>
      </c>
      <c r="G1066" s="418" t="s">
        <v>10902</v>
      </c>
      <c r="H1066" s="341" t="s">
        <v>10903</v>
      </c>
      <c r="I1066" s="341" t="s">
        <v>581</v>
      </c>
      <c r="J1066" s="341" t="s">
        <v>3995</v>
      </c>
      <c r="K1066" s="341" t="s">
        <v>581</v>
      </c>
      <c r="L1066" s="339">
        <v>1</v>
      </c>
      <c r="M1066" s="339">
        <v>12</v>
      </c>
      <c r="N1066" s="423">
        <v>33213.599999999999</v>
      </c>
      <c r="O1066" s="339" t="s">
        <v>1664</v>
      </c>
      <c r="P1066" s="424">
        <v>6</v>
      </c>
      <c r="Q1066" s="423">
        <v>16272.6</v>
      </c>
      <c r="R1066" s="421" t="s">
        <v>1664</v>
      </c>
      <c r="S1066" s="421">
        <v>12</v>
      </c>
    </row>
    <row r="1067" spans="1:19" ht="12.75" x14ac:dyDescent="0.2">
      <c r="A1067" s="425"/>
      <c r="B1067" s="425"/>
      <c r="C1067" s="425"/>
      <c r="D1067" s="426"/>
      <c r="E1067" s="426"/>
      <c r="F1067" s="425"/>
      <c r="G1067" s="426"/>
      <c r="H1067" s="426"/>
      <c r="I1067" s="426"/>
      <c r="J1067" s="426"/>
      <c r="K1067" s="427"/>
      <c r="L1067" s="427"/>
      <c r="M1067" s="426"/>
      <c r="N1067" s="428">
        <f>+SUM(N6:N1066)</f>
        <v>45431297.754100472</v>
      </c>
      <c r="O1067" s="427"/>
      <c r="P1067" s="427"/>
      <c r="Q1067" s="428">
        <f>+SUM(Q6:Q1066)</f>
        <v>23280712.345499918</v>
      </c>
      <c r="R1067" s="427"/>
      <c r="S1067" s="427"/>
    </row>
    <row r="1068" spans="1:19" ht="12" x14ac:dyDescent="0.2">
      <c r="A1068" s="407" t="s">
        <v>235</v>
      </c>
      <c r="G1068" s="326"/>
      <c r="K1068" s="429"/>
      <c r="L1068" s="429"/>
      <c r="M1068" s="326"/>
      <c r="N1068" s="326"/>
      <c r="P1068" s="326"/>
    </row>
    <row r="1069" spans="1:19" ht="12" x14ac:dyDescent="0.2">
      <c r="A1069" s="407" t="s">
        <v>267</v>
      </c>
      <c r="G1069" s="326"/>
      <c r="K1069" s="429"/>
      <c r="L1069" s="429"/>
      <c r="M1069" s="326"/>
      <c r="N1069" s="326"/>
      <c r="P1069" s="326"/>
    </row>
    <row r="1070" spans="1:19" ht="12" x14ac:dyDescent="0.2">
      <c r="Q1070" s="431"/>
    </row>
  </sheetData>
  <mergeCells count="8">
    <mergeCell ref="B1:S1"/>
    <mergeCell ref="B4:F4"/>
    <mergeCell ref="G4:K4"/>
    <mergeCell ref="L4:N4"/>
    <mergeCell ref="O4:Q4"/>
    <mergeCell ref="R4:S4"/>
    <mergeCell ref="A2:R2"/>
    <mergeCell ref="A3:R3"/>
  </mergeCells>
  <printOptions horizontalCentered="1"/>
  <pageMargins left="0.31496062992125984" right="0.31496062992125984" top="0.74803149606299213" bottom="0.74803149606299213" header="0" footer="0"/>
  <pageSetup paperSize="9" scale="36" orientation="landscape" r:id="rId1"/>
  <colBreaks count="1" manualBreakCount="1">
    <brk id="1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08E5-AF87-41AA-ABD4-9D9E75B1664E}">
  <sheetPr>
    <tabColor rgb="FFFF0000"/>
  </sheetPr>
  <dimension ref="B1:I121"/>
  <sheetViews>
    <sheetView showGridLines="0" view="pageBreakPreview" zoomScale="60" zoomScaleNormal="80" workbookViewId="0">
      <pane ySplit="4" topLeftCell="A5" activePane="bottomLeft" state="frozen"/>
      <selection pane="bottomLeft" activeCell="F84" sqref="F84"/>
    </sheetView>
  </sheetViews>
  <sheetFormatPr baseColWidth="10" defaultColWidth="11.42578125" defaultRowHeight="12" x14ac:dyDescent="0.2"/>
  <cols>
    <col min="1" max="1" width="1.7109375" style="49" customWidth="1"/>
    <col min="2" max="2" width="46.28515625" style="49" customWidth="1"/>
    <col min="3" max="3" width="23.5703125" style="49" customWidth="1"/>
    <col min="4" max="4" width="35.42578125" style="49" customWidth="1"/>
    <col min="5" max="7" width="15.5703125" style="49" customWidth="1"/>
    <col min="8" max="8" width="16.7109375" style="49" customWidth="1"/>
    <col min="9" max="9" width="17" style="49" customWidth="1"/>
    <col min="10" max="16384" width="11.42578125" style="49"/>
  </cols>
  <sheetData>
    <row r="1" spans="2:9" s="48" customFormat="1" ht="20.25" x14ac:dyDescent="0.25">
      <c r="B1" s="830" t="s">
        <v>252</v>
      </c>
      <c r="C1" s="831"/>
      <c r="D1" s="831"/>
      <c r="E1" s="831"/>
      <c r="F1" s="831"/>
      <c r="G1" s="831"/>
      <c r="H1" s="831"/>
      <c r="I1" s="832"/>
    </row>
    <row r="2" spans="2:9" s="48" customFormat="1" ht="20.25" x14ac:dyDescent="0.25">
      <c r="B2" s="833" t="s">
        <v>426</v>
      </c>
      <c r="C2" s="834"/>
      <c r="D2" s="834"/>
      <c r="E2" s="834"/>
      <c r="F2" s="834"/>
      <c r="G2" s="834"/>
      <c r="H2" s="834"/>
      <c r="I2" s="835"/>
    </row>
    <row r="3" spans="2:9" ht="18.75" customHeight="1" x14ac:dyDescent="0.2">
      <c r="B3" s="836" t="s">
        <v>230</v>
      </c>
      <c r="C3" s="838" t="s">
        <v>136</v>
      </c>
      <c r="D3" s="838" t="s">
        <v>229</v>
      </c>
      <c r="E3" s="838"/>
      <c r="F3" s="838"/>
      <c r="G3" s="838"/>
      <c r="H3" s="838"/>
      <c r="I3" s="840"/>
    </row>
    <row r="4" spans="2:9" s="50" customFormat="1" ht="36.75" customHeight="1" thickBot="1" x14ac:dyDescent="0.25">
      <c r="B4" s="837"/>
      <c r="C4" s="839"/>
      <c r="D4" s="476" t="s">
        <v>137</v>
      </c>
      <c r="E4" s="476" t="s">
        <v>228</v>
      </c>
      <c r="F4" s="130" t="s">
        <v>138</v>
      </c>
      <c r="G4" s="476" t="s">
        <v>139</v>
      </c>
      <c r="H4" s="476" t="s">
        <v>140</v>
      </c>
      <c r="I4" s="630" t="s">
        <v>231</v>
      </c>
    </row>
    <row r="5" spans="2:9" s="50" customFormat="1" ht="22.5" customHeight="1" thickBot="1" x14ac:dyDescent="0.25">
      <c r="B5" s="828" t="s">
        <v>427</v>
      </c>
      <c r="C5" s="829"/>
      <c r="D5" s="829"/>
      <c r="E5" s="212"/>
      <c r="F5" s="212"/>
      <c r="G5" s="212"/>
      <c r="H5" s="212"/>
      <c r="I5" s="213"/>
    </row>
    <row r="6" spans="2:9" ht="16.5" thickBot="1" x14ac:dyDescent="0.3">
      <c r="B6" s="214" t="s">
        <v>428</v>
      </c>
      <c r="C6" s="215"/>
      <c r="D6" s="216"/>
      <c r="E6" s="217"/>
      <c r="F6" s="217"/>
      <c r="G6" s="217"/>
      <c r="H6" s="217"/>
      <c r="I6" s="631"/>
    </row>
    <row r="7" spans="2:9" x14ac:dyDescent="0.2">
      <c r="B7" s="218"/>
      <c r="C7" s="219"/>
      <c r="D7" s="220"/>
      <c r="E7" s="221"/>
      <c r="F7" s="221"/>
      <c r="G7" s="221"/>
      <c r="H7" s="221"/>
      <c r="I7" s="632"/>
    </row>
    <row r="8" spans="2:9" x14ac:dyDescent="0.2">
      <c r="B8" s="222" t="s">
        <v>60</v>
      </c>
      <c r="C8" s="223" t="s">
        <v>429</v>
      </c>
      <c r="D8" s="224" t="s">
        <v>430</v>
      </c>
      <c r="E8" s="132" t="s">
        <v>431</v>
      </c>
      <c r="F8" s="225">
        <v>2003</v>
      </c>
      <c r="G8" s="132" t="s">
        <v>432</v>
      </c>
      <c r="H8" s="132">
        <v>0</v>
      </c>
      <c r="I8" s="240">
        <v>0</v>
      </c>
    </row>
    <row r="9" spans="2:9" x14ac:dyDescent="0.2">
      <c r="B9" s="222"/>
      <c r="C9" s="223"/>
      <c r="D9" s="224"/>
      <c r="E9" s="132"/>
      <c r="F9" s="225"/>
      <c r="G9" s="132"/>
      <c r="H9" s="132"/>
      <c r="I9" s="240"/>
    </row>
    <row r="10" spans="2:9" x14ac:dyDescent="0.2">
      <c r="B10" s="222" t="s">
        <v>61</v>
      </c>
      <c r="C10" s="223" t="s">
        <v>429</v>
      </c>
      <c r="D10" s="224" t="s">
        <v>430</v>
      </c>
      <c r="E10" s="132" t="s">
        <v>433</v>
      </c>
      <c r="F10" s="225">
        <v>2001</v>
      </c>
      <c r="G10" s="132" t="s">
        <v>432</v>
      </c>
      <c r="H10" s="132">
        <v>997736.42</v>
      </c>
      <c r="I10" s="240">
        <v>590315.11</v>
      </c>
    </row>
    <row r="11" spans="2:9" x14ac:dyDescent="0.2">
      <c r="B11" s="222"/>
      <c r="C11" s="131"/>
      <c r="D11" s="224"/>
      <c r="E11" s="132"/>
      <c r="F11" s="132"/>
      <c r="G11" s="132"/>
      <c r="H11" s="132"/>
      <c r="I11" s="240"/>
    </row>
    <row r="12" spans="2:9" x14ac:dyDescent="0.2">
      <c r="B12" s="222" t="s">
        <v>62</v>
      </c>
      <c r="C12" s="131"/>
      <c r="D12" s="224"/>
      <c r="E12" s="132"/>
      <c r="F12" s="132"/>
      <c r="G12" s="132"/>
      <c r="H12" s="132"/>
      <c r="I12" s="240"/>
    </row>
    <row r="13" spans="2:9" x14ac:dyDescent="0.2">
      <c r="B13" s="222" t="s">
        <v>141</v>
      </c>
      <c r="C13" s="131"/>
      <c r="D13" s="224"/>
      <c r="E13" s="132"/>
      <c r="F13" s="132"/>
      <c r="G13" s="132"/>
      <c r="H13" s="132"/>
      <c r="I13" s="240"/>
    </row>
    <row r="14" spans="2:9" x14ac:dyDescent="0.2">
      <c r="B14" s="222"/>
      <c r="C14" s="131"/>
      <c r="D14" s="224"/>
      <c r="E14" s="132"/>
      <c r="F14" s="132"/>
      <c r="G14" s="132"/>
      <c r="H14" s="132"/>
      <c r="I14" s="240"/>
    </row>
    <row r="15" spans="2:9" x14ac:dyDescent="0.2">
      <c r="B15" s="222" t="s">
        <v>64</v>
      </c>
      <c r="C15" s="131"/>
      <c r="D15" s="224"/>
      <c r="E15" s="132"/>
      <c r="F15" s="132"/>
      <c r="G15" s="132"/>
      <c r="H15" s="132"/>
      <c r="I15" s="240"/>
    </row>
    <row r="16" spans="2:9" x14ac:dyDescent="0.2">
      <c r="B16" s="222"/>
      <c r="C16" s="131"/>
      <c r="D16" s="224"/>
      <c r="E16" s="132"/>
      <c r="F16" s="132"/>
      <c r="G16" s="132"/>
      <c r="H16" s="132"/>
      <c r="I16" s="240"/>
    </row>
    <row r="17" spans="2:9" x14ac:dyDescent="0.2">
      <c r="B17" s="222" t="s">
        <v>65</v>
      </c>
      <c r="C17" s="131"/>
      <c r="D17" s="224"/>
      <c r="E17" s="132"/>
      <c r="F17" s="132"/>
      <c r="G17" s="132"/>
      <c r="H17" s="132"/>
      <c r="I17" s="240"/>
    </row>
    <row r="18" spans="2:9" x14ac:dyDescent="0.2">
      <c r="B18" s="222"/>
      <c r="C18" s="131"/>
      <c r="D18" s="224"/>
      <c r="E18" s="132"/>
      <c r="F18" s="132"/>
      <c r="G18" s="132"/>
      <c r="H18" s="132"/>
      <c r="I18" s="240"/>
    </row>
    <row r="19" spans="2:9" x14ac:dyDescent="0.2">
      <c r="B19" s="222" t="s">
        <v>66</v>
      </c>
      <c r="C19" s="131"/>
      <c r="D19" s="224"/>
      <c r="E19" s="132"/>
      <c r="F19" s="132"/>
      <c r="G19" s="132"/>
      <c r="H19" s="132"/>
      <c r="I19" s="240"/>
    </row>
    <row r="20" spans="2:9" x14ac:dyDescent="0.2">
      <c r="B20" s="222" t="s">
        <v>67</v>
      </c>
      <c r="C20" s="131"/>
      <c r="D20" s="224"/>
      <c r="E20" s="132"/>
      <c r="F20" s="132"/>
      <c r="G20" s="132"/>
      <c r="H20" s="132"/>
      <c r="I20" s="240"/>
    </row>
    <row r="21" spans="2:9" x14ac:dyDescent="0.2">
      <c r="B21" s="222" t="s">
        <v>68</v>
      </c>
      <c r="C21" s="131"/>
      <c r="D21" s="224"/>
      <c r="E21" s="132"/>
      <c r="F21" s="132"/>
      <c r="G21" s="132"/>
      <c r="H21" s="132"/>
      <c r="I21" s="240"/>
    </row>
    <row r="22" spans="2:9" x14ac:dyDescent="0.2">
      <c r="B22" s="222" t="s">
        <v>69</v>
      </c>
      <c r="C22" s="131"/>
      <c r="D22" s="224"/>
      <c r="E22" s="132"/>
      <c r="F22" s="132"/>
      <c r="G22" s="132"/>
      <c r="H22" s="132"/>
      <c r="I22" s="240"/>
    </row>
    <row r="23" spans="2:9" x14ac:dyDescent="0.2">
      <c r="B23" s="222" t="s">
        <v>70</v>
      </c>
      <c r="C23" s="131"/>
      <c r="D23" s="224"/>
      <c r="E23" s="132"/>
      <c r="F23" s="132"/>
      <c r="G23" s="132"/>
      <c r="H23" s="132"/>
      <c r="I23" s="240"/>
    </row>
    <row r="24" spans="2:9" x14ac:dyDescent="0.2">
      <c r="B24" s="222" t="s">
        <v>142</v>
      </c>
      <c r="C24" s="131"/>
      <c r="D24" s="224"/>
      <c r="E24" s="132"/>
      <c r="F24" s="132"/>
      <c r="G24" s="132"/>
      <c r="H24" s="132"/>
      <c r="I24" s="240"/>
    </row>
    <row r="25" spans="2:9" ht="12.75" thickBot="1" x14ac:dyDescent="0.25">
      <c r="B25" s="226"/>
      <c r="C25" s="227"/>
      <c r="D25" s="228"/>
      <c r="E25" s="227"/>
      <c r="F25" s="227"/>
      <c r="G25" s="227"/>
      <c r="H25" s="227"/>
      <c r="I25" s="243"/>
    </row>
    <row r="26" spans="2:9" ht="18.75" thickBot="1" x14ac:dyDescent="0.3">
      <c r="B26" s="229" t="s">
        <v>10</v>
      </c>
      <c r="C26" s="230"/>
      <c r="D26" s="231"/>
      <c r="E26" s="231"/>
      <c r="F26" s="231"/>
      <c r="G26" s="231"/>
      <c r="H26" s="232">
        <f>SUM(H6:H24)</f>
        <v>997736.42</v>
      </c>
      <c r="I26" s="633">
        <f>SUM(I6:I24)</f>
        <v>590315.11</v>
      </c>
    </row>
    <row r="27" spans="2:9" ht="16.5" thickBot="1" x14ac:dyDescent="0.3">
      <c r="B27" s="233" t="s">
        <v>434</v>
      </c>
      <c r="C27" s="234"/>
      <c r="D27" s="235"/>
      <c r="E27" s="236"/>
      <c r="F27" s="236"/>
      <c r="G27" s="236"/>
      <c r="H27" s="236"/>
      <c r="I27" s="268"/>
    </row>
    <row r="28" spans="2:9" x14ac:dyDescent="0.2">
      <c r="B28" s="237"/>
      <c r="E28" s="238"/>
      <c r="F28" s="238"/>
      <c r="G28" s="238"/>
      <c r="H28" s="238"/>
      <c r="I28" s="239"/>
    </row>
    <row r="29" spans="2:9" x14ac:dyDescent="0.2">
      <c r="B29" s="222"/>
      <c r="C29" s="131"/>
      <c r="D29" s="132"/>
      <c r="E29" s="132"/>
      <c r="F29" s="132"/>
      <c r="G29" s="132"/>
      <c r="H29" s="132"/>
      <c r="I29" s="240"/>
    </row>
    <row r="30" spans="2:9" x14ac:dyDescent="0.2">
      <c r="B30" s="222" t="s">
        <v>60</v>
      </c>
      <c r="C30" s="223" t="s">
        <v>435</v>
      </c>
      <c r="D30" s="634" t="s">
        <v>430</v>
      </c>
      <c r="E30" s="132" t="s">
        <v>436</v>
      </c>
      <c r="F30" s="224" t="s">
        <v>437</v>
      </c>
      <c r="G30" s="224" t="s">
        <v>438</v>
      </c>
      <c r="H30" s="241">
        <v>0</v>
      </c>
      <c r="I30" s="240">
        <v>0</v>
      </c>
    </row>
    <row r="31" spans="2:9" x14ac:dyDescent="0.2">
      <c r="B31" s="222"/>
      <c r="C31" s="223"/>
      <c r="D31" s="242"/>
      <c r="E31" s="132"/>
      <c r="F31" s="224"/>
      <c r="G31" s="132"/>
      <c r="H31" s="241"/>
      <c r="I31" s="240"/>
    </row>
    <row r="32" spans="2:9" x14ac:dyDescent="0.2">
      <c r="B32" s="222" t="s">
        <v>439</v>
      </c>
      <c r="C32" s="223" t="s">
        <v>435</v>
      </c>
      <c r="D32" s="634" t="s">
        <v>430</v>
      </c>
      <c r="E32" s="132" t="s">
        <v>440</v>
      </c>
      <c r="F32" s="224" t="s">
        <v>441</v>
      </c>
      <c r="G32" s="224" t="s">
        <v>438</v>
      </c>
      <c r="H32" s="241">
        <v>143.75</v>
      </c>
      <c r="I32" s="240">
        <v>2146.5500000000002</v>
      </c>
    </row>
    <row r="33" spans="2:9" x14ac:dyDescent="0.2">
      <c r="B33" s="222"/>
      <c r="C33" s="223"/>
      <c r="D33" s="242"/>
      <c r="E33" s="132"/>
      <c r="F33" s="224"/>
      <c r="G33" s="132"/>
      <c r="H33" s="241"/>
      <c r="I33" s="240"/>
    </row>
    <row r="34" spans="2:9" x14ac:dyDescent="0.2">
      <c r="B34" s="222" t="s">
        <v>442</v>
      </c>
      <c r="C34" s="223" t="s">
        <v>435</v>
      </c>
      <c r="D34" s="634" t="s">
        <v>430</v>
      </c>
      <c r="E34" s="132" t="s">
        <v>443</v>
      </c>
      <c r="F34" s="224" t="s">
        <v>444</v>
      </c>
      <c r="G34" s="224" t="s">
        <v>438</v>
      </c>
      <c r="H34" s="241">
        <v>0</v>
      </c>
      <c r="I34" s="240">
        <v>0</v>
      </c>
    </row>
    <row r="35" spans="2:9" x14ac:dyDescent="0.2">
      <c r="B35" s="222"/>
      <c r="C35" s="223"/>
      <c r="D35" s="242"/>
      <c r="E35" s="132"/>
      <c r="F35" s="224"/>
      <c r="G35" s="132"/>
      <c r="H35" s="241"/>
      <c r="I35" s="240"/>
    </row>
    <row r="36" spans="2:9" x14ac:dyDescent="0.2">
      <c r="B36" s="222" t="s">
        <v>445</v>
      </c>
      <c r="C36" s="223" t="s">
        <v>435</v>
      </c>
      <c r="D36" s="634" t="s">
        <v>430</v>
      </c>
      <c r="E36" s="132" t="s">
        <v>446</v>
      </c>
      <c r="F36" s="224" t="s">
        <v>444</v>
      </c>
      <c r="G36" s="224" t="s">
        <v>438</v>
      </c>
      <c r="H36" s="241">
        <v>0</v>
      </c>
      <c r="I36" s="240">
        <v>0</v>
      </c>
    </row>
    <row r="37" spans="2:9" x14ac:dyDescent="0.2">
      <c r="B37" s="222"/>
      <c r="C37" s="223"/>
      <c r="D37" s="242"/>
      <c r="E37" s="132"/>
      <c r="F37" s="224"/>
      <c r="G37" s="132"/>
      <c r="H37" s="241"/>
      <c r="I37" s="240"/>
    </row>
    <row r="38" spans="2:9" x14ac:dyDescent="0.2">
      <c r="B38" s="222" t="s">
        <v>447</v>
      </c>
      <c r="C38" s="223" t="s">
        <v>435</v>
      </c>
      <c r="D38" s="634" t="s">
        <v>430</v>
      </c>
      <c r="E38" s="132" t="s">
        <v>448</v>
      </c>
      <c r="F38" s="224" t="s">
        <v>449</v>
      </c>
      <c r="G38" s="224" t="s">
        <v>438</v>
      </c>
      <c r="H38" s="241">
        <v>31250.42</v>
      </c>
      <c r="I38" s="240">
        <v>31250.42</v>
      </c>
    </row>
    <row r="39" spans="2:9" x14ac:dyDescent="0.2">
      <c r="B39" s="222"/>
      <c r="C39" s="223"/>
      <c r="D39" s="242"/>
      <c r="E39" s="132"/>
      <c r="F39" s="224"/>
      <c r="G39" s="132"/>
      <c r="H39" s="241"/>
      <c r="I39" s="240"/>
    </row>
    <row r="40" spans="2:9" x14ac:dyDescent="0.2">
      <c r="B40" s="222" t="s">
        <v>450</v>
      </c>
      <c r="C40" s="223" t="s">
        <v>435</v>
      </c>
      <c r="D40" s="634" t="s">
        <v>430</v>
      </c>
      <c r="E40" s="132" t="s">
        <v>451</v>
      </c>
      <c r="F40" s="224" t="s">
        <v>452</v>
      </c>
      <c r="G40" s="224" t="s">
        <v>438</v>
      </c>
      <c r="H40" s="241">
        <v>437933.54</v>
      </c>
      <c r="I40" s="240">
        <v>258008.14</v>
      </c>
    </row>
    <row r="41" spans="2:9" x14ac:dyDescent="0.2">
      <c r="B41" s="222"/>
      <c r="C41" s="223"/>
      <c r="D41" s="242"/>
      <c r="E41" s="132"/>
      <c r="F41" s="224"/>
      <c r="G41" s="132"/>
      <c r="H41" s="241"/>
      <c r="I41" s="240"/>
    </row>
    <row r="42" spans="2:9" x14ac:dyDescent="0.2">
      <c r="B42" s="222" t="s">
        <v>453</v>
      </c>
      <c r="C42" s="223" t="s">
        <v>435</v>
      </c>
      <c r="D42" s="634" t="s">
        <v>430</v>
      </c>
      <c r="E42" s="132" t="s">
        <v>454</v>
      </c>
      <c r="F42" s="224" t="s">
        <v>455</v>
      </c>
      <c r="G42" s="224" t="s">
        <v>438</v>
      </c>
      <c r="H42" s="241">
        <v>0</v>
      </c>
      <c r="I42" s="240">
        <v>14027.82</v>
      </c>
    </row>
    <row r="43" spans="2:9" x14ac:dyDescent="0.2">
      <c r="B43" s="222"/>
      <c r="C43" s="223"/>
      <c r="D43" s="242"/>
      <c r="E43" s="132"/>
      <c r="F43" s="224"/>
      <c r="G43" s="132"/>
      <c r="H43" s="241"/>
      <c r="I43" s="240"/>
    </row>
    <row r="44" spans="2:9" x14ac:dyDescent="0.2">
      <c r="B44" s="222" t="s">
        <v>456</v>
      </c>
      <c r="C44" s="223" t="s">
        <v>435</v>
      </c>
      <c r="D44" s="634" t="s">
        <v>457</v>
      </c>
      <c r="E44" s="132" t="s">
        <v>458</v>
      </c>
      <c r="F44" s="224" t="s">
        <v>459</v>
      </c>
      <c r="G44" s="224" t="s">
        <v>438</v>
      </c>
      <c r="H44" s="241">
        <v>13.06</v>
      </c>
      <c r="I44" s="240">
        <v>3</v>
      </c>
    </row>
    <row r="45" spans="2:9" ht="12.75" thickBot="1" x14ac:dyDescent="0.25">
      <c r="B45" s="226"/>
      <c r="C45" s="227"/>
      <c r="D45" s="227"/>
      <c r="E45" s="227"/>
      <c r="F45" s="227"/>
      <c r="G45" s="227"/>
      <c r="H45" s="227"/>
      <c r="I45" s="243"/>
    </row>
    <row r="46" spans="2:9" ht="18.75" thickBot="1" x14ac:dyDescent="0.3">
      <c r="B46" s="244" t="s">
        <v>10</v>
      </c>
      <c r="C46" s="245"/>
      <c r="D46" s="246"/>
      <c r="E46" s="246"/>
      <c r="F46" s="246"/>
      <c r="G46" s="246"/>
      <c r="H46" s="247">
        <f>SUM(H30:H44)</f>
        <v>469340.76999999996</v>
      </c>
      <c r="I46" s="248">
        <f>SUM(I30:I44)</f>
        <v>305435.93</v>
      </c>
    </row>
    <row r="47" spans="2:9" ht="16.5" thickBot="1" x14ac:dyDescent="0.3">
      <c r="B47" s="233" t="s">
        <v>460</v>
      </c>
      <c r="C47" s="234"/>
      <c r="D47" s="235"/>
      <c r="E47" s="236"/>
      <c r="F47" s="249"/>
      <c r="G47" s="249"/>
      <c r="H47" s="249"/>
      <c r="I47" s="635"/>
    </row>
    <row r="48" spans="2:9" x14ac:dyDescent="0.2">
      <c r="B48" s="222"/>
      <c r="C48" s="131"/>
      <c r="D48" s="132"/>
      <c r="E48" s="224"/>
      <c r="F48" s="224"/>
      <c r="G48" s="132"/>
      <c r="H48" s="132"/>
      <c r="I48" s="240"/>
    </row>
    <row r="49" spans="2:9" x14ac:dyDescent="0.2">
      <c r="B49" s="222" t="s">
        <v>60</v>
      </c>
      <c r="C49" s="223" t="s">
        <v>461</v>
      </c>
      <c r="D49" s="224" t="s">
        <v>430</v>
      </c>
      <c r="E49" s="224" t="s">
        <v>462</v>
      </c>
      <c r="F49" s="224">
        <v>2003</v>
      </c>
      <c r="G49" s="132" t="s">
        <v>432</v>
      </c>
      <c r="H49" s="132">
        <v>0</v>
      </c>
      <c r="I49" s="240">
        <v>0</v>
      </c>
    </row>
    <row r="50" spans="2:9" x14ac:dyDescent="0.2">
      <c r="B50" s="222"/>
      <c r="C50" s="223"/>
      <c r="D50" s="224"/>
      <c r="E50" s="224"/>
      <c r="F50" s="224"/>
      <c r="G50" s="132"/>
      <c r="H50" s="132"/>
      <c r="I50" s="240"/>
    </row>
    <row r="51" spans="2:9" x14ac:dyDescent="0.2">
      <c r="B51" s="222" t="s">
        <v>61</v>
      </c>
      <c r="C51" s="223" t="s">
        <v>463</v>
      </c>
      <c r="D51" s="224" t="s">
        <v>430</v>
      </c>
      <c r="E51" s="224" t="s">
        <v>464</v>
      </c>
      <c r="F51" s="224">
        <v>2008</v>
      </c>
      <c r="G51" s="132" t="s">
        <v>432</v>
      </c>
      <c r="H51" s="132">
        <v>19375.400000000001</v>
      </c>
      <c r="I51" s="240">
        <v>43644.02</v>
      </c>
    </row>
    <row r="52" spans="2:9" x14ac:dyDescent="0.2">
      <c r="B52" s="222"/>
      <c r="C52" s="223"/>
      <c r="D52" s="224"/>
      <c r="E52" s="224"/>
      <c r="F52" s="224"/>
      <c r="G52" s="132"/>
      <c r="H52" s="132"/>
      <c r="I52" s="240"/>
    </row>
    <row r="53" spans="2:9" x14ac:dyDescent="0.2">
      <c r="B53" s="222" t="s">
        <v>62</v>
      </c>
      <c r="C53" s="223"/>
      <c r="D53" s="224"/>
      <c r="E53" s="224"/>
      <c r="F53" s="224"/>
      <c r="G53" s="132"/>
      <c r="H53" s="132"/>
      <c r="I53" s="240"/>
    </row>
    <row r="54" spans="2:9" x14ac:dyDescent="0.2">
      <c r="B54" s="222" t="s">
        <v>141</v>
      </c>
      <c r="C54" s="223"/>
      <c r="D54" s="224"/>
      <c r="E54" s="224"/>
      <c r="F54" s="224"/>
      <c r="G54" s="132"/>
      <c r="H54" s="132"/>
      <c r="I54" s="240"/>
    </row>
    <row r="55" spans="2:9" x14ac:dyDescent="0.2">
      <c r="B55" s="222"/>
      <c r="C55" s="223"/>
      <c r="D55" s="224"/>
      <c r="E55" s="224"/>
      <c r="F55" s="224"/>
      <c r="G55" s="132"/>
      <c r="H55" s="132"/>
      <c r="I55" s="240"/>
    </row>
    <row r="56" spans="2:9" x14ac:dyDescent="0.2">
      <c r="B56" s="222" t="s">
        <v>64</v>
      </c>
      <c r="C56" s="223"/>
      <c r="D56" s="224"/>
      <c r="E56" s="224"/>
      <c r="F56" s="224"/>
      <c r="G56" s="132"/>
      <c r="H56" s="132"/>
      <c r="I56" s="240"/>
    </row>
    <row r="57" spans="2:9" x14ac:dyDescent="0.2">
      <c r="B57" s="222"/>
      <c r="C57" s="223"/>
      <c r="D57" s="224"/>
      <c r="E57" s="224"/>
      <c r="F57" s="224"/>
      <c r="G57" s="132"/>
      <c r="H57" s="132"/>
      <c r="I57" s="240"/>
    </row>
    <row r="58" spans="2:9" x14ac:dyDescent="0.2">
      <c r="B58" s="222" t="s">
        <v>65</v>
      </c>
      <c r="C58" s="223"/>
      <c r="D58" s="224"/>
      <c r="E58" s="224"/>
      <c r="F58" s="224"/>
      <c r="G58" s="132"/>
      <c r="H58" s="132"/>
      <c r="I58" s="240"/>
    </row>
    <row r="59" spans="2:9" x14ac:dyDescent="0.2">
      <c r="B59" s="222"/>
      <c r="C59" s="223"/>
      <c r="D59" s="224"/>
      <c r="E59" s="224"/>
      <c r="F59" s="224"/>
      <c r="G59" s="132"/>
      <c r="H59" s="132"/>
      <c r="I59" s="240"/>
    </row>
    <row r="60" spans="2:9" x14ac:dyDescent="0.2">
      <c r="B60" s="222" t="s">
        <v>66</v>
      </c>
      <c r="C60" s="223"/>
      <c r="D60" s="224"/>
      <c r="E60" s="224"/>
      <c r="F60" s="224"/>
      <c r="G60" s="132"/>
      <c r="H60" s="132"/>
      <c r="I60" s="240"/>
    </row>
    <row r="61" spans="2:9" x14ac:dyDescent="0.2">
      <c r="B61" s="222" t="s">
        <v>67</v>
      </c>
      <c r="C61" s="223"/>
      <c r="D61" s="224"/>
      <c r="E61" s="224"/>
      <c r="F61" s="224"/>
      <c r="G61" s="132"/>
      <c r="H61" s="132"/>
      <c r="I61" s="240"/>
    </row>
    <row r="62" spans="2:9" x14ac:dyDescent="0.2">
      <c r="B62" s="222" t="s">
        <v>68</v>
      </c>
      <c r="C62" s="223"/>
      <c r="D62" s="224"/>
      <c r="E62" s="224"/>
      <c r="F62" s="224"/>
      <c r="G62" s="132"/>
      <c r="H62" s="132"/>
      <c r="I62" s="240"/>
    </row>
    <row r="63" spans="2:9" x14ac:dyDescent="0.2">
      <c r="B63" s="222" t="s">
        <v>69</v>
      </c>
      <c r="C63" s="223"/>
      <c r="D63" s="224"/>
      <c r="E63" s="224"/>
      <c r="F63" s="224"/>
      <c r="G63" s="132"/>
      <c r="H63" s="132"/>
      <c r="I63" s="240"/>
    </row>
    <row r="64" spans="2:9" x14ac:dyDescent="0.2">
      <c r="B64" s="222" t="s">
        <v>70</v>
      </c>
      <c r="C64" s="223"/>
      <c r="D64" s="224"/>
      <c r="E64" s="224"/>
      <c r="F64" s="224"/>
      <c r="G64" s="132"/>
      <c r="H64" s="132"/>
      <c r="I64" s="240"/>
    </row>
    <row r="65" spans="2:9" x14ac:dyDescent="0.2">
      <c r="B65" s="222" t="s">
        <v>142</v>
      </c>
      <c r="C65" s="223"/>
      <c r="D65" s="224"/>
      <c r="E65" s="224"/>
      <c r="F65" s="224"/>
      <c r="G65" s="132"/>
      <c r="H65" s="132"/>
      <c r="I65" s="240"/>
    </row>
    <row r="66" spans="2:9" x14ac:dyDescent="0.2">
      <c r="B66" s="222" t="s">
        <v>465</v>
      </c>
      <c r="C66" s="223" t="s">
        <v>463</v>
      </c>
      <c r="D66" s="224" t="s">
        <v>466</v>
      </c>
      <c r="E66" s="224" t="s">
        <v>467</v>
      </c>
      <c r="F66" s="224">
        <v>2018</v>
      </c>
      <c r="G66" s="132" t="s">
        <v>432</v>
      </c>
      <c r="H66" s="132">
        <v>0</v>
      </c>
      <c r="I66" s="240">
        <v>0</v>
      </c>
    </row>
    <row r="67" spans="2:9" x14ac:dyDescent="0.2">
      <c r="B67" s="222" t="s">
        <v>468</v>
      </c>
      <c r="C67" s="223" t="s">
        <v>463</v>
      </c>
      <c r="D67" s="224" t="s">
        <v>466</v>
      </c>
      <c r="E67" s="224" t="s">
        <v>469</v>
      </c>
      <c r="F67" s="224">
        <v>2022</v>
      </c>
      <c r="G67" s="132" t="s">
        <v>432</v>
      </c>
      <c r="H67" s="132">
        <v>0</v>
      </c>
      <c r="I67" s="240">
        <v>11132.9</v>
      </c>
    </row>
    <row r="68" spans="2:9" x14ac:dyDescent="0.2">
      <c r="B68" s="222" t="s">
        <v>470</v>
      </c>
      <c r="C68" s="223" t="s">
        <v>463</v>
      </c>
      <c r="D68" s="224" t="s">
        <v>466</v>
      </c>
      <c r="E68" s="224" t="s">
        <v>471</v>
      </c>
      <c r="F68" s="224">
        <v>2007</v>
      </c>
      <c r="G68" s="132" t="s">
        <v>432</v>
      </c>
      <c r="H68" s="132">
        <v>217143497.87</v>
      </c>
      <c r="I68" s="240">
        <v>209901562.87</v>
      </c>
    </row>
    <row r="69" spans="2:9" ht="12.75" thickBot="1" x14ac:dyDescent="0.25">
      <c r="B69" s="222" t="s">
        <v>472</v>
      </c>
      <c r="C69" s="223" t="s">
        <v>463</v>
      </c>
      <c r="D69" s="224" t="s">
        <v>466</v>
      </c>
      <c r="E69" s="223" t="s">
        <v>473</v>
      </c>
      <c r="F69" s="223">
        <v>2002</v>
      </c>
      <c r="G69" s="131" t="s">
        <v>432</v>
      </c>
      <c r="H69" s="132">
        <v>172942.6</v>
      </c>
      <c r="I69" s="240">
        <v>195316.06</v>
      </c>
    </row>
    <row r="70" spans="2:9" ht="18.75" thickBot="1" x14ac:dyDescent="0.3">
      <c r="B70" s="244" t="s">
        <v>10</v>
      </c>
      <c r="C70" s="245"/>
      <c r="D70" s="246"/>
      <c r="E70" s="246"/>
      <c r="F70" s="246"/>
      <c r="G70" s="246"/>
      <c r="H70" s="247">
        <f>SUM(H48:H69)</f>
        <v>217335815.87</v>
      </c>
      <c r="I70" s="248">
        <f>SUM(I48:I69)</f>
        <v>210151655.84999999</v>
      </c>
    </row>
    <row r="71" spans="2:9" ht="16.5" thickBot="1" x14ac:dyDescent="0.3">
      <c r="B71" s="233" t="s">
        <v>474</v>
      </c>
      <c r="C71" s="234"/>
      <c r="D71" s="235"/>
      <c r="E71" s="236"/>
      <c r="F71" s="249"/>
      <c r="G71" s="249"/>
      <c r="H71" s="249"/>
      <c r="I71" s="635"/>
    </row>
    <row r="72" spans="2:9" ht="15.75" x14ac:dyDescent="0.25">
      <c r="B72" s="250"/>
      <c r="C72" s="251"/>
      <c r="D72" s="252"/>
      <c r="E72" s="253"/>
      <c r="F72" s="254"/>
      <c r="G72" s="254"/>
      <c r="H72" s="254"/>
      <c r="I72" s="239"/>
    </row>
    <row r="73" spans="2:9" x14ac:dyDescent="0.2">
      <c r="B73" s="222" t="s">
        <v>60</v>
      </c>
      <c r="C73" s="255" t="s">
        <v>475</v>
      </c>
      <c r="D73" s="132" t="s">
        <v>430</v>
      </c>
      <c r="E73" s="256" t="s">
        <v>476</v>
      </c>
      <c r="F73" s="256" t="s">
        <v>477</v>
      </c>
      <c r="G73" s="132" t="s">
        <v>432</v>
      </c>
      <c r="H73" s="257">
        <v>0</v>
      </c>
      <c r="I73" s="258">
        <v>-23817.97</v>
      </c>
    </row>
    <row r="74" spans="2:9" x14ac:dyDescent="0.2">
      <c r="B74" s="222" t="s">
        <v>478</v>
      </c>
      <c r="C74" s="255" t="s">
        <v>475</v>
      </c>
      <c r="D74" s="132" t="s">
        <v>430</v>
      </c>
      <c r="E74" s="256" t="s">
        <v>476</v>
      </c>
      <c r="F74" s="132" t="s">
        <v>479</v>
      </c>
      <c r="G74" s="132" t="s">
        <v>432</v>
      </c>
      <c r="H74" s="257">
        <v>-62.22</v>
      </c>
      <c r="I74" s="240">
        <v>0</v>
      </c>
    </row>
    <row r="75" spans="2:9" x14ac:dyDescent="0.2">
      <c r="B75" s="222" t="s">
        <v>61</v>
      </c>
      <c r="C75" s="223"/>
      <c r="D75" s="132"/>
      <c r="E75" s="132"/>
      <c r="F75" s="132"/>
      <c r="G75" s="132"/>
      <c r="H75" s="257"/>
      <c r="I75" s="240"/>
    </row>
    <row r="76" spans="2:9" x14ac:dyDescent="0.2">
      <c r="B76" s="222"/>
      <c r="C76" s="223"/>
      <c r="D76" s="132"/>
      <c r="E76" s="132"/>
      <c r="F76" s="132"/>
      <c r="G76" s="132"/>
      <c r="H76" s="257"/>
      <c r="I76" s="259"/>
    </row>
    <row r="77" spans="2:9" x14ac:dyDescent="0.2">
      <c r="B77" s="222" t="s">
        <v>62</v>
      </c>
      <c r="C77" s="255" t="s">
        <v>475</v>
      </c>
      <c r="D77" s="256" t="s">
        <v>430</v>
      </c>
      <c r="E77" s="256" t="s">
        <v>480</v>
      </c>
      <c r="F77" s="256" t="s">
        <v>481</v>
      </c>
      <c r="G77" s="256" t="s">
        <v>432</v>
      </c>
      <c r="H77" s="260">
        <v>3974.93</v>
      </c>
      <c r="I77" s="261">
        <v>3974.93</v>
      </c>
    </row>
    <row r="78" spans="2:9" x14ac:dyDescent="0.2">
      <c r="B78" s="222"/>
      <c r="C78" s="255" t="s">
        <v>475</v>
      </c>
      <c r="D78" s="256" t="s">
        <v>430</v>
      </c>
      <c r="E78" s="256" t="s">
        <v>482</v>
      </c>
      <c r="F78" s="256" t="s">
        <v>483</v>
      </c>
      <c r="G78" s="256" t="s">
        <v>484</v>
      </c>
      <c r="H78" s="260">
        <v>278924.53999999998</v>
      </c>
      <c r="I78" s="261">
        <v>794271.21</v>
      </c>
    </row>
    <row r="79" spans="2:9" x14ac:dyDescent="0.2">
      <c r="B79" s="222"/>
      <c r="C79" s="223"/>
      <c r="D79" s="132"/>
      <c r="E79" s="132"/>
      <c r="F79" s="132"/>
      <c r="G79" s="132"/>
      <c r="H79" s="257"/>
      <c r="I79" s="240"/>
    </row>
    <row r="80" spans="2:9" x14ac:dyDescent="0.2">
      <c r="B80" s="222" t="s">
        <v>141</v>
      </c>
      <c r="C80" s="223"/>
      <c r="D80" s="132"/>
      <c r="E80" s="132"/>
      <c r="F80" s="132"/>
      <c r="G80" s="132"/>
      <c r="H80" s="132"/>
      <c r="I80" s="240"/>
    </row>
    <row r="81" spans="2:9" x14ac:dyDescent="0.2">
      <c r="B81" s="222"/>
      <c r="C81" s="223"/>
      <c r="D81" s="132"/>
      <c r="E81" s="132"/>
      <c r="F81" s="132"/>
      <c r="G81" s="132"/>
      <c r="H81" s="132"/>
      <c r="I81" s="240"/>
    </row>
    <row r="82" spans="2:9" x14ac:dyDescent="0.2">
      <c r="B82" s="222" t="s">
        <v>64</v>
      </c>
      <c r="C82" s="223"/>
      <c r="D82" s="132"/>
      <c r="E82" s="132"/>
      <c r="F82" s="132"/>
      <c r="G82" s="132"/>
      <c r="H82" s="132"/>
      <c r="I82" s="240"/>
    </row>
    <row r="83" spans="2:9" x14ac:dyDescent="0.2">
      <c r="B83" s="222"/>
      <c r="C83" s="223"/>
      <c r="D83" s="132"/>
      <c r="E83" s="132"/>
      <c r="F83" s="132"/>
      <c r="G83" s="132"/>
      <c r="H83" s="132"/>
      <c r="I83" s="240"/>
    </row>
    <row r="84" spans="2:9" x14ac:dyDescent="0.2">
      <c r="B84" s="222" t="s">
        <v>65</v>
      </c>
      <c r="C84" s="223"/>
      <c r="D84" s="132"/>
      <c r="E84" s="132"/>
      <c r="F84" s="132"/>
      <c r="G84" s="132"/>
      <c r="H84" s="132"/>
      <c r="I84" s="240"/>
    </row>
    <row r="85" spans="2:9" x14ac:dyDescent="0.2">
      <c r="B85" s="222"/>
      <c r="C85" s="223"/>
      <c r="D85" s="132"/>
      <c r="E85" s="132"/>
      <c r="F85" s="132"/>
      <c r="G85" s="132"/>
      <c r="H85" s="132"/>
      <c r="I85" s="240"/>
    </row>
    <row r="86" spans="2:9" x14ac:dyDescent="0.2">
      <c r="B86" s="222" t="s">
        <v>66</v>
      </c>
      <c r="C86" s="223"/>
      <c r="D86" s="132"/>
      <c r="E86" s="132"/>
      <c r="F86" s="132"/>
      <c r="G86" s="132"/>
      <c r="H86" s="132"/>
      <c r="I86" s="240"/>
    </row>
    <row r="87" spans="2:9" x14ac:dyDescent="0.2">
      <c r="B87" s="222" t="s">
        <v>67</v>
      </c>
      <c r="C87" s="223"/>
      <c r="D87" s="132"/>
      <c r="E87" s="132"/>
      <c r="F87" s="132"/>
      <c r="G87" s="132"/>
      <c r="H87" s="132"/>
      <c r="I87" s="240"/>
    </row>
    <row r="88" spans="2:9" x14ac:dyDescent="0.2">
      <c r="B88" s="222" t="s">
        <v>68</v>
      </c>
      <c r="C88" s="223"/>
      <c r="D88" s="132"/>
      <c r="E88" s="132"/>
      <c r="F88" s="132"/>
      <c r="G88" s="132"/>
      <c r="H88" s="132"/>
      <c r="I88" s="240"/>
    </row>
    <row r="89" spans="2:9" x14ac:dyDescent="0.2">
      <c r="B89" s="222" t="s">
        <v>69</v>
      </c>
      <c r="C89" s="223"/>
      <c r="D89" s="132"/>
      <c r="E89" s="132"/>
      <c r="F89" s="132"/>
      <c r="G89" s="132"/>
      <c r="H89" s="132"/>
      <c r="I89" s="240"/>
    </row>
    <row r="90" spans="2:9" x14ac:dyDescent="0.2">
      <c r="B90" s="222" t="s">
        <v>70</v>
      </c>
      <c r="C90" s="223"/>
      <c r="D90" s="132"/>
      <c r="E90" s="132"/>
      <c r="F90" s="132"/>
      <c r="G90" s="132"/>
      <c r="H90" s="132"/>
      <c r="I90" s="240"/>
    </row>
    <row r="91" spans="2:9" x14ac:dyDescent="0.2">
      <c r="B91" s="222" t="s">
        <v>142</v>
      </c>
      <c r="C91" s="223"/>
      <c r="D91" s="132"/>
      <c r="E91" s="132"/>
      <c r="F91" s="132"/>
      <c r="G91" s="132"/>
      <c r="H91" s="132"/>
      <c r="I91" s="240"/>
    </row>
    <row r="92" spans="2:9" x14ac:dyDescent="0.2">
      <c r="B92" s="262" t="s">
        <v>485</v>
      </c>
      <c r="C92" s="255" t="s">
        <v>486</v>
      </c>
      <c r="D92" s="256" t="s">
        <v>430</v>
      </c>
      <c r="E92" s="256" t="s">
        <v>487</v>
      </c>
      <c r="F92" s="256" t="s">
        <v>488</v>
      </c>
      <c r="G92" s="256" t="s">
        <v>432</v>
      </c>
      <c r="H92" s="257">
        <v>100885.11</v>
      </c>
      <c r="I92" s="258">
        <v>104612.92</v>
      </c>
    </row>
    <row r="93" spans="2:9" x14ac:dyDescent="0.2">
      <c r="B93" s="262" t="s">
        <v>489</v>
      </c>
      <c r="C93" s="255" t="s">
        <v>475</v>
      </c>
      <c r="D93" s="256" t="s">
        <v>430</v>
      </c>
      <c r="E93" s="256" t="s">
        <v>490</v>
      </c>
      <c r="F93" s="256" t="s">
        <v>491</v>
      </c>
      <c r="G93" s="256" t="s">
        <v>432</v>
      </c>
      <c r="H93" s="257">
        <v>0</v>
      </c>
      <c r="I93" s="240">
        <v>0</v>
      </c>
    </row>
    <row r="94" spans="2:9" ht="12.75" thickBot="1" x14ac:dyDescent="0.25">
      <c r="B94" s="263"/>
      <c r="C94" s="264"/>
      <c r="D94" s="264"/>
      <c r="E94" s="264"/>
      <c r="F94" s="264"/>
      <c r="G94" s="264"/>
      <c r="H94" s="264"/>
      <c r="I94" s="265"/>
    </row>
    <row r="95" spans="2:9" ht="18.75" thickBot="1" x14ac:dyDescent="0.3">
      <c r="B95" s="244" t="s">
        <v>10</v>
      </c>
      <c r="C95" s="245"/>
      <c r="D95" s="246"/>
      <c r="E95" s="246"/>
      <c r="F95" s="246"/>
      <c r="G95" s="246"/>
      <c r="H95" s="247">
        <f>SUM(H73:H94)</f>
        <v>383722.36</v>
      </c>
      <c r="I95" s="248">
        <f>SUM(I73:I94)</f>
        <v>879041.09</v>
      </c>
    </row>
    <row r="96" spans="2:9" x14ac:dyDescent="0.2">
      <c r="B96" s="636"/>
      <c r="I96" s="637"/>
    </row>
    <row r="97" spans="2:9" ht="12.75" thickBot="1" x14ac:dyDescent="0.25">
      <c r="B97" s="636"/>
      <c r="I97" s="637"/>
    </row>
    <row r="98" spans="2:9" ht="18.75" thickBot="1" x14ac:dyDescent="0.25">
      <c r="B98" s="266" t="s">
        <v>492</v>
      </c>
      <c r="C98" s="267"/>
      <c r="D98" s="267"/>
      <c r="E98" s="212"/>
      <c r="F98" s="212"/>
      <c r="G98" s="212"/>
      <c r="H98" s="212"/>
      <c r="I98" s="213"/>
    </row>
    <row r="99" spans="2:9" ht="16.5" thickBot="1" x14ac:dyDescent="0.3">
      <c r="B99" s="233" t="s">
        <v>493</v>
      </c>
      <c r="C99" s="234"/>
      <c r="D99" s="235"/>
      <c r="E99" s="236"/>
      <c r="F99" s="236"/>
      <c r="G99" s="236"/>
      <c r="H99" s="236"/>
      <c r="I99" s="268"/>
    </row>
    <row r="100" spans="2:9" ht="15.75" x14ac:dyDescent="0.25">
      <c r="B100" s="269"/>
      <c r="C100" s="270"/>
      <c r="D100" s="271"/>
      <c r="E100" s="272"/>
      <c r="F100" s="272"/>
      <c r="G100" s="272"/>
      <c r="H100" s="272"/>
      <c r="I100" s="273"/>
    </row>
    <row r="101" spans="2:9" x14ac:dyDescent="0.2">
      <c r="B101" s="222" t="s">
        <v>60</v>
      </c>
      <c r="C101" s="274" t="s">
        <v>494</v>
      </c>
      <c r="D101" s="275" t="s">
        <v>430</v>
      </c>
      <c r="E101" s="132" t="s">
        <v>495</v>
      </c>
      <c r="F101" s="276" t="s">
        <v>496</v>
      </c>
      <c r="G101" s="224" t="s">
        <v>432</v>
      </c>
      <c r="H101" s="277">
        <v>0</v>
      </c>
      <c r="I101" s="278">
        <v>0</v>
      </c>
    </row>
    <row r="102" spans="2:9" x14ac:dyDescent="0.2">
      <c r="B102" s="222"/>
      <c r="C102" s="274"/>
      <c r="D102" s="242"/>
      <c r="E102" s="132"/>
      <c r="F102" s="132"/>
      <c r="G102" s="132"/>
      <c r="H102" s="279"/>
      <c r="I102" s="240"/>
    </row>
    <row r="103" spans="2:9" x14ac:dyDescent="0.2">
      <c r="B103" s="222" t="s">
        <v>61</v>
      </c>
      <c r="C103" s="274" t="s">
        <v>494</v>
      </c>
      <c r="D103" s="634" t="s">
        <v>430</v>
      </c>
      <c r="E103" s="132" t="s">
        <v>497</v>
      </c>
      <c r="F103" s="276" t="s">
        <v>496</v>
      </c>
      <c r="G103" s="224" t="s">
        <v>432</v>
      </c>
      <c r="H103" s="280">
        <v>28754188.469999999</v>
      </c>
      <c r="I103" s="281">
        <v>52218704.100000001</v>
      </c>
    </row>
    <row r="104" spans="2:9" x14ac:dyDescent="0.2">
      <c r="B104" s="222"/>
      <c r="C104" s="131"/>
      <c r="D104" s="242"/>
      <c r="E104" s="132"/>
      <c r="F104" s="132"/>
      <c r="G104" s="132"/>
      <c r="H104" s="279"/>
      <c r="I104" s="240"/>
    </row>
    <row r="105" spans="2:9" x14ac:dyDescent="0.2">
      <c r="B105" s="222" t="s">
        <v>62</v>
      </c>
      <c r="C105" s="131"/>
      <c r="D105" s="242"/>
      <c r="E105" s="132"/>
      <c r="F105" s="132"/>
      <c r="G105" s="132"/>
      <c r="H105" s="279"/>
      <c r="I105" s="240"/>
    </row>
    <row r="106" spans="2:9" x14ac:dyDescent="0.2">
      <c r="B106" s="222" t="s">
        <v>141</v>
      </c>
      <c r="C106" s="131"/>
      <c r="D106" s="242"/>
      <c r="E106" s="132"/>
      <c r="F106" s="132"/>
      <c r="G106" s="132"/>
      <c r="H106" s="279"/>
      <c r="I106" s="240"/>
    </row>
    <row r="107" spans="2:9" x14ac:dyDescent="0.2">
      <c r="B107" s="222"/>
      <c r="C107" s="131"/>
      <c r="D107" s="242"/>
      <c r="E107" s="132"/>
      <c r="F107" s="132"/>
      <c r="G107" s="132"/>
      <c r="H107" s="279"/>
      <c r="I107" s="240"/>
    </row>
    <row r="108" spans="2:9" x14ac:dyDescent="0.2">
      <c r="B108" s="222" t="s">
        <v>64</v>
      </c>
      <c r="C108" s="131"/>
      <c r="D108" s="242"/>
      <c r="E108" s="132"/>
      <c r="F108" s="132"/>
      <c r="G108" s="132"/>
      <c r="H108" s="279"/>
      <c r="I108" s="240"/>
    </row>
    <row r="109" spans="2:9" x14ac:dyDescent="0.2">
      <c r="B109" s="222"/>
      <c r="C109" s="131"/>
      <c r="D109" s="242"/>
      <c r="E109" s="132"/>
      <c r="F109" s="132"/>
      <c r="G109" s="132"/>
      <c r="H109" s="279"/>
      <c r="I109" s="240"/>
    </row>
    <row r="110" spans="2:9" x14ac:dyDescent="0.2">
      <c r="B110" s="222" t="s">
        <v>65</v>
      </c>
      <c r="C110" s="131"/>
      <c r="D110" s="242"/>
      <c r="E110" s="132"/>
      <c r="F110" s="132"/>
      <c r="G110" s="132"/>
      <c r="H110" s="279"/>
      <c r="I110" s="240"/>
    </row>
    <row r="111" spans="2:9" x14ac:dyDescent="0.2">
      <c r="B111" s="222"/>
      <c r="C111" s="131"/>
      <c r="D111" s="242"/>
      <c r="E111" s="132"/>
      <c r="F111" s="132"/>
      <c r="G111" s="132"/>
      <c r="H111" s="279"/>
      <c r="I111" s="240"/>
    </row>
    <row r="112" spans="2:9" x14ac:dyDescent="0.2">
      <c r="B112" s="222" t="s">
        <v>66</v>
      </c>
      <c r="C112" s="131"/>
      <c r="D112" s="242"/>
      <c r="E112" s="132"/>
      <c r="F112" s="132"/>
      <c r="G112" s="132"/>
      <c r="H112" s="279"/>
      <c r="I112" s="240"/>
    </row>
    <row r="113" spans="2:9" x14ac:dyDescent="0.2">
      <c r="B113" s="222" t="s">
        <v>67</v>
      </c>
      <c r="C113" s="131"/>
      <c r="D113" s="242"/>
      <c r="E113" s="132"/>
      <c r="F113" s="132"/>
      <c r="G113" s="132"/>
      <c r="H113" s="279"/>
      <c r="I113" s="240"/>
    </row>
    <row r="114" spans="2:9" x14ac:dyDescent="0.2">
      <c r="B114" s="222" t="s">
        <v>68</v>
      </c>
      <c r="C114" s="131"/>
      <c r="D114" s="242"/>
      <c r="E114" s="132"/>
      <c r="F114" s="132"/>
      <c r="G114" s="132"/>
      <c r="H114" s="279"/>
      <c r="I114" s="240"/>
    </row>
    <row r="115" spans="2:9" x14ac:dyDescent="0.2">
      <c r="B115" s="222" t="s">
        <v>69</v>
      </c>
      <c r="C115" s="131"/>
      <c r="D115" s="242"/>
      <c r="E115" s="132"/>
      <c r="F115" s="132"/>
      <c r="G115" s="132"/>
      <c r="H115" s="279"/>
      <c r="I115" s="240"/>
    </row>
    <row r="116" spans="2:9" x14ac:dyDescent="0.2">
      <c r="B116" s="222" t="s">
        <v>70</v>
      </c>
      <c r="C116" s="131"/>
      <c r="D116" s="242"/>
      <c r="E116" s="132"/>
      <c r="F116" s="132"/>
      <c r="G116" s="132"/>
      <c r="H116" s="279"/>
      <c r="I116" s="240"/>
    </row>
    <row r="117" spans="2:9" x14ac:dyDescent="0.2">
      <c r="B117" s="222" t="s">
        <v>142</v>
      </c>
      <c r="C117" s="131"/>
      <c r="D117" s="242"/>
      <c r="E117" s="132"/>
      <c r="F117" s="132"/>
      <c r="G117" s="132"/>
      <c r="H117" s="279"/>
      <c r="I117" s="240"/>
    </row>
    <row r="118" spans="2:9" ht="12.75" thickBot="1" x14ac:dyDescent="0.25">
      <c r="B118" s="226"/>
      <c r="C118" s="227"/>
      <c r="D118" s="227"/>
      <c r="E118" s="227"/>
      <c r="F118" s="227"/>
      <c r="G118" s="227"/>
      <c r="H118" s="227"/>
      <c r="I118" s="243"/>
    </row>
    <row r="119" spans="2:9" ht="18.75" thickBot="1" x14ac:dyDescent="0.3">
      <c r="B119" s="638" t="s">
        <v>10</v>
      </c>
      <c r="C119" s="639"/>
      <c r="D119" s="640"/>
      <c r="E119" s="640"/>
      <c r="F119" s="640"/>
      <c r="G119" s="640"/>
      <c r="H119" s="641">
        <f>SUM(H100:H118)</f>
        <v>28754188.469999999</v>
      </c>
      <c r="I119" s="642">
        <f>SUM(I100:I118)</f>
        <v>52218704.100000001</v>
      </c>
    </row>
    <row r="120" spans="2:9" x14ac:dyDescent="0.2">
      <c r="B120" s="108" t="s">
        <v>143</v>
      </c>
    </row>
    <row r="121" spans="2:9" x14ac:dyDescent="0.2">
      <c r="B121" s="108" t="s">
        <v>232</v>
      </c>
    </row>
  </sheetData>
  <mergeCells count="6">
    <mergeCell ref="B5:D5"/>
    <mergeCell ref="B1:I1"/>
    <mergeCell ref="B2:I2"/>
    <mergeCell ref="B3:B4"/>
    <mergeCell ref="C3:C4"/>
    <mergeCell ref="D3:I3"/>
  </mergeCells>
  <pageMargins left="0.39370078740157483" right="0.23622047244094491"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11"/>
  <sheetViews>
    <sheetView showGridLines="0" view="pageBreakPreview" zoomScale="60" zoomScaleNormal="100" workbookViewId="0">
      <selection activeCell="J6" sqref="J6"/>
    </sheetView>
  </sheetViews>
  <sheetFormatPr baseColWidth="10" defaultColWidth="11.28515625" defaultRowHeight="11.25" x14ac:dyDescent="0.2"/>
  <cols>
    <col min="1" max="1" width="27.28515625" style="3" customWidth="1"/>
    <col min="2" max="2" width="35.85546875" style="3" customWidth="1"/>
    <col min="3" max="3" width="5" style="3" customWidth="1"/>
    <col min="4" max="4" width="20.85546875" style="3" bestFit="1" customWidth="1"/>
    <col min="5" max="5" width="17.7109375" style="3" bestFit="1" customWidth="1"/>
    <col min="6" max="7" width="20.85546875" style="3" bestFit="1" customWidth="1"/>
    <col min="8" max="8" width="17.7109375" style="3" bestFit="1" customWidth="1"/>
    <col min="9" max="9" width="20.85546875" style="3" bestFit="1" customWidth="1"/>
    <col min="10" max="11" width="5" style="3" customWidth="1"/>
    <col min="12" max="12" width="19.28515625" style="3" bestFit="1" customWidth="1"/>
    <col min="13" max="13" width="5" style="3" customWidth="1"/>
    <col min="14" max="14" width="19.28515625" style="3" bestFit="1" customWidth="1"/>
    <col min="15" max="16" width="5" style="3" customWidth="1"/>
    <col min="17" max="17" width="20.85546875" style="3" bestFit="1" customWidth="1"/>
    <col min="18" max="18" width="9.5703125" style="3" customWidth="1"/>
    <col min="19" max="16384" width="11.28515625" style="3"/>
  </cols>
  <sheetData>
    <row r="1" spans="1:23" ht="38.25" customHeight="1" x14ac:dyDescent="0.2">
      <c r="A1" s="671" t="s">
        <v>243</v>
      </c>
      <c r="B1" s="672"/>
      <c r="C1" s="672"/>
      <c r="D1" s="672"/>
      <c r="E1" s="672"/>
      <c r="F1" s="672"/>
      <c r="G1" s="672"/>
      <c r="H1" s="672"/>
      <c r="I1" s="672"/>
      <c r="J1" s="672"/>
      <c r="K1" s="672"/>
      <c r="L1" s="672"/>
      <c r="M1" s="672"/>
      <c r="N1" s="672"/>
      <c r="O1" s="672"/>
      <c r="P1" s="672"/>
      <c r="Q1" s="672"/>
      <c r="R1" s="673"/>
    </row>
    <row r="2" spans="1:23" ht="23.25" customHeight="1" x14ac:dyDescent="0.2">
      <c r="A2" s="678" t="s">
        <v>10904</v>
      </c>
      <c r="B2" s="679"/>
      <c r="C2" s="679"/>
      <c r="D2" s="679"/>
      <c r="E2" s="679"/>
      <c r="F2" s="679"/>
      <c r="G2" s="679"/>
      <c r="H2" s="679"/>
      <c r="I2" s="679"/>
      <c r="J2" s="679"/>
      <c r="K2" s="679"/>
      <c r="L2" s="679"/>
      <c r="M2" s="679"/>
      <c r="N2" s="679"/>
      <c r="O2" s="679"/>
      <c r="P2" s="679"/>
      <c r="Q2" s="679"/>
      <c r="R2" s="680"/>
      <c r="S2" s="4"/>
      <c r="T2" s="4"/>
      <c r="U2" s="4"/>
      <c r="V2" s="4"/>
      <c r="W2" s="4"/>
    </row>
    <row r="3" spans="1:23" s="5" customFormat="1" ht="28.5" customHeight="1" x14ac:dyDescent="0.25">
      <c r="A3" s="674" t="s">
        <v>6</v>
      </c>
      <c r="B3" s="675" t="s">
        <v>27</v>
      </c>
      <c r="C3" s="676" t="s">
        <v>7</v>
      </c>
      <c r="D3" s="676"/>
      <c r="E3" s="676"/>
      <c r="F3" s="676"/>
      <c r="G3" s="676"/>
      <c r="H3" s="676"/>
      <c r="I3" s="676"/>
      <c r="J3" s="676" t="s">
        <v>8</v>
      </c>
      <c r="K3" s="676"/>
      <c r="L3" s="676"/>
      <c r="M3" s="676"/>
      <c r="N3" s="676"/>
      <c r="O3" s="676" t="s">
        <v>9</v>
      </c>
      <c r="P3" s="676"/>
      <c r="Q3" s="676" t="s">
        <v>10</v>
      </c>
      <c r="R3" s="677"/>
    </row>
    <row r="4" spans="1:23" s="6" customFormat="1" ht="144.75" x14ac:dyDescent="0.2">
      <c r="A4" s="674"/>
      <c r="B4" s="675"/>
      <c r="C4" s="107" t="s">
        <v>11</v>
      </c>
      <c r="D4" s="107" t="s">
        <v>12</v>
      </c>
      <c r="E4" s="107" t="s">
        <v>13</v>
      </c>
      <c r="F4" s="107" t="s">
        <v>14</v>
      </c>
      <c r="G4" s="107" t="s">
        <v>15</v>
      </c>
      <c r="H4" s="107" t="s">
        <v>16</v>
      </c>
      <c r="I4" s="107" t="s">
        <v>17</v>
      </c>
      <c r="J4" s="107" t="s">
        <v>18</v>
      </c>
      <c r="K4" s="107" t="s">
        <v>19</v>
      </c>
      <c r="L4" s="107" t="s">
        <v>20</v>
      </c>
      <c r="M4" s="107" t="s">
        <v>21</v>
      </c>
      <c r="N4" s="107" t="s">
        <v>22</v>
      </c>
      <c r="O4" s="107" t="s">
        <v>23</v>
      </c>
      <c r="P4" s="107" t="s">
        <v>24</v>
      </c>
      <c r="Q4" s="107" t="s">
        <v>25</v>
      </c>
      <c r="R4" s="504" t="s">
        <v>26</v>
      </c>
    </row>
    <row r="5" spans="1:23" ht="22.5" customHeight="1" x14ac:dyDescent="0.2">
      <c r="A5" s="505" t="s">
        <v>280</v>
      </c>
      <c r="B5" s="139" t="s">
        <v>281</v>
      </c>
      <c r="C5" s="7"/>
      <c r="D5" s="8">
        <v>13184583</v>
      </c>
      <c r="E5" s="8">
        <v>7036134</v>
      </c>
      <c r="F5" s="8">
        <v>84120730</v>
      </c>
      <c r="G5" s="8">
        <v>91470</v>
      </c>
      <c r="H5" s="8">
        <v>697048</v>
      </c>
      <c r="I5" s="9">
        <f>SUM(C5:H5)</f>
        <v>105129965</v>
      </c>
      <c r="J5" s="7"/>
      <c r="K5" s="8"/>
      <c r="L5" s="8">
        <v>249000</v>
      </c>
      <c r="M5" s="8"/>
      <c r="N5" s="9">
        <f>SUM(J5:M5)</f>
        <v>249000</v>
      </c>
      <c r="O5" s="7"/>
      <c r="P5" s="9"/>
      <c r="Q5" s="7">
        <f>+I5+N5</f>
        <v>105378965</v>
      </c>
      <c r="R5" s="506">
        <f>+Q5/Q10*100</f>
        <v>11.705242573274433</v>
      </c>
    </row>
    <row r="6" spans="1:23" ht="22.5" customHeight="1" x14ac:dyDescent="0.2">
      <c r="A6" s="507"/>
      <c r="B6" s="139" t="s">
        <v>282</v>
      </c>
      <c r="C6" s="7"/>
      <c r="D6" s="8"/>
      <c r="E6" s="8"/>
      <c r="F6" s="8">
        <v>13867749</v>
      </c>
      <c r="G6" s="8"/>
      <c r="H6" s="8"/>
      <c r="I6" s="9">
        <f>SUM(C6:H6)</f>
        <v>13867749</v>
      </c>
      <c r="J6" s="7"/>
      <c r="K6" s="8"/>
      <c r="L6" s="8"/>
      <c r="M6" s="8"/>
      <c r="N6" s="9"/>
      <c r="O6" s="7"/>
      <c r="P6" s="9"/>
      <c r="Q6" s="7">
        <f>+I6+N6</f>
        <v>13867749</v>
      </c>
      <c r="R6" s="506">
        <f>+Q6/Q10*100</f>
        <v>1.5403962829800419</v>
      </c>
    </row>
    <row r="7" spans="1:23" ht="22.5" customHeight="1" x14ac:dyDescent="0.2">
      <c r="A7" s="507"/>
      <c r="B7" s="139" t="s">
        <v>283</v>
      </c>
      <c r="C7" s="7"/>
      <c r="D7" s="8"/>
      <c r="E7" s="8"/>
      <c r="F7" s="8">
        <v>35628736</v>
      </c>
      <c r="G7" s="8">
        <v>494208000</v>
      </c>
      <c r="H7" s="8"/>
      <c r="I7" s="9">
        <f>SUM(C7:H7)</f>
        <v>529836736</v>
      </c>
      <c r="J7" s="7"/>
      <c r="K7" s="8"/>
      <c r="L7" s="8"/>
      <c r="M7" s="8"/>
      <c r="N7" s="9"/>
      <c r="O7" s="7"/>
      <c r="P7" s="9"/>
      <c r="Q7" s="7">
        <f>+I7+N7</f>
        <v>529836736</v>
      </c>
      <c r="R7" s="506">
        <f>+Q7/Q10*100</f>
        <v>58.852993281078128</v>
      </c>
    </row>
    <row r="8" spans="1:23" ht="33.75" customHeight="1" x14ac:dyDescent="0.2">
      <c r="A8" s="507"/>
      <c r="B8" s="139" t="s">
        <v>284</v>
      </c>
      <c r="C8" s="7"/>
      <c r="D8" s="8"/>
      <c r="E8" s="8"/>
      <c r="F8" s="8">
        <v>250000</v>
      </c>
      <c r="G8" s="8"/>
      <c r="H8" s="8"/>
      <c r="I8" s="9">
        <f>SUM(C8:H8)</f>
        <v>250000</v>
      </c>
      <c r="J8" s="7"/>
      <c r="K8" s="8"/>
      <c r="L8" s="8">
        <v>16529963</v>
      </c>
      <c r="M8" s="8"/>
      <c r="N8" s="9">
        <f>SUM(J8:M8)</f>
        <v>16529963</v>
      </c>
      <c r="O8" s="7"/>
      <c r="P8" s="9"/>
      <c r="Q8" s="7">
        <f>+I8+N8</f>
        <v>16779963</v>
      </c>
      <c r="R8" s="506">
        <f>+Q8/Q10*100</f>
        <v>1.8638780261845405</v>
      </c>
    </row>
    <row r="9" spans="1:23" ht="33.75" customHeight="1" x14ac:dyDescent="0.2">
      <c r="A9" s="505" t="s">
        <v>285</v>
      </c>
      <c r="B9" s="139" t="s">
        <v>286</v>
      </c>
      <c r="C9" s="7"/>
      <c r="D9" s="8">
        <v>113072504</v>
      </c>
      <c r="E9" s="8"/>
      <c r="F9" s="8">
        <v>90931765</v>
      </c>
      <c r="G9" s="8">
        <v>27453430</v>
      </c>
      <c r="H9" s="8">
        <v>621248</v>
      </c>
      <c r="I9" s="9">
        <f>SUM(C9:H9)</f>
        <v>232078947</v>
      </c>
      <c r="J9" s="7"/>
      <c r="K9" s="8"/>
      <c r="L9" s="8">
        <v>2329158</v>
      </c>
      <c r="M9" s="8"/>
      <c r="N9" s="9">
        <f>SUM(J9:M9)</f>
        <v>2329158</v>
      </c>
      <c r="O9" s="7"/>
      <c r="P9" s="9"/>
      <c r="Q9" s="7">
        <f>+I9+N9</f>
        <v>234408105</v>
      </c>
      <c r="R9" s="506">
        <f>+Q9/Q10*100</f>
        <v>26.037489836482862</v>
      </c>
    </row>
    <row r="10" spans="1:23" ht="22.5" customHeight="1" x14ac:dyDescent="0.2">
      <c r="A10" s="508" t="s">
        <v>34</v>
      </c>
      <c r="B10" s="509"/>
      <c r="C10" s="510"/>
      <c r="D10" s="510">
        <f>+D5+D6+D7+D8+D9</f>
        <v>126257087</v>
      </c>
      <c r="E10" s="510">
        <f t="shared" ref="E10:H10" si="0">+E5+E6+E7+E8+E9</f>
        <v>7036134</v>
      </c>
      <c r="F10" s="510">
        <f t="shared" si="0"/>
        <v>224798980</v>
      </c>
      <c r="G10" s="510">
        <f t="shared" si="0"/>
        <v>521752900</v>
      </c>
      <c r="H10" s="510">
        <f t="shared" si="0"/>
        <v>1318296</v>
      </c>
      <c r="I10" s="510">
        <f>SUM(D10:H10)</f>
        <v>881163397</v>
      </c>
      <c r="J10" s="510"/>
      <c r="K10" s="510"/>
      <c r="L10" s="510">
        <f>+L5+L6+L7+L8+L9</f>
        <v>19108121</v>
      </c>
      <c r="M10" s="510"/>
      <c r="N10" s="510">
        <f>SUM(J10:M10)</f>
        <v>19108121</v>
      </c>
      <c r="O10" s="510"/>
      <c r="P10" s="510"/>
      <c r="Q10" s="510">
        <f>SUM(Q5:Q9)</f>
        <v>900271518</v>
      </c>
      <c r="R10" s="511">
        <f>+Q10/Q10*100</f>
        <v>100</v>
      </c>
    </row>
    <row r="11" spans="1:23" x14ac:dyDescent="0.2">
      <c r="A11" s="10"/>
      <c r="B11" s="10"/>
      <c r="C11" s="11"/>
      <c r="D11" s="11"/>
      <c r="E11" s="12"/>
      <c r="F11" s="12"/>
      <c r="G11" s="12"/>
      <c r="H11" s="12"/>
      <c r="I11" s="12"/>
      <c r="J11" s="12"/>
      <c r="K11" s="12"/>
      <c r="L11" s="12"/>
      <c r="M11" s="12"/>
      <c r="N11" s="12"/>
      <c r="O11" s="12"/>
      <c r="P11" s="12"/>
      <c r="Q11" s="12"/>
      <c r="R11" s="12"/>
    </row>
  </sheetData>
  <mergeCells count="8">
    <mergeCell ref="A1:R1"/>
    <mergeCell ref="A3:A4"/>
    <mergeCell ref="B3:B4"/>
    <mergeCell ref="C3:I3"/>
    <mergeCell ref="J3:N3"/>
    <mergeCell ref="O3:P3"/>
    <mergeCell ref="Q3:R3"/>
    <mergeCell ref="A2:R2"/>
  </mergeCells>
  <printOptions horizontalCentered="1"/>
  <pageMargins left="0.11811023622047245" right="0.11811023622047245" top="0.74803149606299213" bottom="0.74803149606299213" header="0.31496062992125984" footer="0.31496062992125984"/>
  <pageSetup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U11"/>
  <sheetViews>
    <sheetView showGridLines="0" view="pageBreakPreview" zoomScale="60" zoomScaleNormal="100" workbookViewId="0">
      <selection activeCell="J37" sqref="J37"/>
    </sheetView>
  </sheetViews>
  <sheetFormatPr baseColWidth="10" defaultColWidth="11.28515625" defaultRowHeight="11.25" x14ac:dyDescent="0.2"/>
  <cols>
    <col min="1" max="1" width="33" style="3" customWidth="1"/>
    <col min="2" max="2" width="7" style="3" customWidth="1"/>
    <col min="3" max="3" width="16.28515625" style="3" customWidth="1"/>
    <col min="4" max="4" width="12.7109375" style="3" bestFit="1" customWidth="1"/>
    <col min="5" max="6" width="15.5703125" style="3" bestFit="1" customWidth="1"/>
    <col min="7" max="7" width="12.7109375" style="3" bestFit="1" customWidth="1"/>
    <col min="8" max="8" width="15.5703125" style="3" bestFit="1" customWidth="1"/>
    <col min="9" max="10" width="7" style="3" customWidth="1"/>
    <col min="11" max="11" width="14.140625" style="3" bestFit="1" customWidth="1"/>
    <col min="12" max="12" width="7" style="3" customWidth="1"/>
    <col min="13" max="13" width="12.7109375" style="3" bestFit="1" customWidth="1"/>
    <col min="14" max="14" width="11.7109375" style="3" customWidth="1"/>
    <col min="15" max="15" width="15.5703125" style="3" bestFit="1" customWidth="1"/>
    <col min="16" max="16" width="7" style="3" customWidth="1"/>
    <col min="17" max="16384" width="11.28515625" style="3"/>
  </cols>
  <sheetData>
    <row r="1" spans="1:21" ht="28.5" customHeight="1" x14ac:dyDescent="0.2">
      <c r="A1" s="681" t="s">
        <v>244</v>
      </c>
      <c r="B1" s="682"/>
      <c r="C1" s="682"/>
      <c r="D1" s="682"/>
      <c r="E1" s="682"/>
      <c r="F1" s="682"/>
      <c r="G1" s="682"/>
      <c r="H1" s="682"/>
      <c r="I1" s="682"/>
      <c r="J1" s="682"/>
      <c r="K1" s="682"/>
      <c r="L1" s="682"/>
      <c r="M1" s="682"/>
      <c r="N1" s="682"/>
      <c r="O1" s="682"/>
      <c r="P1" s="683"/>
    </row>
    <row r="2" spans="1:21" ht="20.25" customHeight="1" x14ac:dyDescent="0.2">
      <c r="A2" s="689" t="s">
        <v>10904</v>
      </c>
      <c r="B2" s="690"/>
      <c r="C2" s="690"/>
      <c r="D2" s="690"/>
      <c r="E2" s="690"/>
      <c r="F2" s="690"/>
      <c r="G2" s="690"/>
      <c r="H2" s="690"/>
      <c r="I2" s="690"/>
      <c r="J2" s="690"/>
      <c r="K2" s="690"/>
      <c r="L2" s="690"/>
      <c r="M2" s="690"/>
      <c r="N2" s="690"/>
      <c r="O2" s="690"/>
      <c r="P2" s="691"/>
      <c r="Q2" s="4"/>
      <c r="R2" s="4"/>
      <c r="S2" s="4"/>
      <c r="T2" s="4"/>
      <c r="U2" s="4"/>
    </row>
    <row r="3" spans="1:21" ht="30.75" customHeight="1" x14ac:dyDescent="0.25">
      <c r="A3" s="684" t="s">
        <v>45</v>
      </c>
      <c r="B3" s="686" t="s">
        <v>175</v>
      </c>
      <c r="C3" s="686"/>
      <c r="D3" s="686"/>
      <c r="E3" s="686"/>
      <c r="F3" s="686"/>
      <c r="G3" s="686"/>
      <c r="H3" s="686"/>
      <c r="I3" s="686" t="s">
        <v>174</v>
      </c>
      <c r="J3" s="686"/>
      <c r="K3" s="686"/>
      <c r="L3" s="686"/>
      <c r="M3" s="686"/>
      <c r="N3" s="77" t="s">
        <v>176</v>
      </c>
      <c r="O3" s="687" t="s">
        <v>10</v>
      </c>
      <c r="P3" s="688"/>
    </row>
    <row r="4" spans="1:21" s="16" customFormat="1" ht="80.25" customHeight="1" x14ac:dyDescent="0.25">
      <c r="A4" s="685"/>
      <c r="B4" s="119" t="s">
        <v>46</v>
      </c>
      <c r="C4" s="119" t="s">
        <v>47</v>
      </c>
      <c r="D4" s="119" t="s">
        <v>48</v>
      </c>
      <c r="E4" s="119" t="s">
        <v>49</v>
      </c>
      <c r="F4" s="119" t="s">
        <v>50</v>
      </c>
      <c r="G4" s="119" t="s">
        <v>51</v>
      </c>
      <c r="H4" s="120" t="s">
        <v>52</v>
      </c>
      <c r="I4" s="119" t="s">
        <v>53</v>
      </c>
      <c r="J4" s="119" t="s">
        <v>51</v>
      </c>
      <c r="K4" s="119" t="s">
        <v>54</v>
      </c>
      <c r="L4" s="119" t="s">
        <v>55</v>
      </c>
      <c r="M4" s="120" t="s">
        <v>56</v>
      </c>
      <c r="N4" s="120" t="s">
        <v>57</v>
      </c>
      <c r="O4" s="121" t="s">
        <v>58</v>
      </c>
      <c r="P4" s="512" t="s">
        <v>59</v>
      </c>
    </row>
    <row r="5" spans="1:21" x14ac:dyDescent="0.2">
      <c r="A5" s="122"/>
      <c r="B5" s="123"/>
      <c r="C5" s="123"/>
      <c r="D5" s="123"/>
      <c r="E5" s="123"/>
      <c r="F5" s="123"/>
      <c r="G5" s="123"/>
      <c r="H5" s="123"/>
      <c r="I5" s="123"/>
      <c r="J5" s="123"/>
      <c r="K5" s="123"/>
      <c r="L5" s="123"/>
      <c r="M5" s="123"/>
      <c r="N5" s="123"/>
      <c r="O5" s="123"/>
      <c r="P5" s="122"/>
    </row>
    <row r="6" spans="1:21" ht="21.75" customHeight="1" x14ac:dyDescent="0.25">
      <c r="A6" s="124" t="s">
        <v>60</v>
      </c>
      <c r="B6" s="138"/>
      <c r="C6" s="138">
        <v>126257087</v>
      </c>
      <c r="D6" s="138">
        <v>7036134</v>
      </c>
      <c r="E6" s="138">
        <v>224798980</v>
      </c>
      <c r="F6" s="138">
        <v>494299470</v>
      </c>
      <c r="G6" s="138">
        <v>1318296</v>
      </c>
      <c r="H6" s="138">
        <f>SUM(B6:G6)</f>
        <v>853709967</v>
      </c>
      <c r="I6" s="123"/>
      <c r="J6" s="123"/>
      <c r="K6" s="138">
        <v>10808934</v>
      </c>
      <c r="L6" s="123"/>
      <c r="M6" s="138">
        <f>SUM(I6:L6)</f>
        <v>10808934</v>
      </c>
      <c r="N6" s="138"/>
      <c r="O6" s="138">
        <f>+H6+M6</f>
        <v>864518901</v>
      </c>
      <c r="P6" s="140">
        <f>+O6/O10*100</f>
        <v>96.028685092756646</v>
      </c>
    </row>
    <row r="7" spans="1:21" ht="21.75" customHeight="1" x14ac:dyDescent="0.25">
      <c r="A7" s="124" t="s">
        <v>61</v>
      </c>
      <c r="B7" s="138"/>
      <c r="C7" s="138"/>
      <c r="D7" s="138"/>
      <c r="E7" s="138"/>
      <c r="F7" s="138">
        <v>27453430</v>
      </c>
      <c r="G7" s="138"/>
      <c r="H7" s="138">
        <f>SUM(B7:G7)</f>
        <v>27453430</v>
      </c>
      <c r="I7" s="123"/>
      <c r="J7" s="123"/>
      <c r="K7" s="138"/>
      <c r="L7" s="123"/>
      <c r="M7" s="138"/>
      <c r="N7" s="138"/>
      <c r="O7" s="138">
        <f>+H7+M7</f>
        <v>27453430</v>
      </c>
      <c r="P7" s="140">
        <f>+O7/O10*100</f>
        <v>3.0494611293478688</v>
      </c>
    </row>
    <row r="8" spans="1:21" ht="18" customHeight="1" x14ac:dyDescent="0.25">
      <c r="A8" s="124" t="s">
        <v>62</v>
      </c>
      <c r="B8" s="123"/>
      <c r="C8" s="123"/>
      <c r="D8" s="123"/>
      <c r="E8" s="123"/>
      <c r="F8" s="123"/>
      <c r="G8" s="123"/>
      <c r="H8" s="123"/>
      <c r="I8" s="123"/>
      <c r="J8" s="123"/>
      <c r="K8" s="138">
        <v>8299187</v>
      </c>
      <c r="L8" s="138"/>
      <c r="M8" s="138">
        <f>SUM(I8:L8)</f>
        <v>8299187</v>
      </c>
      <c r="N8" s="138"/>
      <c r="O8" s="138">
        <f>+H8+M8</f>
        <v>8299187</v>
      </c>
      <c r="P8" s="140">
        <f>+O8/O10*100</f>
        <v>0.9218537778954814</v>
      </c>
    </row>
    <row r="9" spans="1:21" ht="18.75" customHeight="1" x14ac:dyDescent="0.25">
      <c r="A9" s="124" t="s">
        <v>63</v>
      </c>
      <c r="B9" s="123"/>
      <c r="C9" s="123"/>
      <c r="D9" s="123"/>
      <c r="E9" s="123"/>
      <c r="F9" s="123"/>
      <c r="G9" s="123"/>
      <c r="H9" s="123"/>
      <c r="I9" s="123"/>
      <c r="J9" s="123"/>
      <c r="K9" s="123"/>
      <c r="L9" s="123"/>
      <c r="M9" s="123"/>
      <c r="N9" s="123"/>
      <c r="O9" s="123"/>
      <c r="P9" s="122"/>
    </row>
    <row r="10" spans="1:21" ht="19.5" customHeight="1" x14ac:dyDescent="0.3">
      <c r="A10" s="513" t="s">
        <v>10</v>
      </c>
      <c r="B10" s="514"/>
      <c r="C10" s="515">
        <f>+C6+C8+C7</f>
        <v>126257087</v>
      </c>
      <c r="D10" s="515">
        <f t="shared" ref="D10:G10" si="0">+D6+D8+D7</f>
        <v>7036134</v>
      </c>
      <c r="E10" s="515">
        <f t="shared" si="0"/>
        <v>224798980</v>
      </c>
      <c r="F10" s="515">
        <f t="shared" si="0"/>
        <v>521752900</v>
      </c>
      <c r="G10" s="515">
        <f t="shared" si="0"/>
        <v>1318296</v>
      </c>
      <c r="H10" s="515">
        <f>SUM(C10:G10)</f>
        <v>881163397</v>
      </c>
      <c r="I10" s="514"/>
      <c r="J10" s="514"/>
      <c r="K10" s="515">
        <f>+K6+K8+K7</f>
        <v>19108121</v>
      </c>
      <c r="L10" s="514"/>
      <c r="M10" s="514">
        <f>SUM(I10:L10)</f>
        <v>19108121</v>
      </c>
      <c r="N10" s="516"/>
      <c r="O10" s="515">
        <f>+O6+O8+O7</f>
        <v>900271518</v>
      </c>
      <c r="P10" s="517">
        <f>+O10/O10*100</f>
        <v>100</v>
      </c>
    </row>
    <row r="11" spans="1:21" x14ac:dyDescent="0.2">
      <c r="A11" s="10"/>
    </row>
  </sheetData>
  <mergeCells count="6">
    <mergeCell ref="A1:P1"/>
    <mergeCell ref="A3:A4"/>
    <mergeCell ref="B3:H3"/>
    <mergeCell ref="I3:M3"/>
    <mergeCell ref="O3:P3"/>
    <mergeCell ref="A2:P2"/>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D9023-B3C4-4D01-970E-797BD563441D}">
  <sheetPr>
    <tabColor rgb="FFFF0000"/>
  </sheetPr>
  <dimension ref="A1:V108"/>
  <sheetViews>
    <sheetView showGridLines="0" view="pageBreakPreview" zoomScale="60" zoomScaleNormal="100" workbookViewId="0">
      <pane ySplit="4" topLeftCell="A5" activePane="bottomLeft" state="frozen"/>
      <selection activeCell="A2" sqref="A2:C2"/>
      <selection pane="bottomLeft" activeCell="O118" sqref="O118"/>
    </sheetView>
  </sheetViews>
  <sheetFormatPr baseColWidth="10" defaultColWidth="11.42578125" defaultRowHeight="12" x14ac:dyDescent="0.2"/>
  <cols>
    <col min="1" max="1" width="29.7109375" style="17" customWidth="1"/>
    <col min="2" max="2" width="16.28515625" style="17" bestFit="1" customWidth="1"/>
    <col min="3" max="3" width="5.7109375" style="17" bestFit="1" customWidth="1"/>
    <col min="4" max="4" width="12" style="17" bestFit="1" customWidth="1"/>
    <col min="5" max="5" width="8.5703125" style="17" bestFit="1" customWidth="1"/>
    <col min="6" max="7" width="12" style="17" bestFit="1" customWidth="1"/>
    <col min="8" max="8" width="10" style="17" bestFit="1" customWidth="1"/>
    <col min="9" max="9" width="12" style="17" bestFit="1" customWidth="1"/>
    <col min="10" max="10" width="5.7109375" style="17" bestFit="1" customWidth="1"/>
    <col min="11" max="11" width="3.28515625" style="17" bestFit="1" customWidth="1"/>
    <col min="12" max="12" width="11" style="17" bestFit="1" customWidth="1"/>
    <col min="13" max="13" width="5.7109375" style="17" bestFit="1" customWidth="1"/>
    <col min="14" max="14" width="11" style="17" bestFit="1" customWidth="1"/>
    <col min="15" max="16" width="5.7109375" style="17" bestFit="1" customWidth="1"/>
    <col min="17" max="17" width="12" style="17" bestFit="1" customWidth="1"/>
    <col min="18" max="18" width="5.42578125" style="17" bestFit="1" customWidth="1"/>
    <col min="19" max="19" width="11.42578125" style="17"/>
    <col min="20" max="20" width="26" style="17" customWidth="1"/>
    <col min="21" max="16384" width="11.42578125" style="17"/>
  </cols>
  <sheetData>
    <row r="1" spans="1:22" ht="27" customHeight="1" x14ac:dyDescent="0.2">
      <c r="A1" s="696" t="s">
        <v>245</v>
      </c>
      <c r="B1" s="697"/>
      <c r="C1" s="697"/>
      <c r="D1" s="697"/>
      <c r="E1" s="697"/>
      <c r="F1" s="697"/>
      <c r="G1" s="697"/>
      <c r="H1" s="697"/>
      <c r="I1" s="697"/>
      <c r="J1" s="697"/>
      <c r="K1" s="697"/>
      <c r="L1" s="697"/>
      <c r="M1" s="697"/>
      <c r="N1" s="697"/>
      <c r="O1" s="697"/>
      <c r="P1" s="697"/>
      <c r="Q1" s="697"/>
      <c r="R1" s="698"/>
    </row>
    <row r="2" spans="1:22" ht="20.25" customHeight="1" x14ac:dyDescent="0.2">
      <c r="A2" s="693" t="s">
        <v>10904</v>
      </c>
      <c r="B2" s="694"/>
      <c r="C2" s="694"/>
      <c r="D2" s="694"/>
      <c r="E2" s="694"/>
      <c r="F2" s="694"/>
      <c r="G2" s="694"/>
      <c r="H2" s="694"/>
      <c r="I2" s="694"/>
      <c r="J2" s="694"/>
      <c r="K2" s="694"/>
      <c r="L2" s="694"/>
      <c r="M2" s="694"/>
      <c r="N2" s="694"/>
      <c r="O2" s="694"/>
      <c r="P2" s="694"/>
      <c r="Q2" s="694"/>
      <c r="R2" s="695"/>
      <c r="S2" s="18"/>
      <c r="T2" s="18"/>
      <c r="U2" s="18"/>
      <c r="V2" s="18"/>
    </row>
    <row r="3" spans="1:22" ht="38.25" customHeight="1" x14ac:dyDescent="0.2">
      <c r="A3" s="699" t="s">
        <v>71</v>
      </c>
      <c r="B3" s="700" t="s">
        <v>72</v>
      </c>
      <c r="C3" s="701" t="s">
        <v>11068</v>
      </c>
      <c r="D3" s="701"/>
      <c r="E3" s="701"/>
      <c r="F3" s="701"/>
      <c r="G3" s="701"/>
      <c r="H3" s="701"/>
      <c r="I3" s="701"/>
      <c r="J3" s="702" t="s">
        <v>8</v>
      </c>
      <c r="K3" s="702"/>
      <c r="L3" s="702"/>
      <c r="M3" s="702"/>
      <c r="N3" s="702"/>
      <c r="O3" s="702" t="s">
        <v>9</v>
      </c>
      <c r="P3" s="702"/>
      <c r="Q3" s="702" t="s">
        <v>10</v>
      </c>
      <c r="R3" s="703"/>
    </row>
    <row r="4" spans="1:22" ht="112.5" customHeight="1" x14ac:dyDescent="0.2">
      <c r="A4" s="699"/>
      <c r="B4" s="700"/>
      <c r="C4" s="76" t="s">
        <v>73</v>
      </c>
      <c r="D4" s="76" t="s">
        <v>74</v>
      </c>
      <c r="E4" s="76" t="s">
        <v>75</v>
      </c>
      <c r="F4" s="76" t="s">
        <v>76</v>
      </c>
      <c r="G4" s="76" t="s">
        <v>77</v>
      </c>
      <c r="H4" s="76" t="s">
        <v>78</v>
      </c>
      <c r="I4" s="76" t="s">
        <v>17</v>
      </c>
      <c r="J4" s="76" t="s">
        <v>77</v>
      </c>
      <c r="K4" s="76" t="s">
        <v>78</v>
      </c>
      <c r="L4" s="76" t="s">
        <v>79</v>
      </c>
      <c r="M4" s="76" t="s">
        <v>80</v>
      </c>
      <c r="N4" s="76" t="s">
        <v>22</v>
      </c>
      <c r="O4" s="76" t="s">
        <v>81</v>
      </c>
      <c r="P4" s="76" t="s">
        <v>24</v>
      </c>
      <c r="Q4" s="76" t="s">
        <v>82</v>
      </c>
      <c r="R4" s="518" t="s">
        <v>26</v>
      </c>
    </row>
    <row r="5" spans="1:22" ht="12.75" hidden="1" thickBot="1" x14ac:dyDescent="0.25">
      <c r="A5" s="519" t="s">
        <v>83</v>
      </c>
      <c r="B5" s="24">
        <v>2021</v>
      </c>
      <c r="C5" s="38"/>
      <c r="D5" s="39"/>
      <c r="E5" s="39"/>
      <c r="F5" s="39"/>
      <c r="G5" s="39"/>
      <c r="H5" s="39"/>
      <c r="I5" s="40"/>
      <c r="J5" s="38"/>
      <c r="K5" s="39"/>
      <c r="L5" s="39"/>
      <c r="M5" s="39"/>
      <c r="N5" s="40"/>
      <c r="O5" s="41"/>
      <c r="P5" s="39"/>
      <c r="Q5" s="39"/>
      <c r="R5" s="39"/>
    </row>
    <row r="6" spans="1:22" ht="12.75" hidden="1" thickBot="1" x14ac:dyDescent="0.25">
      <c r="A6" s="520"/>
      <c r="B6" s="24">
        <v>2022</v>
      </c>
      <c r="C6" s="25"/>
      <c r="D6" s="26"/>
      <c r="E6" s="26"/>
      <c r="F6" s="26"/>
      <c r="G6" s="26"/>
      <c r="H6" s="26"/>
      <c r="I6" s="27"/>
      <c r="J6" s="25"/>
      <c r="K6" s="26"/>
      <c r="L6" s="26"/>
      <c r="M6" s="26"/>
      <c r="N6" s="27"/>
      <c r="O6" s="28"/>
      <c r="P6" s="26"/>
      <c r="Q6" s="26"/>
      <c r="R6" s="26"/>
    </row>
    <row r="7" spans="1:22" ht="12.75" hidden="1" thickBot="1" x14ac:dyDescent="0.25">
      <c r="A7" s="520"/>
      <c r="B7" s="24">
        <v>2023</v>
      </c>
      <c r="C7" s="29"/>
      <c r="D7" s="30"/>
      <c r="E7" s="30"/>
      <c r="F7" s="30"/>
      <c r="G7" s="30"/>
      <c r="H7" s="30"/>
      <c r="I7" s="31"/>
      <c r="J7" s="29"/>
      <c r="K7" s="30"/>
      <c r="L7" s="30"/>
      <c r="M7" s="30"/>
      <c r="N7" s="31"/>
      <c r="O7" s="32"/>
      <c r="P7" s="30"/>
      <c r="Q7" s="30"/>
      <c r="R7" s="30"/>
    </row>
    <row r="8" spans="1:22" ht="21.75" hidden="1" customHeight="1" thickBot="1" x14ac:dyDescent="0.25">
      <c r="A8" s="521"/>
      <c r="B8" s="33" t="s">
        <v>177</v>
      </c>
      <c r="C8" s="34"/>
      <c r="D8" s="35"/>
      <c r="E8" s="35"/>
      <c r="F8" s="35"/>
      <c r="G8" s="35"/>
      <c r="H8" s="35"/>
      <c r="I8" s="36"/>
      <c r="J8" s="34"/>
      <c r="K8" s="35"/>
      <c r="L8" s="35"/>
      <c r="M8" s="35"/>
      <c r="N8" s="36"/>
      <c r="O8" s="37"/>
      <c r="P8" s="35"/>
      <c r="Q8" s="35"/>
      <c r="R8" s="35"/>
      <c r="T8" s="42"/>
    </row>
    <row r="9" spans="1:22" ht="12.75" hidden="1" thickBot="1" x14ac:dyDescent="0.25">
      <c r="A9" s="519" t="s">
        <v>84</v>
      </c>
      <c r="B9" s="19">
        <v>2021</v>
      </c>
      <c r="C9" s="38"/>
      <c r="D9" s="39"/>
      <c r="E9" s="39"/>
      <c r="F9" s="39"/>
      <c r="G9" s="39"/>
      <c r="H9" s="39"/>
      <c r="I9" s="40"/>
      <c r="J9" s="38"/>
      <c r="K9" s="39"/>
      <c r="L9" s="39"/>
      <c r="M9" s="39"/>
      <c r="N9" s="40"/>
      <c r="O9" s="41"/>
      <c r="P9" s="39"/>
      <c r="Q9" s="39"/>
      <c r="R9" s="39"/>
    </row>
    <row r="10" spans="1:22" ht="12.75" hidden="1" thickBot="1" x14ac:dyDescent="0.25">
      <c r="A10" s="520"/>
      <c r="B10" s="24">
        <v>2022</v>
      </c>
      <c r="C10" s="25"/>
      <c r="D10" s="26"/>
      <c r="E10" s="26"/>
      <c r="F10" s="26"/>
      <c r="G10" s="26"/>
      <c r="H10" s="26"/>
      <c r="I10" s="27"/>
      <c r="J10" s="25"/>
      <c r="K10" s="26"/>
      <c r="L10" s="26"/>
      <c r="M10" s="26"/>
      <c r="N10" s="27"/>
      <c r="O10" s="28"/>
      <c r="P10" s="26"/>
      <c r="Q10" s="26"/>
      <c r="R10" s="26"/>
    </row>
    <row r="11" spans="1:22" ht="12.75" hidden="1" thickBot="1" x14ac:dyDescent="0.25">
      <c r="A11" s="520"/>
      <c r="B11" s="24">
        <v>2023</v>
      </c>
      <c r="C11" s="25"/>
      <c r="D11" s="26"/>
      <c r="E11" s="26"/>
      <c r="F11" s="26"/>
      <c r="G11" s="26"/>
      <c r="H11" s="26"/>
      <c r="I11" s="27"/>
      <c r="J11" s="25"/>
      <c r="K11" s="26"/>
      <c r="L11" s="26"/>
      <c r="M11" s="26"/>
      <c r="N11" s="27"/>
      <c r="O11" s="28"/>
      <c r="P11" s="26"/>
      <c r="Q11" s="26"/>
      <c r="R11" s="26"/>
    </row>
    <row r="12" spans="1:22" ht="12.75" hidden="1" thickBot="1" x14ac:dyDescent="0.25">
      <c r="A12" s="522"/>
      <c r="B12" s="33" t="s">
        <v>177</v>
      </c>
      <c r="C12" s="34"/>
      <c r="D12" s="35"/>
      <c r="E12" s="35"/>
      <c r="F12" s="35" t="s">
        <v>85</v>
      </c>
      <c r="G12" s="35"/>
      <c r="H12" s="35"/>
      <c r="I12" s="36"/>
      <c r="J12" s="34"/>
      <c r="K12" s="35"/>
      <c r="L12" s="35"/>
      <c r="M12" s="35"/>
      <c r="N12" s="36"/>
      <c r="O12" s="37"/>
      <c r="P12" s="35"/>
      <c r="Q12" s="35"/>
      <c r="R12" s="35"/>
    </row>
    <row r="13" spans="1:22" ht="12.75" hidden="1" thickBot="1" x14ac:dyDescent="0.25">
      <c r="A13" s="523" t="s">
        <v>86</v>
      </c>
      <c r="B13" s="19">
        <v>2021</v>
      </c>
      <c r="C13" s="20"/>
      <c r="D13" s="21"/>
      <c r="E13" s="21"/>
      <c r="F13" s="21"/>
      <c r="G13" s="21"/>
      <c r="H13" s="21"/>
      <c r="I13" s="22"/>
      <c r="J13" s="20"/>
      <c r="K13" s="21"/>
      <c r="L13" s="21"/>
      <c r="M13" s="21"/>
      <c r="N13" s="22"/>
      <c r="O13" s="23"/>
      <c r="P13" s="21"/>
      <c r="Q13" s="21"/>
      <c r="R13" s="21"/>
    </row>
    <row r="14" spans="1:22" ht="12.75" hidden="1" thickBot="1" x14ac:dyDescent="0.25">
      <c r="A14" s="520"/>
      <c r="B14" s="24">
        <v>2022</v>
      </c>
      <c r="C14" s="25"/>
      <c r="D14" s="26"/>
      <c r="E14" s="26"/>
      <c r="F14" s="26"/>
      <c r="G14" s="26"/>
      <c r="H14" s="26"/>
      <c r="I14" s="27"/>
      <c r="J14" s="25"/>
      <c r="K14" s="26"/>
      <c r="L14" s="26"/>
      <c r="M14" s="26"/>
      <c r="N14" s="27"/>
      <c r="O14" s="28"/>
      <c r="P14" s="26"/>
      <c r="Q14" s="26"/>
      <c r="R14" s="26"/>
    </row>
    <row r="15" spans="1:22" ht="12.75" hidden="1" thickBot="1" x14ac:dyDescent="0.25">
      <c r="A15" s="520"/>
      <c r="B15" s="24">
        <v>2023</v>
      </c>
      <c r="C15" s="25"/>
      <c r="D15" s="26"/>
      <c r="E15" s="26"/>
      <c r="F15" s="26"/>
      <c r="G15" s="26"/>
      <c r="H15" s="26"/>
      <c r="I15" s="27"/>
      <c r="J15" s="25"/>
      <c r="K15" s="26"/>
      <c r="L15" s="26"/>
      <c r="M15" s="26"/>
      <c r="N15" s="27"/>
      <c r="O15" s="28"/>
      <c r="P15" s="26"/>
      <c r="Q15" s="26"/>
      <c r="R15" s="26"/>
    </row>
    <row r="16" spans="1:22" ht="12.75" hidden="1" thickBot="1" x14ac:dyDescent="0.25">
      <c r="A16" s="522"/>
      <c r="B16" s="33" t="s">
        <v>177</v>
      </c>
      <c r="C16" s="34"/>
      <c r="D16" s="35"/>
      <c r="E16" s="35"/>
      <c r="F16" s="35"/>
      <c r="G16" s="35"/>
      <c r="H16" s="35"/>
      <c r="I16" s="36"/>
      <c r="J16" s="34"/>
      <c r="K16" s="35"/>
      <c r="L16" s="35"/>
      <c r="M16" s="35"/>
      <c r="N16" s="36"/>
      <c r="O16" s="37"/>
      <c r="P16" s="35"/>
      <c r="Q16" s="35"/>
      <c r="R16" s="35"/>
    </row>
    <row r="17" spans="1:18" ht="12.75" hidden="1" thickBot="1" x14ac:dyDescent="0.25">
      <c r="A17" s="523" t="s">
        <v>87</v>
      </c>
      <c r="B17" s="19">
        <v>2021</v>
      </c>
      <c r="C17" s="20"/>
      <c r="D17" s="21"/>
      <c r="E17" s="21"/>
      <c r="F17" s="21"/>
      <c r="G17" s="21"/>
      <c r="H17" s="21"/>
      <c r="I17" s="22"/>
      <c r="J17" s="20"/>
      <c r="K17" s="21"/>
      <c r="L17" s="21"/>
      <c r="M17" s="21"/>
      <c r="N17" s="22"/>
      <c r="O17" s="23"/>
      <c r="P17" s="21"/>
      <c r="Q17" s="21"/>
      <c r="R17" s="21"/>
    </row>
    <row r="18" spans="1:18" ht="12.75" hidden="1" thickBot="1" x14ac:dyDescent="0.25">
      <c r="A18" s="520"/>
      <c r="B18" s="24">
        <v>2022</v>
      </c>
      <c r="C18" s="25"/>
      <c r="D18" s="26"/>
      <c r="E18" s="26"/>
      <c r="F18" s="26"/>
      <c r="G18" s="26"/>
      <c r="H18" s="26"/>
      <c r="I18" s="27"/>
      <c r="J18" s="25"/>
      <c r="K18" s="26"/>
      <c r="L18" s="26"/>
      <c r="M18" s="26"/>
      <c r="N18" s="27"/>
      <c r="O18" s="28"/>
      <c r="P18" s="26"/>
      <c r="Q18" s="26"/>
      <c r="R18" s="26"/>
    </row>
    <row r="19" spans="1:18" ht="12.75" hidden="1" thickBot="1" x14ac:dyDescent="0.25">
      <c r="A19" s="520"/>
      <c r="B19" s="24">
        <v>2023</v>
      </c>
      <c r="C19" s="25"/>
      <c r="D19" s="26"/>
      <c r="E19" s="26"/>
      <c r="F19" s="26"/>
      <c r="G19" s="26"/>
      <c r="H19" s="26"/>
      <c r="I19" s="27"/>
      <c r="J19" s="25"/>
      <c r="K19" s="26"/>
      <c r="L19" s="26"/>
      <c r="M19" s="26"/>
      <c r="N19" s="27"/>
      <c r="O19" s="28"/>
      <c r="P19" s="26"/>
      <c r="Q19" s="26"/>
      <c r="R19" s="26"/>
    </row>
    <row r="20" spans="1:18" ht="12.75" hidden="1" thickBot="1" x14ac:dyDescent="0.25">
      <c r="A20" s="522"/>
      <c r="B20" s="33" t="s">
        <v>177</v>
      </c>
      <c r="C20" s="34"/>
      <c r="D20" s="35"/>
      <c r="E20" s="35"/>
      <c r="F20" s="35"/>
      <c r="G20" s="35"/>
      <c r="H20" s="35"/>
      <c r="I20" s="36"/>
      <c r="J20" s="34"/>
      <c r="K20" s="35"/>
      <c r="L20" s="35"/>
      <c r="M20" s="35"/>
      <c r="N20" s="36"/>
      <c r="O20" s="37"/>
      <c r="P20" s="35"/>
      <c r="Q20" s="35"/>
      <c r="R20" s="35"/>
    </row>
    <row r="21" spans="1:18" ht="12.75" hidden="1" thickBot="1" x14ac:dyDescent="0.25">
      <c r="A21" s="523" t="s">
        <v>88</v>
      </c>
      <c r="B21" s="19">
        <v>2021</v>
      </c>
      <c r="C21" s="20"/>
      <c r="D21" s="21"/>
      <c r="E21" s="21"/>
      <c r="F21" s="21"/>
      <c r="G21" s="21"/>
      <c r="H21" s="21"/>
      <c r="I21" s="22"/>
      <c r="J21" s="20"/>
      <c r="K21" s="21"/>
      <c r="L21" s="21"/>
      <c r="M21" s="21"/>
      <c r="N21" s="22"/>
      <c r="O21" s="23"/>
      <c r="P21" s="21"/>
      <c r="Q21" s="21"/>
      <c r="R21" s="21"/>
    </row>
    <row r="22" spans="1:18" ht="12.75" hidden="1" thickBot="1" x14ac:dyDescent="0.25">
      <c r="A22" s="520"/>
      <c r="B22" s="24">
        <v>2022</v>
      </c>
      <c r="C22" s="25"/>
      <c r="D22" s="26"/>
      <c r="E22" s="26"/>
      <c r="F22" s="26"/>
      <c r="G22" s="26"/>
      <c r="H22" s="26"/>
      <c r="I22" s="27"/>
      <c r="J22" s="25"/>
      <c r="K22" s="26"/>
      <c r="L22" s="26"/>
      <c r="M22" s="26"/>
      <c r="N22" s="27"/>
      <c r="O22" s="28"/>
      <c r="P22" s="26"/>
      <c r="Q22" s="26"/>
      <c r="R22" s="26"/>
    </row>
    <row r="23" spans="1:18" ht="12.75" hidden="1" thickBot="1" x14ac:dyDescent="0.25">
      <c r="A23" s="520"/>
      <c r="B23" s="24">
        <v>2023</v>
      </c>
      <c r="C23" s="25"/>
      <c r="D23" s="26"/>
      <c r="E23" s="26"/>
      <c r="F23" s="26"/>
      <c r="G23" s="26"/>
      <c r="H23" s="26"/>
      <c r="I23" s="27"/>
      <c r="J23" s="25"/>
      <c r="K23" s="26"/>
      <c r="L23" s="26"/>
      <c r="M23" s="26"/>
      <c r="N23" s="27"/>
      <c r="O23" s="28"/>
      <c r="P23" s="26"/>
      <c r="Q23" s="26"/>
      <c r="R23" s="26"/>
    </row>
    <row r="24" spans="1:18" ht="12.75" hidden="1" thickBot="1" x14ac:dyDescent="0.25">
      <c r="A24" s="522"/>
      <c r="B24" s="33" t="s">
        <v>177</v>
      </c>
      <c r="C24" s="34"/>
      <c r="D24" s="35"/>
      <c r="E24" s="35"/>
      <c r="F24" s="35"/>
      <c r="G24" s="35"/>
      <c r="H24" s="35"/>
      <c r="I24" s="36"/>
      <c r="J24" s="34"/>
      <c r="K24" s="35"/>
      <c r="L24" s="35"/>
      <c r="M24" s="35"/>
      <c r="N24" s="36"/>
      <c r="O24" s="37"/>
      <c r="P24" s="35"/>
      <c r="Q24" s="35"/>
      <c r="R24" s="35"/>
    </row>
    <row r="25" spans="1:18" ht="12.75" hidden="1" thickBot="1" x14ac:dyDescent="0.25">
      <c r="A25" s="523" t="s">
        <v>89</v>
      </c>
      <c r="B25" s="19">
        <v>2021</v>
      </c>
      <c r="C25" s="20"/>
      <c r="D25" s="21"/>
      <c r="E25" s="21"/>
      <c r="F25" s="21"/>
      <c r="G25" s="21"/>
      <c r="H25" s="21"/>
      <c r="I25" s="22"/>
      <c r="J25" s="20"/>
      <c r="K25" s="21"/>
      <c r="L25" s="21"/>
      <c r="M25" s="21"/>
      <c r="N25" s="22"/>
      <c r="O25" s="23"/>
      <c r="P25" s="21"/>
      <c r="Q25" s="21"/>
      <c r="R25" s="21"/>
    </row>
    <row r="26" spans="1:18" ht="12.75" hidden="1" thickBot="1" x14ac:dyDescent="0.25">
      <c r="A26" s="520"/>
      <c r="B26" s="24">
        <v>2022</v>
      </c>
      <c r="C26" s="25"/>
      <c r="D26" s="26"/>
      <c r="E26" s="26"/>
      <c r="F26" s="26"/>
      <c r="G26" s="26"/>
      <c r="H26" s="26"/>
      <c r="I26" s="27"/>
      <c r="J26" s="25"/>
      <c r="K26" s="26"/>
      <c r="L26" s="26"/>
      <c r="M26" s="26"/>
      <c r="N26" s="27"/>
      <c r="O26" s="28"/>
      <c r="P26" s="26"/>
      <c r="Q26" s="26"/>
      <c r="R26" s="26"/>
    </row>
    <row r="27" spans="1:18" ht="12.75" hidden="1" thickBot="1" x14ac:dyDescent="0.25">
      <c r="A27" s="520"/>
      <c r="B27" s="24">
        <v>2023</v>
      </c>
      <c r="C27" s="25"/>
      <c r="D27" s="26"/>
      <c r="E27" s="26"/>
      <c r="F27" s="26"/>
      <c r="G27" s="26"/>
      <c r="H27" s="26"/>
      <c r="I27" s="27"/>
      <c r="J27" s="25"/>
      <c r="K27" s="26"/>
      <c r="L27" s="26"/>
      <c r="M27" s="26"/>
      <c r="N27" s="27"/>
      <c r="O27" s="28"/>
      <c r="P27" s="26"/>
      <c r="Q27" s="26"/>
      <c r="R27" s="26"/>
    </row>
    <row r="28" spans="1:18" ht="12.75" hidden="1" thickBot="1" x14ac:dyDescent="0.25">
      <c r="A28" s="524"/>
      <c r="B28" s="97" t="s">
        <v>177</v>
      </c>
      <c r="C28" s="98"/>
      <c r="D28" s="99"/>
      <c r="E28" s="99"/>
      <c r="F28" s="99"/>
      <c r="G28" s="99"/>
      <c r="H28" s="99"/>
      <c r="I28" s="100"/>
      <c r="J28" s="98"/>
      <c r="K28" s="99"/>
      <c r="L28" s="99"/>
      <c r="M28" s="99"/>
      <c r="N28" s="100"/>
      <c r="O28" s="101"/>
      <c r="P28" s="99"/>
      <c r="Q28" s="99"/>
      <c r="R28" s="99"/>
    </row>
    <row r="29" spans="1:18" x14ac:dyDescent="0.2">
      <c r="A29" s="26" t="s">
        <v>90</v>
      </c>
      <c r="B29" s="26">
        <v>2021</v>
      </c>
      <c r="C29" s="26"/>
      <c r="D29" s="477">
        <v>126072984</v>
      </c>
      <c r="E29" s="477"/>
      <c r="F29" s="477">
        <v>184330418</v>
      </c>
      <c r="G29" s="477">
        <v>121444203</v>
      </c>
      <c r="H29" s="477">
        <v>191018</v>
      </c>
      <c r="I29" s="494">
        <f>SUM(D29:H29)</f>
        <v>432038623</v>
      </c>
      <c r="J29" s="477"/>
      <c r="K29" s="26"/>
      <c r="L29" s="477">
        <v>39621108</v>
      </c>
      <c r="M29" s="26"/>
      <c r="N29" s="494">
        <f>SUM(J29:M29)</f>
        <v>39621108</v>
      </c>
      <c r="O29" s="26"/>
      <c r="P29" s="26"/>
      <c r="Q29" s="494">
        <f>+I29+N29</f>
        <v>471659731</v>
      </c>
      <c r="R29" s="495">
        <v>100</v>
      </c>
    </row>
    <row r="30" spans="1:18" x14ac:dyDescent="0.2">
      <c r="A30" s="496"/>
      <c r="B30" s="26">
        <v>2022</v>
      </c>
      <c r="C30" s="26"/>
      <c r="D30" s="478">
        <v>125244806</v>
      </c>
      <c r="E30" s="479">
        <v>91652</v>
      </c>
      <c r="F30" s="479">
        <v>220924603</v>
      </c>
      <c r="G30" s="479">
        <v>481805541</v>
      </c>
      <c r="H30" s="479">
        <v>27055</v>
      </c>
      <c r="I30" s="494">
        <f>SUM(D30:H30)</f>
        <v>828093657</v>
      </c>
      <c r="J30" s="26"/>
      <c r="K30" s="26"/>
      <c r="L30" s="479">
        <v>44464429</v>
      </c>
      <c r="M30" s="26"/>
      <c r="N30" s="494">
        <f>SUM(J30:M30)</f>
        <v>44464429</v>
      </c>
      <c r="O30" s="26"/>
      <c r="P30" s="26"/>
      <c r="Q30" s="494">
        <f>+I30+N30</f>
        <v>872558086</v>
      </c>
      <c r="R30" s="495">
        <v>100</v>
      </c>
    </row>
    <row r="31" spans="1:18" ht="15" x14ac:dyDescent="0.25">
      <c r="A31" s="496"/>
      <c r="B31" s="26">
        <v>2023</v>
      </c>
      <c r="C31" s="26"/>
      <c r="D31" s="497">
        <v>126257087</v>
      </c>
      <c r="E31" s="497">
        <v>191007</v>
      </c>
      <c r="F31" s="497">
        <v>224798980</v>
      </c>
      <c r="G31" s="497">
        <v>521752900</v>
      </c>
      <c r="H31" s="497">
        <v>1318296</v>
      </c>
      <c r="I31" s="494">
        <f>SUM(D31:H31)</f>
        <v>874318270</v>
      </c>
      <c r="J31" s="26"/>
      <c r="K31" s="26"/>
      <c r="L31" s="479">
        <v>19108121</v>
      </c>
      <c r="M31" s="26"/>
      <c r="N31" s="494">
        <f>SUM(J31:M31)</f>
        <v>19108121</v>
      </c>
      <c r="O31" s="26"/>
      <c r="P31" s="26"/>
      <c r="Q31" s="494">
        <f>+I31+N31</f>
        <v>893426391</v>
      </c>
      <c r="R31" s="495">
        <v>100</v>
      </c>
    </row>
    <row r="32" spans="1:18" x14ac:dyDescent="0.2">
      <c r="A32" s="403"/>
      <c r="B32" s="498" t="s">
        <v>177</v>
      </c>
      <c r="C32" s="499"/>
      <c r="D32" s="500">
        <f>+((D31/D30)-1)*100</f>
        <v>0.808241900266915</v>
      </c>
      <c r="E32" s="500"/>
      <c r="F32" s="500">
        <f t="shared" ref="F32:I32" si="0">+((F31/F30)-1)*100</f>
        <v>1.7537100655104387</v>
      </c>
      <c r="G32" s="500">
        <f t="shared" si="0"/>
        <v>8.2911788264386175</v>
      </c>
      <c r="H32" s="500">
        <f t="shared" si="0"/>
        <v>4772.6520051746438</v>
      </c>
      <c r="I32" s="500">
        <f t="shared" si="0"/>
        <v>5.5820513306986896</v>
      </c>
      <c r="J32" s="500"/>
      <c r="K32" s="500"/>
      <c r="L32" s="500">
        <f t="shared" ref="L32:N32" si="1">+((L31/L30)-1)*100</f>
        <v>-57.026051093560646</v>
      </c>
      <c r="M32" s="500"/>
      <c r="N32" s="500">
        <f t="shared" si="1"/>
        <v>-57.026051093560646</v>
      </c>
      <c r="O32" s="500"/>
      <c r="P32" s="500"/>
      <c r="Q32" s="500">
        <f t="shared" ref="Q32" si="2">+((Q31/Q30)-1)*100</f>
        <v>2.3916235875671044</v>
      </c>
      <c r="R32" s="499"/>
    </row>
    <row r="33" spans="1:18" hidden="1" x14ac:dyDescent="0.2">
      <c r="A33" s="26" t="s">
        <v>91</v>
      </c>
      <c r="B33" s="26">
        <v>2021</v>
      </c>
      <c r="C33" s="26"/>
      <c r="D33" s="26"/>
      <c r="E33" s="26"/>
      <c r="F33" s="26"/>
      <c r="G33" s="26"/>
      <c r="H33" s="26"/>
      <c r="I33" s="26"/>
      <c r="J33" s="26"/>
      <c r="K33" s="26"/>
      <c r="L33" s="26"/>
      <c r="M33" s="26"/>
      <c r="N33" s="26"/>
      <c r="O33" s="26"/>
      <c r="P33" s="26"/>
      <c r="Q33" s="26"/>
      <c r="R33" s="26"/>
    </row>
    <row r="34" spans="1:18" hidden="1" x14ac:dyDescent="0.2">
      <c r="A34" s="496"/>
      <c r="B34" s="26">
        <v>2022</v>
      </c>
      <c r="C34" s="26"/>
      <c r="D34" s="26"/>
      <c r="E34" s="26"/>
      <c r="F34" s="26"/>
      <c r="G34" s="26"/>
      <c r="H34" s="26"/>
      <c r="I34" s="26"/>
      <c r="J34" s="26"/>
      <c r="K34" s="26"/>
      <c r="L34" s="26"/>
      <c r="M34" s="26"/>
      <c r="N34" s="26"/>
      <c r="O34" s="26"/>
      <c r="P34" s="26"/>
      <c r="Q34" s="26"/>
      <c r="R34" s="26"/>
    </row>
    <row r="35" spans="1:18" hidden="1" x14ac:dyDescent="0.2">
      <c r="A35" s="496"/>
      <c r="B35" s="26">
        <v>2023</v>
      </c>
      <c r="C35" s="26"/>
      <c r="D35" s="26"/>
      <c r="E35" s="26"/>
      <c r="F35" s="26"/>
      <c r="G35" s="26"/>
      <c r="H35" s="26"/>
      <c r="I35" s="26"/>
      <c r="J35" s="26"/>
      <c r="K35" s="26"/>
      <c r="L35" s="26"/>
      <c r="M35" s="26"/>
      <c r="N35" s="26"/>
      <c r="O35" s="26"/>
      <c r="P35" s="26"/>
      <c r="Q35" s="26"/>
      <c r="R35" s="26"/>
    </row>
    <row r="36" spans="1:18" hidden="1" x14ac:dyDescent="0.2">
      <c r="A36" s="403"/>
      <c r="B36" s="498" t="s">
        <v>177</v>
      </c>
      <c r="C36" s="501"/>
      <c r="D36" s="501"/>
      <c r="E36" s="501"/>
      <c r="F36" s="501"/>
      <c r="G36" s="501"/>
      <c r="H36" s="501"/>
      <c r="I36" s="501"/>
      <c r="J36" s="501"/>
      <c r="K36" s="501"/>
      <c r="L36" s="501"/>
      <c r="M36" s="501"/>
      <c r="N36" s="501"/>
      <c r="O36" s="501"/>
      <c r="P36" s="501"/>
      <c r="Q36" s="501"/>
      <c r="R36" s="501"/>
    </row>
    <row r="37" spans="1:18" hidden="1" x14ac:dyDescent="0.2">
      <c r="A37" s="26" t="s">
        <v>92</v>
      </c>
      <c r="B37" s="26">
        <v>2021</v>
      </c>
      <c r="C37" s="26"/>
      <c r="D37" s="26"/>
      <c r="E37" s="26"/>
      <c r="F37" s="26"/>
      <c r="G37" s="26"/>
      <c r="H37" s="26"/>
      <c r="I37" s="26"/>
      <c r="J37" s="26"/>
      <c r="K37" s="26"/>
      <c r="L37" s="26"/>
      <c r="M37" s="26"/>
      <c r="N37" s="26"/>
      <c r="O37" s="26"/>
      <c r="P37" s="26"/>
      <c r="Q37" s="26"/>
      <c r="R37" s="26"/>
    </row>
    <row r="38" spans="1:18" hidden="1" x14ac:dyDescent="0.2">
      <c r="A38" s="496"/>
      <c r="B38" s="26">
        <v>2022</v>
      </c>
      <c r="C38" s="26"/>
      <c r="D38" s="26"/>
      <c r="E38" s="26"/>
      <c r="F38" s="26"/>
      <c r="G38" s="26"/>
      <c r="H38" s="26"/>
      <c r="I38" s="26"/>
      <c r="J38" s="26"/>
      <c r="K38" s="26"/>
      <c r="L38" s="26"/>
      <c r="M38" s="26"/>
      <c r="N38" s="26"/>
      <c r="O38" s="26"/>
      <c r="P38" s="26"/>
      <c r="Q38" s="26"/>
      <c r="R38" s="26"/>
    </row>
    <row r="39" spans="1:18" hidden="1" x14ac:dyDescent="0.2">
      <c r="A39" s="496"/>
      <c r="B39" s="26">
        <v>2023</v>
      </c>
      <c r="C39" s="26"/>
      <c r="D39" s="26"/>
      <c r="E39" s="26"/>
      <c r="F39" s="26"/>
      <c r="G39" s="26"/>
      <c r="H39" s="26"/>
      <c r="I39" s="26"/>
      <c r="J39" s="26"/>
      <c r="K39" s="26"/>
      <c r="L39" s="26"/>
      <c r="M39" s="26"/>
      <c r="N39" s="26"/>
      <c r="O39" s="26"/>
      <c r="P39" s="26"/>
      <c r="Q39" s="26"/>
      <c r="R39" s="26"/>
    </row>
    <row r="40" spans="1:18" hidden="1" x14ac:dyDescent="0.2">
      <c r="A40" s="403"/>
      <c r="B40" s="498" t="s">
        <v>177</v>
      </c>
      <c r="C40" s="501"/>
      <c r="D40" s="501"/>
      <c r="E40" s="501"/>
      <c r="F40" s="501"/>
      <c r="G40" s="501"/>
      <c r="H40" s="501"/>
      <c r="I40" s="501"/>
      <c r="J40" s="501"/>
      <c r="K40" s="501"/>
      <c r="L40" s="501"/>
      <c r="M40" s="501"/>
      <c r="N40" s="501"/>
      <c r="O40" s="501"/>
      <c r="P40" s="501"/>
      <c r="Q40" s="501"/>
      <c r="R40" s="501"/>
    </row>
    <row r="41" spans="1:18" hidden="1" x14ac:dyDescent="0.2">
      <c r="A41" s="26" t="s">
        <v>93</v>
      </c>
      <c r="B41" s="26">
        <v>2021</v>
      </c>
      <c r="C41" s="26"/>
      <c r="D41" s="26"/>
      <c r="E41" s="26"/>
      <c r="F41" s="26"/>
      <c r="G41" s="26"/>
      <c r="H41" s="26"/>
      <c r="I41" s="26"/>
      <c r="J41" s="26"/>
      <c r="K41" s="26"/>
      <c r="L41" s="26"/>
      <c r="M41" s="26"/>
      <c r="N41" s="26"/>
      <c r="O41" s="26"/>
      <c r="P41" s="26"/>
      <c r="Q41" s="26"/>
      <c r="R41" s="26"/>
    </row>
    <row r="42" spans="1:18" hidden="1" x14ac:dyDescent="0.2">
      <c r="A42" s="496"/>
      <c r="B42" s="26">
        <v>2022</v>
      </c>
      <c r="C42" s="26"/>
      <c r="D42" s="26"/>
      <c r="E42" s="26"/>
      <c r="F42" s="26"/>
      <c r="G42" s="26"/>
      <c r="H42" s="26"/>
      <c r="I42" s="26"/>
      <c r="J42" s="26"/>
      <c r="K42" s="26"/>
      <c r="L42" s="26"/>
      <c r="M42" s="26"/>
      <c r="N42" s="26"/>
      <c r="O42" s="26"/>
      <c r="P42" s="26"/>
      <c r="Q42" s="26"/>
      <c r="R42" s="26"/>
    </row>
    <row r="43" spans="1:18" hidden="1" x14ac:dyDescent="0.2">
      <c r="A43" s="496"/>
      <c r="B43" s="26">
        <v>2023</v>
      </c>
      <c r="C43" s="26"/>
      <c r="D43" s="26"/>
      <c r="E43" s="26"/>
      <c r="F43" s="26"/>
      <c r="G43" s="26"/>
      <c r="H43" s="26"/>
      <c r="I43" s="26"/>
      <c r="J43" s="26"/>
      <c r="K43" s="26"/>
      <c r="L43" s="26"/>
      <c r="M43" s="26"/>
      <c r="N43" s="26"/>
      <c r="O43" s="26"/>
      <c r="P43" s="26"/>
      <c r="Q43" s="26"/>
      <c r="R43" s="26"/>
    </row>
    <row r="44" spans="1:18" hidden="1" x14ac:dyDescent="0.2">
      <c r="A44" s="403"/>
      <c r="B44" s="498" t="s">
        <v>177</v>
      </c>
      <c r="C44" s="501"/>
      <c r="D44" s="501"/>
      <c r="E44" s="501"/>
      <c r="F44" s="501"/>
      <c r="G44" s="501"/>
      <c r="H44" s="501"/>
      <c r="I44" s="501"/>
      <c r="J44" s="501"/>
      <c r="K44" s="501"/>
      <c r="L44" s="501"/>
      <c r="M44" s="501"/>
      <c r="N44" s="501"/>
      <c r="O44" s="501"/>
      <c r="P44" s="501"/>
      <c r="Q44" s="501"/>
      <c r="R44" s="501"/>
    </row>
    <row r="45" spans="1:18" hidden="1" x14ac:dyDescent="0.2">
      <c r="A45" s="26" t="s">
        <v>94</v>
      </c>
      <c r="B45" s="26">
        <v>2021</v>
      </c>
      <c r="C45" s="26"/>
      <c r="D45" s="26"/>
      <c r="E45" s="26"/>
      <c r="F45" s="26"/>
      <c r="G45" s="26"/>
      <c r="H45" s="26"/>
      <c r="I45" s="26"/>
      <c r="J45" s="26"/>
      <c r="K45" s="26"/>
      <c r="L45" s="26"/>
      <c r="M45" s="26"/>
      <c r="N45" s="26"/>
      <c r="O45" s="26"/>
      <c r="P45" s="26"/>
      <c r="Q45" s="26"/>
      <c r="R45" s="26"/>
    </row>
    <row r="46" spans="1:18" hidden="1" x14ac:dyDescent="0.2">
      <c r="A46" s="496"/>
      <c r="B46" s="26">
        <v>2022</v>
      </c>
      <c r="C46" s="26"/>
      <c r="D46" s="26"/>
      <c r="E46" s="26"/>
      <c r="F46" s="26"/>
      <c r="G46" s="26"/>
      <c r="H46" s="26"/>
      <c r="I46" s="26"/>
      <c r="J46" s="26"/>
      <c r="K46" s="26"/>
      <c r="L46" s="26"/>
      <c r="M46" s="26"/>
      <c r="N46" s="26"/>
      <c r="O46" s="26"/>
      <c r="P46" s="26"/>
      <c r="Q46" s="26"/>
      <c r="R46" s="26"/>
    </row>
    <row r="47" spans="1:18" hidden="1" x14ac:dyDescent="0.2">
      <c r="A47" s="496"/>
      <c r="B47" s="26">
        <v>2023</v>
      </c>
      <c r="C47" s="26"/>
      <c r="D47" s="26"/>
      <c r="E47" s="26"/>
      <c r="F47" s="26"/>
      <c r="G47" s="26"/>
      <c r="H47" s="26"/>
      <c r="I47" s="26"/>
      <c r="J47" s="26"/>
      <c r="K47" s="26"/>
      <c r="L47" s="26"/>
      <c r="M47" s="26"/>
      <c r="N47" s="26"/>
      <c r="O47" s="26"/>
      <c r="P47" s="26"/>
      <c r="Q47" s="26"/>
      <c r="R47" s="26"/>
    </row>
    <row r="48" spans="1:18" hidden="1" x14ac:dyDescent="0.2">
      <c r="A48" s="403"/>
      <c r="B48" s="498" t="s">
        <v>177</v>
      </c>
      <c r="C48" s="501"/>
      <c r="D48" s="501"/>
      <c r="E48" s="501"/>
      <c r="F48" s="501"/>
      <c r="G48" s="501"/>
      <c r="H48" s="501"/>
      <c r="I48" s="501"/>
      <c r="J48" s="501"/>
      <c r="K48" s="501"/>
      <c r="L48" s="501"/>
      <c r="M48" s="501"/>
      <c r="N48" s="501"/>
      <c r="O48" s="501"/>
      <c r="P48" s="501"/>
      <c r="Q48" s="501"/>
      <c r="R48" s="26"/>
    </row>
    <row r="49" spans="1:18" hidden="1" x14ac:dyDescent="0.2">
      <c r="A49" s="26" t="s">
        <v>95</v>
      </c>
      <c r="B49" s="26">
        <v>2021</v>
      </c>
      <c r="C49" s="26"/>
      <c r="D49" s="26"/>
      <c r="E49" s="26"/>
      <c r="F49" s="26"/>
      <c r="G49" s="26"/>
      <c r="H49" s="26"/>
      <c r="I49" s="26"/>
      <c r="J49" s="26"/>
      <c r="K49" s="26"/>
      <c r="L49" s="26"/>
      <c r="M49" s="26"/>
      <c r="N49" s="26"/>
      <c r="O49" s="26"/>
      <c r="P49" s="26"/>
      <c r="Q49" s="26"/>
      <c r="R49" s="26"/>
    </row>
    <row r="50" spans="1:18" hidden="1" x14ac:dyDescent="0.2">
      <c r="A50" s="496"/>
      <c r="B50" s="26">
        <v>2022</v>
      </c>
      <c r="C50" s="26"/>
      <c r="D50" s="26"/>
      <c r="E50" s="26"/>
      <c r="F50" s="26"/>
      <c r="G50" s="26"/>
      <c r="H50" s="26"/>
      <c r="I50" s="26"/>
      <c r="J50" s="26"/>
      <c r="K50" s="26"/>
      <c r="L50" s="26"/>
      <c r="M50" s="26"/>
      <c r="N50" s="26"/>
      <c r="O50" s="26"/>
      <c r="P50" s="26"/>
      <c r="Q50" s="26"/>
      <c r="R50" s="26"/>
    </row>
    <row r="51" spans="1:18" hidden="1" x14ac:dyDescent="0.2">
      <c r="A51" s="496"/>
      <c r="B51" s="26">
        <v>2023</v>
      </c>
      <c r="C51" s="26"/>
      <c r="D51" s="26"/>
      <c r="E51" s="26"/>
      <c r="F51" s="26"/>
      <c r="G51" s="26"/>
      <c r="H51" s="26"/>
      <c r="I51" s="26"/>
      <c r="J51" s="26"/>
      <c r="K51" s="26"/>
      <c r="L51" s="26"/>
      <c r="M51" s="26"/>
      <c r="N51" s="26"/>
      <c r="O51" s="26"/>
      <c r="P51" s="26"/>
      <c r="Q51" s="26"/>
      <c r="R51" s="26"/>
    </row>
    <row r="52" spans="1:18" hidden="1" x14ac:dyDescent="0.2">
      <c r="A52" s="403"/>
      <c r="B52" s="498" t="s">
        <v>177</v>
      </c>
      <c r="C52" s="501"/>
      <c r="D52" s="501"/>
      <c r="E52" s="501"/>
      <c r="F52" s="501"/>
      <c r="G52" s="501"/>
      <c r="H52" s="501"/>
      <c r="I52" s="501"/>
      <c r="J52" s="501"/>
      <c r="K52" s="501"/>
      <c r="L52" s="501"/>
      <c r="M52" s="501"/>
      <c r="N52" s="501"/>
      <c r="O52" s="501"/>
      <c r="P52" s="501"/>
      <c r="Q52" s="501"/>
      <c r="R52" s="501"/>
    </row>
    <row r="53" spans="1:18" hidden="1" x14ac:dyDescent="0.2">
      <c r="A53" s="26" t="s">
        <v>96</v>
      </c>
      <c r="B53" s="26">
        <v>2021</v>
      </c>
      <c r="C53" s="26"/>
      <c r="D53" s="26"/>
      <c r="E53" s="26"/>
      <c r="F53" s="26"/>
      <c r="G53" s="26"/>
      <c r="H53" s="26"/>
      <c r="I53" s="26"/>
      <c r="J53" s="26"/>
      <c r="K53" s="26"/>
      <c r="L53" s="26"/>
      <c r="M53" s="26"/>
      <c r="N53" s="26"/>
      <c r="O53" s="26"/>
      <c r="P53" s="26"/>
      <c r="Q53" s="26"/>
      <c r="R53" s="26"/>
    </row>
    <row r="54" spans="1:18" hidden="1" x14ac:dyDescent="0.2">
      <c r="A54" s="496"/>
      <c r="B54" s="26">
        <v>2022</v>
      </c>
      <c r="C54" s="26"/>
      <c r="D54" s="26"/>
      <c r="E54" s="26"/>
      <c r="F54" s="26"/>
      <c r="G54" s="26"/>
      <c r="H54" s="26"/>
      <c r="I54" s="26"/>
      <c r="J54" s="26"/>
      <c r="K54" s="26"/>
      <c r="L54" s="26"/>
      <c r="M54" s="26"/>
      <c r="N54" s="26"/>
      <c r="O54" s="26"/>
      <c r="P54" s="26"/>
      <c r="Q54" s="26"/>
      <c r="R54" s="26"/>
    </row>
    <row r="55" spans="1:18" hidden="1" x14ac:dyDescent="0.2">
      <c r="A55" s="496"/>
      <c r="B55" s="26">
        <v>2023</v>
      </c>
      <c r="C55" s="26"/>
      <c r="D55" s="26"/>
      <c r="E55" s="26"/>
      <c r="F55" s="26"/>
      <c r="G55" s="26"/>
      <c r="H55" s="26"/>
      <c r="I55" s="26"/>
      <c r="J55" s="26"/>
      <c r="K55" s="26"/>
      <c r="L55" s="26"/>
      <c r="M55" s="26"/>
      <c r="N55" s="26"/>
      <c r="O55" s="26"/>
      <c r="P55" s="26"/>
      <c r="Q55" s="26"/>
      <c r="R55" s="26"/>
    </row>
    <row r="56" spans="1:18" hidden="1" x14ac:dyDescent="0.2">
      <c r="A56" s="403"/>
      <c r="B56" s="498" t="s">
        <v>177</v>
      </c>
      <c r="C56" s="501"/>
      <c r="D56" s="501"/>
      <c r="E56" s="501"/>
      <c r="F56" s="501"/>
      <c r="G56" s="501"/>
      <c r="H56" s="501"/>
      <c r="I56" s="501"/>
      <c r="J56" s="501"/>
      <c r="K56" s="501"/>
      <c r="L56" s="501"/>
      <c r="M56" s="501"/>
      <c r="N56" s="501"/>
      <c r="O56" s="501"/>
      <c r="P56" s="501"/>
      <c r="Q56" s="501"/>
      <c r="R56" s="501"/>
    </row>
    <row r="57" spans="1:18" hidden="1" x14ac:dyDescent="0.2">
      <c r="A57" s="26" t="s">
        <v>97</v>
      </c>
      <c r="B57" s="26">
        <v>2021</v>
      </c>
      <c r="C57" s="26"/>
      <c r="D57" s="26"/>
      <c r="E57" s="26"/>
      <c r="F57" s="26"/>
      <c r="G57" s="26"/>
      <c r="H57" s="26"/>
      <c r="I57" s="26"/>
      <c r="J57" s="26"/>
      <c r="K57" s="26"/>
      <c r="L57" s="26"/>
      <c r="M57" s="26"/>
      <c r="N57" s="26"/>
      <c r="O57" s="26"/>
      <c r="P57" s="26"/>
      <c r="Q57" s="26"/>
      <c r="R57" s="26"/>
    </row>
    <row r="58" spans="1:18" hidden="1" x14ac:dyDescent="0.2">
      <c r="A58" s="496"/>
      <c r="B58" s="26">
        <v>2022</v>
      </c>
      <c r="C58" s="26"/>
      <c r="D58" s="26"/>
      <c r="E58" s="26"/>
      <c r="F58" s="26"/>
      <c r="G58" s="26"/>
      <c r="H58" s="26"/>
      <c r="I58" s="26"/>
      <c r="J58" s="26"/>
      <c r="K58" s="26"/>
      <c r="L58" s="26"/>
      <c r="M58" s="26"/>
      <c r="N58" s="26"/>
      <c r="O58" s="26"/>
      <c r="P58" s="26"/>
      <c r="Q58" s="26"/>
      <c r="R58" s="26"/>
    </row>
    <row r="59" spans="1:18" hidden="1" x14ac:dyDescent="0.2">
      <c r="A59" s="496"/>
      <c r="B59" s="26">
        <v>2023</v>
      </c>
      <c r="C59" s="26"/>
      <c r="D59" s="26"/>
      <c r="E59" s="26"/>
      <c r="F59" s="26"/>
      <c r="G59" s="26"/>
      <c r="H59" s="26"/>
      <c r="I59" s="26"/>
      <c r="J59" s="26"/>
      <c r="K59" s="26"/>
      <c r="L59" s="26"/>
      <c r="M59" s="26"/>
      <c r="N59" s="26"/>
      <c r="O59" s="26"/>
      <c r="P59" s="26"/>
      <c r="Q59" s="26"/>
      <c r="R59" s="26"/>
    </row>
    <row r="60" spans="1:18" hidden="1" x14ac:dyDescent="0.2">
      <c r="A60" s="403"/>
      <c r="B60" s="498" t="s">
        <v>177</v>
      </c>
      <c r="C60" s="501"/>
      <c r="D60" s="501"/>
      <c r="E60" s="501"/>
      <c r="F60" s="501"/>
      <c r="G60" s="501"/>
      <c r="H60" s="501"/>
      <c r="I60" s="501"/>
      <c r="J60" s="501"/>
      <c r="K60" s="501"/>
      <c r="L60" s="501"/>
      <c r="M60" s="501"/>
      <c r="N60" s="501"/>
      <c r="O60" s="501"/>
      <c r="P60" s="501"/>
      <c r="Q60" s="501"/>
      <c r="R60" s="501"/>
    </row>
    <row r="61" spans="1:18" hidden="1" x14ac:dyDescent="0.2">
      <c r="A61" s="26" t="s">
        <v>98</v>
      </c>
      <c r="B61" s="26">
        <v>2021</v>
      </c>
      <c r="C61" s="26"/>
      <c r="D61" s="26"/>
      <c r="E61" s="26"/>
      <c r="F61" s="26"/>
      <c r="G61" s="26"/>
      <c r="H61" s="26"/>
      <c r="I61" s="26"/>
      <c r="J61" s="26"/>
      <c r="K61" s="26"/>
      <c r="L61" s="26"/>
      <c r="M61" s="26"/>
      <c r="N61" s="26"/>
      <c r="O61" s="26"/>
      <c r="P61" s="26"/>
      <c r="Q61" s="26"/>
      <c r="R61" s="26"/>
    </row>
    <row r="62" spans="1:18" hidden="1" x14ac:dyDescent="0.2">
      <c r="A62" s="496"/>
      <c r="B62" s="26">
        <v>2022</v>
      </c>
      <c r="C62" s="26"/>
      <c r="D62" s="26"/>
      <c r="E62" s="26"/>
      <c r="F62" s="26"/>
      <c r="G62" s="26"/>
      <c r="H62" s="26"/>
      <c r="I62" s="26"/>
      <c r="J62" s="26"/>
      <c r="K62" s="26"/>
      <c r="L62" s="26"/>
      <c r="M62" s="26"/>
      <c r="N62" s="26"/>
      <c r="O62" s="26"/>
      <c r="P62" s="26"/>
      <c r="Q62" s="26"/>
      <c r="R62" s="26"/>
    </row>
    <row r="63" spans="1:18" hidden="1" x14ac:dyDescent="0.2">
      <c r="A63" s="496"/>
      <c r="B63" s="26">
        <v>2023</v>
      </c>
      <c r="C63" s="26"/>
      <c r="D63" s="26"/>
      <c r="E63" s="26"/>
      <c r="F63" s="26"/>
      <c r="G63" s="26"/>
      <c r="H63" s="26"/>
      <c r="I63" s="26"/>
      <c r="J63" s="26"/>
      <c r="K63" s="26"/>
      <c r="L63" s="26"/>
      <c r="M63" s="26"/>
      <c r="N63" s="26"/>
      <c r="O63" s="26"/>
      <c r="P63" s="26"/>
      <c r="Q63" s="26"/>
      <c r="R63" s="26"/>
    </row>
    <row r="64" spans="1:18" hidden="1" x14ac:dyDescent="0.2">
      <c r="A64" s="403"/>
      <c r="B64" s="498" t="s">
        <v>177</v>
      </c>
      <c r="C64" s="501"/>
      <c r="D64" s="501"/>
      <c r="E64" s="501"/>
      <c r="F64" s="501"/>
      <c r="G64" s="501"/>
      <c r="H64" s="501"/>
      <c r="I64" s="501"/>
      <c r="J64" s="501"/>
      <c r="K64" s="501"/>
      <c r="L64" s="501"/>
      <c r="M64" s="501"/>
      <c r="N64" s="501"/>
      <c r="O64" s="501"/>
      <c r="P64" s="501"/>
      <c r="Q64" s="501"/>
      <c r="R64" s="501"/>
    </row>
    <row r="65" spans="1:18" hidden="1" x14ac:dyDescent="0.2">
      <c r="A65" s="26" t="s">
        <v>99</v>
      </c>
      <c r="B65" s="26">
        <v>2021</v>
      </c>
      <c r="C65" s="26"/>
      <c r="D65" s="26"/>
      <c r="E65" s="26"/>
      <c r="F65" s="26"/>
      <c r="G65" s="26"/>
      <c r="H65" s="26"/>
      <c r="I65" s="26"/>
      <c r="J65" s="26"/>
      <c r="K65" s="26"/>
      <c r="L65" s="26"/>
      <c r="M65" s="26"/>
      <c r="N65" s="26"/>
      <c r="O65" s="26"/>
      <c r="P65" s="26"/>
      <c r="Q65" s="26"/>
      <c r="R65" s="26"/>
    </row>
    <row r="66" spans="1:18" hidden="1" x14ac:dyDescent="0.2">
      <c r="A66" s="496"/>
      <c r="B66" s="26">
        <v>2022</v>
      </c>
      <c r="C66" s="26"/>
      <c r="D66" s="26"/>
      <c r="E66" s="26"/>
      <c r="F66" s="26"/>
      <c r="G66" s="26"/>
      <c r="H66" s="26"/>
      <c r="I66" s="26"/>
      <c r="J66" s="26"/>
      <c r="K66" s="26"/>
      <c r="L66" s="26"/>
      <c r="M66" s="26"/>
      <c r="N66" s="26"/>
      <c r="O66" s="26"/>
      <c r="P66" s="26"/>
      <c r="Q66" s="26"/>
      <c r="R66" s="26"/>
    </row>
    <row r="67" spans="1:18" hidden="1" x14ac:dyDescent="0.2">
      <c r="A67" s="496"/>
      <c r="B67" s="26">
        <v>2023</v>
      </c>
      <c r="C67" s="26"/>
      <c r="D67" s="26"/>
      <c r="E67" s="26"/>
      <c r="F67" s="26"/>
      <c r="G67" s="26"/>
      <c r="H67" s="26"/>
      <c r="I67" s="26"/>
      <c r="J67" s="26"/>
      <c r="K67" s="26"/>
      <c r="L67" s="26"/>
      <c r="M67" s="26"/>
      <c r="N67" s="26"/>
      <c r="O67" s="26"/>
      <c r="P67" s="26"/>
      <c r="Q67" s="26"/>
      <c r="R67" s="26"/>
    </row>
    <row r="68" spans="1:18" hidden="1" x14ac:dyDescent="0.2">
      <c r="A68" s="403"/>
      <c r="B68" s="498" t="s">
        <v>177</v>
      </c>
      <c r="C68" s="501"/>
      <c r="D68" s="501"/>
      <c r="E68" s="501"/>
      <c r="F68" s="501"/>
      <c r="G68" s="501"/>
      <c r="H68" s="501"/>
      <c r="I68" s="501"/>
      <c r="J68" s="501"/>
      <c r="K68" s="501"/>
      <c r="L68" s="501"/>
      <c r="M68" s="501"/>
      <c r="N68" s="501"/>
      <c r="O68" s="501"/>
      <c r="P68" s="501"/>
      <c r="Q68" s="501"/>
      <c r="R68" s="501"/>
    </row>
    <row r="69" spans="1:18" hidden="1" x14ac:dyDescent="0.2">
      <c r="A69" s="26" t="s">
        <v>100</v>
      </c>
      <c r="B69" s="26">
        <v>2021</v>
      </c>
      <c r="C69" s="26"/>
      <c r="D69" s="26"/>
      <c r="E69" s="26"/>
      <c r="F69" s="26"/>
      <c r="G69" s="26"/>
      <c r="H69" s="26"/>
      <c r="I69" s="26"/>
      <c r="J69" s="26"/>
      <c r="K69" s="26"/>
      <c r="L69" s="26"/>
      <c r="M69" s="26"/>
      <c r="N69" s="26"/>
      <c r="O69" s="26"/>
      <c r="P69" s="26"/>
      <c r="Q69" s="26"/>
      <c r="R69" s="26"/>
    </row>
    <row r="70" spans="1:18" hidden="1" x14ac:dyDescent="0.2">
      <c r="A70" s="496"/>
      <c r="B70" s="26">
        <v>2022</v>
      </c>
      <c r="C70" s="26"/>
      <c r="D70" s="26"/>
      <c r="E70" s="26"/>
      <c r="F70" s="26"/>
      <c r="G70" s="26"/>
      <c r="H70" s="26"/>
      <c r="I70" s="26"/>
      <c r="J70" s="26"/>
      <c r="K70" s="26"/>
      <c r="L70" s="26"/>
      <c r="M70" s="26"/>
      <c r="N70" s="26"/>
      <c r="O70" s="26"/>
      <c r="P70" s="26"/>
      <c r="Q70" s="26"/>
      <c r="R70" s="26"/>
    </row>
    <row r="71" spans="1:18" hidden="1" x14ac:dyDescent="0.2">
      <c r="A71" s="496"/>
      <c r="B71" s="26">
        <v>2023</v>
      </c>
      <c r="C71" s="26"/>
      <c r="D71" s="26"/>
      <c r="E71" s="26"/>
      <c r="F71" s="26"/>
      <c r="G71" s="26"/>
      <c r="H71" s="26"/>
      <c r="I71" s="26"/>
      <c r="J71" s="26"/>
      <c r="K71" s="26"/>
      <c r="L71" s="26"/>
      <c r="M71" s="26"/>
      <c r="N71" s="26"/>
      <c r="O71" s="26"/>
      <c r="P71" s="26"/>
      <c r="Q71" s="26"/>
      <c r="R71" s="26"/>
    </row>
    <row r="72" spans="1:18" hidden="1" x14ac:dyDescent="0.2">
      <c r="A72" s="403"/>
      <c r="B72" s="498" t="s">
        <v>177</v>
      </c>
      <c r="C72" s="501"/>
      <c r="D72" s="501"/>
      <c r="E72" s="501"/>
      <c r="F72" s="501"/>
      <c r="G72" s="501"/>
      <c r="H72" s="501"/>
      <c r="I72" s="501"/>
      <c r="J72" s="501"/>
      <c r="K72" s="501"/>
      <c r="L72" s="501"/>
      <c r="M72" s="501"/>
      <c r="N72" s="501"/>
      <c r="O72" s="501"/>
      <c r="P72" s="501"/>
      <c r="Q72" s="501"/>
      <c r="R72" s="501"/>
    </row>
    <row r="73" spans="1:18" hidden="1" x14ac:dyDescent="0.2">
      <c r="A73" s="26" t="s">
        <v>101</v>
      </c>
      <c r="B73" s="26">
        <v>2021</v>
      </c>
      <c r="C73" s="26"/>
      <c r="D73" s="26"/>
      <c r="E73" s="26"/>
      <c r="F73" s="26"/>
      <c r="G73" s="26"/>
      <c r="H73" s="26"/>
      <c r="I73" s="26"/>
      <c r="J73" s="26"/>
      <c r="K73" s="26"/>
      <c r="L73" s="26"/>
      <c r="M73" s="26"/>
      <c r="N73" s="26"/>
      <c r="O73" s="26"/>
      <c r="P73" s="26"/>
      <c r="Q73" s="26"/>
      <c r="R73" s="26"/>
    </row>
    <row r="74" spans="1:18" hidden="1" x14ac:dyDescent="0.2">
      <c r="A74" s="496"/>
      <c r="B74" s="26">
        <v>2022</v>
      </c>
      <c r="C74" s="26"/>
      <c r="D74" s="26"/>
      <c r="E74" s="26"/>
      <c r="F74" s="26"/>
      <c r="G74" s="26"/>
      <c r="H74" s="26"/>
      <c r="I74" s="26"/>
      <c r="J74" s="26"/>
      <c r="K74" s="26"/>
      <c r="L74" s="26"/>
      <c r="M74" s="26"/>
      <c r="N74" s="26"/>
      <c r="O74" s="26"/>
      <c r="P74" s="26"/>
      <c r="Q74" s="26"/>
      <c r="R74" s="26"/>
    </row>
    <row r="75" spans="1:18" hidden="1" x14ac:dyDescent="0.2">
      <c r="A75" s="496"/>
      <c r="B75" s="26">
        <v>2023</v>
      </c>
      <c r="C75" s="26"/>
      <c r="D75" s="26"/>
      <c r="E75" s="26"/>
      <c r="F75" s="26"/>
      <c r="G75" s="26"/>
      <c r="H75" s="26"/>
      <c r="I75" s="26"/>
      <c r="J75" s="26"/>
      <c r="K75" s="26"/>
      <c r="L75" s="26"/>
      <c r="M75" s="26"/>
      <c r="N75" s="26"/>
      <c r="O75" s="26"/>
      <c r="P75" s="26"/>
      <c r="Q75" s="26"/>
      <c r="R75" s="26"/>
    </row>
    <row r="76" spans="1:18" hidden="1" x14ac:dyDescent="0.2">
      <c r="A76" s="403"/>
      <c r="B76" s="498" t="s">
        <v>177</v>
      </c>
      <c r="C76" s="501"/>
      <c r="D76" s="501"/>
      <c r="E76" s="501"/>
      <c r="F76" s="501"/>
      <c r="G76" s="501"/>
      <c r="H76" s="501"/>
      <c r="I76" s="501"/>
      <c r="J76" s="501"/>
      <c r="K76" s="501"/>
      <c r="L76" s="501"/>
      <c r="M76" s="501"/>
      <c r="N76" s="501"/>
      <c r="O76" s="501"/>
      <c r="P76" s="501"/>
      <c r="Q76" s="501"/>
      <c r="R76" s="501"/>
    </row>
    <row r="77" spans="1:18" hidden="1" x14ac:dyDescent="0.2">
      <c r="A77" s="26" t="s">
        <v>102</v>
      </c>
      <c r="B77" s="26">
        <v>2021</v>
      </c>
      <c r="C77" s="26"/>
      <c r="D77" s="26"/>
      <c r="E77" s="26"/>
      <c r="F77" s="26"/>
      <c r="G77" s="26"/>
      <c r="H77" s="26"/>
      <c r="I77" s="26"/>
      <c r="J77" s="26"/>
      <c r="K77" s="26"/>
      <c r="L77" s="26"/>
      <c r="M77" s="26"/>
      <c r="N77" s="26"/>
      <c r="O77" s="26"/>
      <c r="P77" s="26"/>
      <c r="Q77" s="26"/>
      <c r="R77" s="26"/>
    </row>
    <row r="78" spans="1:18" hidden="1" x14ac:dyDescent="0.2">
      <c r="A78" s="496"/>
      <c r="B78" s="26">
        <v>2022</v>
      </c>
      <c r="C78" s="26"/>
      <c r="D78" s="26"/>
      <c r="E78" s="26"/>
      <c r="F78" s="26"/>
      <c r="G78" s="26"/>
      <c r="H78" s="26"/>
      <c r="I78" s="26"/>
      <c r="J78" s="26"/>
      <c r="K78" s="26"/>
      <c r="L78" s="26"/>
      <c r="M78" s="26"/>
      <c r="N78" s="26"/>
      <c r="O78" s="26"/>
      <c r="P78" s="26"/>
      <c r="Q78" s="26"/>
      <c r="R78" s="26"/>
    </row>
    <row r="79" spans="1:18" hidden="1" x14ac:dyDescent="0.2">
      <c r="A79" s="496"/>
      <c r="B79" s="26">
        <v>2023</v>
      </c>
      <c r="C79" s="26"/>
      <c r="D79" s="26"/>
      <c r="E79" s="26"/>
      <c r="F79" s="26"/>
      <c r="G79" s="26"/>
      <c r="H79" s="26"/>
      <c r="I79" s="26"/>
      <c r="J79" s="26"/>
      <c r="K79" s="26"/>
      <c r="L79" s="26"/>
      <c r="M79" s="26"/>
      <c r="N79" s="26"/>
      <c r="O79" s="26"/>
      <c r="P79" s="26"/>
      <c r="Q79" s="26"/>
      <c r="R79" s="26"/>
    </row>
    <row r="80" spans="1:18" hidden="1" x14ac:dyDescent="0.2">
      <c r="A80" s="403"/>
      <c r="B80" s="498" t="s">
        <v>177</v>
      </c>
      <c r="C80" s="501"/>
      <c r="D80" s="501"/>
      <c r="E80" s="501"/>
      <c r="F80" s="501"/>
      <c r="G80" s="501"/>
      <c r="H80" s="501"/>
      <c r="I80" s="501"/>
      <c r="J80" s="501"/>
      <c r="K80" s="501"/>
      <c r="L80" s="501"/>
      <c r="M80" s="501"/>
      <c r="N80" s="501"/>
      <c r="O80" s="501"/>
      <c r="P80" s="501"/>
      <c r="Q80" s="501"/>
      <c r="R80" s="501"/>
    </row>
    <row r="81" spans="1:18" hidden="1" x14ac:dyDescent="0.2">
      <c r="A81" s="26" t="s">
        <v>103</v>
      </c>
      <c r="B81" s="26">
        <v>2021</v>
      </c>
      <c r="C81" s="26"/>
      <c r="D81" s="26"/>
      <c r="E81" s="26"/>
      <c r="F81" s="26"/>
      <c r="G81" s="26"/>
      <c r="H81" s="26"/>
      <c r="I81" s="26"/>
      <c r="J81" s="26"/>
      <c r="K81" s="26"/>
      <c r="L81" s="26"/>
      <c r="M81" s="26"/>
      <c r="N81" s="26"/>
      <c r="O81" s="26"/>
      <c r="P81" s="26"/>
      <c r="Q81" s="26"/>
      <c r="R81" s="26"/>
    </row>
    <row r="82" spans="1:18" hidden="1" x14ac:dyDescent="0.2">
      <c r="A82" s="496"/>
      <c r="B82" s="26">
        <v>2022</v>
      </c>
      <c r="C82" s="26"/>
      <c r="D82" s="26"/>
      <c r="E82" s="26"/>
      <c r="F82" s="26"/>
      <c r="G82" s="26"/>
      <c r="H82" s="26"/>
      <c r="I82" s="26"/>
      <c r="J82" s="26"/>
      <c r="K82" s="26"/>
      <c r="L82" s="26"/>
      <c r="M82" s="26"/>
      <c r="N82" s="26"/>
      <c r="O82" s="26"/>
      <c r="P82" s="26"/>
      <c r="Q82" s="26"/>
      <c r="R82" s="26"/>
    </row>
    <row r="83" spans="1:18" hidden="1" x14ac:dyDescent="0.2">
      <c r="A83" s="496"/>
      <c r="B83" s="26">
        <v>2023</v>
      </c>
      <c r="C83" s="26"/>
      <c r="D83" s="26"/>
      <c r="E83" s="26"/>
      <c r="F83" s="26"/>
      <c r="G83" s="26"/>
      <c r="H83" s="26"/>
      <c r="I83" s="26"/>
      <c r="J83" s="26"/>
      <c r="K83" s="26"/>
      <c r="L83" s="26"/>
      <c r="M83" s="26"/>
      <c r="N83" s="26"/>
      <c r="O83" s="26"/>
      <c r="P83" s="26"/>
      <c r="Q83" s="26"/>
      <c r="R83" s="26"/>
    </row>
    <row r="84" spans="1:18" hidden="1" x14ac:dyDescent="0.2">
      <c r="A84" s="403"/>
      <c r="B84" s="498" t="s">
        <v>177</v>
      </c>
      <c r="C84" s="501"/>
      <c r="D84" s="501"/>
      <c r="E84" s="501"/>
      <c r="F84" s="501"/>
      <c r="G84" s="501"/>
      <c r="H84" s="501"/>
      <c r="I84" s="501"/>
      <c r="J84" s="501"/>
      <c r="K84" s="501"/>
      <c r="L84" s="501"/>
      <c r="M84" s="501"/>
      <c r="N84" s="501"/>
      <c r="O84" s="501"/>
      <c r="P84" s="501"/>
      <c r="Q84" s="501"/>
      <c r="R84" s="501"/>
    </row>
    <row r="85" spans="1:18" hidden="1" x14ac:dyDescent="0.2">
      <c r="A85" s="26" t="s">
        <v>104</v>
      </c>
      <c r="B85" s="26">
        <v>2021</v>
      </c>
      <c r="C85" s="26"/>
      <c r="D85" s="26"/>
      <c r="E85" s="26"/>
      <c r="F85" s="26"/>
      <c r="G85" s="26"/>
      <c r="H85" s="26"/>
      <c r="I85" s="26"/>
      <c r="J85" s="26"/>
      <c r="K85" s="26"/>
      <c r="L85" s="26"/>
      <c r="M85" s="26"/>
      <c r="N85" s="26"/>
      <c r="O85" s="26"/>
      <c r="P85" s="26"/>
      <c r="Q85" s="26"/>
      <c r="R85" s="26"/>
    </row>
    <row r="86" spans="1:18" hidden="1" x14ac:dyDescent="0.2">
      <c r="A86" s="496"/>
      <c r="B86" s="26">
        <v>2022</v>
      </c>
      <c r="C86" s="26"/>
      <c r="D86" s="26"/>
      <c r="E86" s="26"/>
      <c r="F86" s="26"/>
      <c r="G86" s="26"/>
      <c r="H86" s="26"/>
      <c r="I86" s="26"/>
      <c r="J86" s="26"/>
      <c r="K86" s="26"/>
      <c r="L86" s="26"/>
      <c r="M86" s="26"/>
      <c r="N86" s="26"/>
      <c r="O86" s="26"/>
      <c r="P86" s="26"/>
      <c r="Q86" s="26"/>
      <c r="R86" s="26"/>
    </row>
    <row r="87" spans="1:18" hidden="1" x14ac:dyDescent="0.2">
      <c r="A87" s="496"/>
      <c r="B87" s="26">
        <v>2023</v>
      </c>
      <c r="C87" s="26"/>
      <c r="D87" s="26"/>
      <c r="E87" s="26"/>
      <c r="F87" s="26"/>
      <c r="G87" s="26"/>
      <c r="H87" s="26"/>
      <c r="I87" s="26"/>
      <c r="J87" s="26"/>
      <c r="K87" s="26"/>
      <c r="L87" s="26"/>
      <c r="M87" s="26"/>
      <c r="N87" s="26"/>
      <c r="O87" s="26"/>
      <c r="P87" s="26"/>
      <c r="Q87" s="26"/>
      <c r="R87" s="26"/>
    </row>
    <row r="88" spans="1:18" hidden="1" x14ac:dyDescent="0.2">
      <c r="A88" s="403"/>
      <c r="B88" s="498" t="s">
        <v>177</v>
      </c>
      <c r="C88" s="501"/>
      <c r="D88" s="501"/>
      <c r="E88" s="501"/>
      <c r="F88" s="501"/>
      <c r="G88" s="501"/>
      <c r="H88" s="501"/>
      <c r="I88" s="501"/>
      <c r="J88" s="501"/>
      <c r="K88" s="501"/>
      <c r="L88" s="501"/>
      <c r="M88" s="501"/>
      <c r="N88" s="501"/>
      <c r="O88" s="501"/>
      <c r="P88" s="501"/>
      <c r="Q88" s="501"/>
      <c r="R88" s="501"/>
    </row>
    <row r="89" spans="1:18" hidden="1" x14ac:dyDescent="0.2">
      <c r="A89" s="26" t="s">
        <v>105</v>
      </c>
      <c r="B89" s="26">
        <v>2021</v>
      </c>
      <c r="C89" s="26"/>
      <c r="D89" s="26"/>
      <c r="E89" s="26"/>
      <c r="F89" s="26"/>
      <c r="G89" s="26"/>
      <c r="H89" s="26"/>
      <c r="I89" s="26"/>
      <c r="J89" s="26"/>
      <c r="K89" s="26"/>
      <c r="L89" s="26"/>
      <c r="M89" s="26"/>
      <c r="N89" s="26"/>
      <c r="O89" s="26"/>
      <c r="P89" s="26"/>
      <c r="Q89" s="26"/>
      <c r="R89" s="26"/>
    </row>
    <row r="90" spans="1:18" hidden="1" x14ac:dyDescent="0.2">
      <c r="A90" s="496"/>
      <c r="B90" s="26">
        <v>2022</v>
      </c>
      <c r="C90" s="26"/>
      <c r="D90" s="26"/>
      <c r="E90" s="26"/>
      <c r="F90" s="26"/>
      <c r="G90" s="26"/>
      <c r="H90" s="26"/>
      <c r="I90" s="26"/>
      <c r="J90" s="26"/>
      <c r="K90" s="26"/>
      <c r="L90" s="26"/>
      <c r="M90" s="26"/>
      <c r="N90" s="26"/>
      <c r="O90" s="26"/>
      <c r="P90" s="26"/>
      <c r="Q90" s="26"/>
      <c r="R90" s="26"/>
    </row>
    <row r="91" spans="1:18" hidden="1" x14ac:dyDescent="0.2">
      <c r="A91" s="496"/>
      <c r="B91" s="26">
        <v>2023</v>
      </c>
      <c r="C91" s="26"/>
      <c r="D91" s="26"/>
      <c r="E91" s="26"/>
      <c r="F91" s="26"/>
      <c r="G91" s="26"/>
      <c r="H91" s="26"/>
      <c r="I91" s="26"/>
      <c r="J91" s="26"/>
      <c r="K91" s="26"/>
      <c r="L91" s="26"/>
      <c r="M91" s="26"/>
      <c r="N91" s="26"/>
      <c r="O91" s="26"/>
      <c r="P91" s="26"/>
      <c r="Q91" s="26"/>
      <c r="R91" s="26"/>
    </row>
    <row r="92" spans="1:18" hidden="1" x14ac:dyDescent="0.2">
      <c r="A92" s="403"/>
      <c r="B92" s="498" t="s">
        <v>177</v>
      </c>
      <c r="C92" s="501"/>
      <c r="D92" s="501"/>
      <c r="E92" s="501"/>
      <c r="F92" s="501"/>
      <c r="G92" s="501"/>
      <c r="H92" s="501"/>
      <c r="I92" s="501"/>
      <c r="J92" s="501"/>
      <c r="K92" s="501"/>
      <c r="L92" s="501"/>
      <c r="M92" s="501"/>
      <c r="N92" s="501"/>
      <c r="O92" s="501"/>
      <c r="P92" s="501"/>
      <c r="Q92" s="501"/>
      <c r="R92" s="501"/>
    </row>
    <row r="93" spans="1:18" hidden="1" x14ac:dyDescent="0.2">
      <c r="A93" s="26" t="s">
        <v>106</v>
      </c>
      <c r="B93" s="26">
        <v>2021</v>
      </c>
      <c r="C93" s="26"/>
      <c r="D93" s="26"/>
      <c r="E93" s="26"/>
      <c r="F93" s="26"/>
      <c r="G93" s="26"/>
      <c r="H93" s="26"/>
      <c r="I93" s="26"/>
      <c r="J93" s="26"/>
      <c r="K93" s="26"/>
      <c r="L93" s="26"/>
      <c r="M93" s="26"/>
      <c r="N93" s="26"/>
      <c r="O93" s="26"/>
      <c r="P93" s="26"/>
      <c r="Q93" s="26"/>
      <c r="R93" s="26"/>
    </row>
    <row r="94" spans="1:18" hidden="1" x14ac:dyDescent="0.2">
      <c r="A94" s="496"/>
      <c r="B94" s="26">
        <v>2022</v>
      </c>
      <c r="C94" s="26"/>
      <c r="D94" s="26"/>
      <c r="E94" s="26"/>
      <c r="F94" s="26"/>
      <c r="G94" s="26"/>
      <c r="H94" s="26"/>
      <c r="I94" s="26"/>
      <c r="J94" s="26"/>
      <c r="K94" s="26"/>
      <c r="L94" s="26"/>
      <c r="M94" s="26"/>
      <c r="N94" s="26"/>
      <c r="O94" s="26"/>
      <c r="P94" s="26"/>
      <c r="Q94" s="26"/>
      <c r="R94" s="26"/>
    </row>
    <row r="95" spans="1:18" hidden="1" x14ac:dyDescent="0.2">
      <c r="A95" s="496"/>
      <c r="B95" s="26">
        <v>2023</v>
      </c>
      <c r="C95" s="26"/>
      <c r="D95" s="26"/>
      <c r="E95" s="26"/>
      <c r="F95" s="26"/>
      <c r="G95" s="26"/>
      <c r="H95" s="26"/>
      <c r="I95" s="26"/>
      <c r="J95" s="26"/>
      <c r="K95" s="26"/>
      <c r="L95" s="26"/>
      <c r="M95" s="26"/>
      <c r="N95" s="26"/>
      <c r="O95" s="26"/>
      <c r="P95" s="26"/>
      <c r="Q95" s="26"/>
      <c r="R95" s="26"/>
    </row>
    <row r="96" spans="1:18" hidden="1" x14ac:dyDescent="0.2">
      <c r="A96" s="403"/>
      <c r="B96" s="498" t="s">
        <v>177</v>
      </c>
      <c r="C96" s="501"/>
      <c r="D96" s="501"/>
      <c r="E96" s="501"/>
      <c r="F96" s="501"/>
      <c r="G96" s="501"/>
      <c r="H96" s="501"/>
      <c r="I96" s="501"/>
      <c r="J96" s="501"/>
      <c r="K96" s="501"/>
      <c r="L96" s="501"/>
      <c r="M96" s="501"/>
      <c r="N96" s="501"/>
      <c r="O96" s="501"/>
      <c r="P96" s="501"/>
      <c r="Q96" s="501"/>
      <c r="R96" s="26"/>
    </row>
    <row r="97" spans="1:18" hidden="1" x14ac:dyDescent="0.2">
      <c r="A97" s="26" t="s">
        <v>107</v>
      </c>
      <c r="B97" s="26">
        <v>2021</v>
      </c>
      <c r="C97" s="26"/>
      <c r="D97" s="26"/>
      <c r="E97" s="26"/>
      <c r="F97" s="26"/>
      <c r="G97" s="26"/>
      <c r="H97" s="26"/>
      <c r="I97" s="26"/>
      <c r="J97" s="26"/>
      <c r="K97" s="26"/>
      <c r="L97" s="26"/>
      <c r="M97" s="26"/>
      <c r="N97" s="26"/>
      <c r="O97" s="26"/>
      <c r="P97" s="26"/>
      <c r="Q97" s="26"/>
      <c r="R97" s="26"/>
    </row>
    <row r="98" spans="1:18" hidden="1" x14ac:dyDescent="0.2">
      <c r="A98" s="496"/>
      <c r="B98" s="26">
        <v>2022</v>
      </c>
      <c r="C98" s="26"/>
      <c r="D98" s="26"/>
      <c r="E98" s="26"/>
      <c r="F98" s="26"/>
      <c r="G98" s="26"/>
      <c r="H98" s="26"/>
      <c r="I98" s="26"/>
      <c r="J98" s="26"/>
      <c r="K98" s="26"/>
      <c r="L98" s="26"/>
      <c r="M98" s="26"/>
      <c r="N98" s="26"/>
      <c r="O98" s="26"/>
      <c r="P98" s="26"/>
      <c r="Q98" s="26"/>
      <c r="R98" s="26"/>
    </row>
    <row r="99" spans="1:18" hidden="1" x14ac:dyDescent="0.2">
      <c r="A99" s="496"/>
      <c r="B99" s="26">
        <v>2023</v>
      </c>
      <c r="C99" s="26"/>
      <c r="D99" s="26"/>
      <c r="E99" s="26"/>
      <c r="F99" s="26"/>
      <c r="G99" s="26"/>
      <c r="H99" s="26"/>
      <c r="I99" s="26"/>
      <c r="J99" s="26"/>
      <c r="K99" s="26"/>
      <c r="L99" s="26"/>
      <c r="M99" s="26"/>
      <c r="N99" s="26"/>
      <c r="O99" s="26"/>
      <c r="P99" s="26"/>
      <c r="Q99" s="26"/>
      <c r="R99" s="26"/>
    </row>
    <row r="100" spans="1:18" hidden="1" x14ac:dyDescent="0.2">
      <c r="A100" s="403"/>
      <c r="B100" s="498" t="s">
        <v>177</v>
      </c>
      <c r="C100" s="501"/>
      <c r="D100" s="501"/>
      <c r="E100" s="501"/>
      <c r="F100" s="501"/>
      <c r="G100" s="501"/>
      <c r="H100" s="501"/>
      <c r="I100" s="501"/>
      <c r="J100" s="501"/>
      <c r="K100" s="501"/>
      <c r="L100" s="501"/>
      <c r="M100" s="501"/>
      <c r="N100" s="501"/>
      <c r="O100" s="501"/>
      <c r="P100" s="501"/>
      <c r="Q100" s="501"/>
      <c r="R100" s="501"/>
    </row>
    <row r="101" spans="1:18" hidden="1" x14ac:dyDescent="0.2">
      <c r="A101" s="26" t="s">
        <v>108</v>
      </c>
      <c r="B101" s="26">
        <v>2021</v>
      </c>
      <c r="C101" s="26"/>
      <c r="D101" s="26"/>
      <c r="E101" s="26"/>
      <c r="F101" s="26"/>
      <c r="G101" s="26"/>
      <c r="H101" s="26"/>
      <c r="I101" s="26"/>
      <c r="J101" s="26"/>
      <c r="K101" s="26"/>
      <c r="L101" s="26"/>
      <c r="M101" s="26"/>
      <c r="N101" s="26"/>
      <c r="O101" s="26"/>
      <c r="P101" s="26"/>
      <c r="Q101" s="26"/>
      <c r="R101" s="26"/>
    </row>
    <row r="102" spans="1:18" hidden="1" x14ac:dyDescent="0.2">
      <c r="A102" s="496"/>
      <c r="B102" s="26">
        <v>2022</v>
      </c>
      <c r="C102" s="26"/>
      <c r="D102" s="26"/>
      <c r="E102" s="26"/>
      <c r="F102" s="26"/>
      <c r="G102" s="26"/>
      <c r="H102" s="26"/>
      <c r="I102" s="26"/>
      <c r="J102" s="26"/>
      <c r="K102" s="26"/>
      <c r="L102" s="26"/>
      <c r="M102" s="26"/>
      <c r="N102" s="26"/>
      <c r="O102" s="26"/>
      <c r="P102" s="26"/>
      <c r="Q102" s="26"/>
      <c r="R102" s="26"/>
    </row>
    <row r="103" spans="1:18" hidden="1" x14ac:dyDescent="0.2">
      <c r="A103" s="496"/>
      <c r="B103" s="26">
        <v>2023</v>
      </c>
      <c r="C103" s="26"/>
      <c r="D103" s="26"/>
      <c r="E103" s="26"/>
      <c r="F103" s="26"/>
      <c r="G103" s="26"/>
      <c r="H103" s="26"/>
      <c r="I103" s="26"/>
      <c r="J103" s="26"/>
      <c r="K103" s="26"/>
      <c r="L103" s="26"/>
      <c r="M103" s="26"/>
      <c r="N103" s="26"/>
      <c r="O103" s="26"/>
      <c r="P103" s="26"/>
      <c r="Q103" s="26"/>
      <c r="R103" s="26"/>
    </row>
    <row r="104" spans="1:18" hidden="1" x14ac:dyDescent="0.2">
      <c r="A104" s="403"/>
      <c r="B104" s="498" t="s">
        <v>177</v>
      </c>
      <c r="C104" s="501"/>
      <c r="D104" s="501"/>
      <c r="E104" s="501"/>
      <c r="F104" s="501"/>
      <c r="G104" s="501"/>
      <c r="H104" s="501"/>
      <c r="I104" s="501"/>
      <c r="J104" s="501"/>
      <c r="K104" s="501"/>
      <c r="L104" s="501"/>
      <c r="M104" s="501"/>
      <c r="N104" s="501"/>
      <c r="O104" s="501"/>
      <c r="P104" s="501"/>
      <c r="Q104" s="501"/>
      <c r="R104" s="501"/>
    </row>
    <row r="105" spans="1:18" ht="24.75" customHeight="1" x14ac:dyDescent="0.2">
      <c r="A105" s="692" t="s">
        <v>34</v>
      </c>
      <c r="B105" s="26">
        <v>2021</v>
      </c>
      <c r="C105" s="26"/>
      <c r="D105" s="480">
        <f>+D29</f>
        <v>126072984</v>
      </c>
      <c r="E105" s="480">
        <f>+E29</f>
        <v>0</v>
      </c>
      <c r="F105" s="480">
        <f>+F29</f>
        <v>184330418</v>
      </c>
      <c r="G105" s="480">
        <f>+G29</f>
        <v>121444203</v>
      </c>
      <c r="H105" s="480">
        <f t="shared" ref="H105:R108" si="3">+H29</f>
        <v>191018</v>
      </c>
      <c r="I105" s="480">
        <f t="shared" si="3"/>
        <v>432038623</v>
      </c>
      <c r="J105" s="480"/>
      <c r="K105" s="480"/>
      <c r="L105" s="480">
        <f t="shared" si="3"/>
        <v>39621108</v>
      </c>
      <c r="M105" s="480"/>
      <c r="N105" s="480">
        <f t="shared" si="3"/>
        <v>39621108</v>
      </c>
      <c r="O105" s="480"/>
      <c r="P105" s="480"/>
      <c r="Q105" s="480">
        <f t="shared" si="3"/>
        <v>471659731</v>
      </c>
      <c r="R105" s="480">
        <f t="shared" si="3"/>
        <v>100</v>
      </c>
    </row>
    <row r="106" spans="1:18" ht="21" customHeight="1" x14ac:dyDescent="0.2">
      <c r="A106" s="692"/>
      <c r="B106" s="26">
        <v>2022</v>
      </c>
      <c r="C106" s="26"/>
      <c r="D106" s="480">
        <f t="shared" ref="D106:D107" si="4">+D30</f>
        <v>125244806</v>
      </c>
      <c r="E106" s="480">
        <f>+E30</f>
        <v>91652</v>
      </c>
      <c r="F106" s="480">
        <f t="shared" ref="F106:G108" si="5">+F30</f>
        <v>220924603</v>
      </c>
      <c r="G106" s="480">
        <f t="shared" si="5"/>
        <v>481805541</v>
      </c>
      <c r="H106" s="480">
        <f t="shared" si="3"/>
        <v>27055</v>
      </c>
      <c r="I106" s="480">
        <f t="shared" si="3"/>
        <v>828093657</v>
      </c>
      <c r="J106" s="480"/>
      <c r="K106" s="480"/>
      <c r="L106" s="480">
        <f t="shared" si="3"/>
        <v>44464429</v>
      </c>
      <c r="M106" s="480"/>
      <c r="N106" s="480">
        <f t="shared" si="3"/>
        <v>44464429</v>
      </c>
      <c r="O106" s="480"/>
      <c r="P106" s="480"/>
      <c r="Q106" s="480">
        <f t="shared" si="3"/>
        <v>872558086</v>
      </c>
      <c r="R106" s="480">
        <f t="shared" si="3"/>
        <v>100</v>
      </c>
    </row>
    <row r="107" spans="1:18" ht="21" customHeight="1" x14ac:dyDescent="0.2">
      <c r="A107" s="692"/>
      <c r="B107" s="26">
        <v>2023</v>
      </c>
      <c r="C107" s="26"/>
      <c r="D107" s="480">
        <f t="shared" si="4"/>
        <v>126257087</v>
      </c>
      <c r="E107" s="481">
        <f>+E31</f>
        <v>191007</v>
      </c>
      <c r="F107" s="481">
        <f t="shared" si="5"/>
        <v>224798980</v>
      </c>
      <c r="G107" s="481">
        <f t="shared" si="5"/>
        <v>521752900</v>
      </c>
      <c r="H107" s="481">
        <f t="shared" si="3"/>
        <v>1318296</v>
      </c>
      <c r="I107" s="481">
        <f t="shared" si="3"/>
        <v>874318270</v>
      </c>
      <c r="J107" s="481"/>
      <c r="K107" s="481"/>
      <c r="L107" s="481">
        <f t="shared" si="3"/>
        <v>19108121</v>
      </c>
      <c r="M107" s="481"/>
      <c r="N107" s="481">
        <f t="shared" si="3"/>
        <v>19108121</v>
      </c>
      <c r="O107" s="481"/>
      <c r="P107" s="481"/>
      <c r="Q107" s="481">
        <f t="shared" si="3"/>
        <v>893426391</v>
      </c>
      <c r="R107" s="481">
        <f t="shared" si="3"/>
        <v>100</v>
      </c>
    </row>
    <row r="108" spans="1:18" s="483" customFormat="1" ht="30" x14ac:dyDescent="0.25">
      <c r="A108" s="692"/>
      <c r="B108" s="482" t="s">
        <v>11060</v>
      </c>
      <c r="C108" s="502"/>
      <c r="D108" s="503">
        <f>+D32</f>
        <v>0.808241900266915</v>
      </c>
      <c r="E108" s="502"/>
      <c r="F108" s="503">
        <f>+F32</f>
        <v>1.7537100655104387</v>
      </c>
      <c r="G108" s="503">
        <f t="shared" si="5"/>
        <v>8.2911788264386175</v>
      </c>
      <c r="H108" s="503">
        <f t="shared" si="3"/>
        <v>4772.6520051746438</v>
      </c>
      <c r="I108" s="503">
        <f t="shared" si="3"/>
        <v>5.5820513306986896</v>
      </c>
      <c r="J108" s="503"/>
      <c r="K108" s="503"/>
      <c r="L108" s="503">
        <f t="shared" si="3"/>
        <v>-57.026051093560646</v>
      </c>
      <c r="M108" s="503"/>
      <c r="N108" s="503">
        <f t="shared" si="3"/>
        <v>-57.026051093560646</v>
      </c>
      <c r="O108" s="503"/>
      <c r="P108" s="503"/>
      <c r="Q108" s="503">
        <f t="shared" si="3"/>
        <v>2.3916235875671044</v>
      </c>
      <c r="R108" s="503"/>
    </row>
  </sheetData>
  <mergeCells count="9">
    <mergeCell ref="A105:A108"/>
    <mergeCell ref="A2:R2"/>
    <mergeCell ref="A1:R1"/>
    <mergeCell ref="A3:A4"/>
    <mergeCell ref="B3:B4"/>
    <mergeCell ref="C3:I3"/>
    <mergeCell ref="J3:N3"/>
    <mergeCell ref="O3:P3"/>
    <mergeCell ref="Q3:R3"/>
  </mergeCells>
  <pageMargins left="0.31496062992125984" right="0.31496062992125984" top="0.74803149606299213" bottom="0.74803149606299213" header="0.31496062992125984" footer="0.31496062992125984"/>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59528-D50B-4B6A-80A1-C73CDE5BCE25}">
  <sheetPr>
    <tabColor rgb="FFFF0000"/>
  </sheetPr>
  <dimension ref="A1:X26"/>
  <sheetViews>
    <sheetView showGridLines="0" view="pageBreakPreview" zoomScale="80" zoomScaleNormal="70" zoomScaleSheetLayoutView="80" workbookViewId="0">
      <pane xSplit="1" ySplit="3" topLeftCell="B4" activePane="bottomRight" state="frozen"/>
      <selection activeCell="D11" sqref="D11"/>
      <selection pane="topRight" activeCell="D11" sqref="D11"/>
      <selection pane="bottomLeft" activeCell="D11" sqref="D11"/>
      <selection pane="bottomRight" activeCell="A25" sqref="A25"/>
    </sheetView>
  </sheetViews>
  <sheetFormatPr baseColWidth="10" defaultColWidth="11.28515625" defaultRowHeight="15" x14ac:dyDescent="0.25"/>
  <cols>
    <col min="1" max="1" width="64" customWidth="1"/>
    <col min="2" max="4" width="17" style="210" customWidth="1"/>
    <col min="5" max="5" width="10.140625" customWidth="1"/>
    <col min="6" max="6" width="43.140625" customWidth="1"/>
    <col min="7" max="9" width="17.140625" customWidth="1"/>
    <col min="10" max="10" width="10.140625" customWidth="1"/>
    <col min="11" max="11" width="43.140625" customWidth="1"/>
    <col min="12" max="14" width="18.28515625" customWidth="1"/>
    <col min="15" max="15" width="10.140625" customWidth="1"/>
    <col min="16" max="16" width="43.140625" customWidth="1"/>
    <col min="17" max="19" width="16.5703125" customWidth="1"/>
    <col min="21" max="21" width="43.140625" customWidth="1"/>
    <col min="22" max="22" width="23.7109375" customWidth="1"/>
    <col min="23" max="23" width="43.140625" customWidth="1"/>
    <col min="24" max="24" width="31.28515625" hidden="1" customWidth="1"/>
  </cols>
  <sheetData>
    <row r="1" spans="1:24" ht="29.25" customHeight="1" x14ac:dyDescent="0.25">
      <c r="A1" s="704" t="s">
        <v>181</v>
      </c>
      <c r="B1" s="704"/>
      <c r="C1" s="704"/>
      <c r="D1" s="704"/>
      <c r="E1" s="704"/>
      <c r="F1" s="704"/>
      <c r="G1" s="704"/>
      <c r="H1" s="704"/>
      <c r="I1" s="704"/>
      <c r="J1" s="704"/>
      <c r="K1" s="704"/>
      <c r="L1" s="704"/>
      <c r="M1" s="704"/>
      <c r="N1" s="704"/>
      <c r="O1" s="704"/>
      <c r="P1" s="704"/>
      <c r="Q1" s="704"/>
      <c r="R1" s="704"/>
      <c r="S1" s="704"/>
      <c r="T1" s="704"/>
      <c r="U1" s="704"/>
      <c r="V1" s="704"/>
      <c r="W1" s="704"/>
    </row>
    <row r="2" spans="1:24" ht="22.5" customHeight="1" x14ac:dyDescent="0.25">
      <c r="A2" s="705" t="s">
        <v>11062</v>
      </c>
      <c r="B2" s="706"/>
      <c r="C2" s="706"/>
      <c r="D2" s="706"/>
      <c r="E2" s="706"/>
      <c r="F2" s="706"/>
      <c r="G2" s="706"/>
      <c r="H2" s="706"/>
      <c r="I2" s="706"/>
      <c r="J2" s="706"/>
      <c r="K2" s="706"/>
      <c r="L2" s="706"/>
      <c r="M2" s="706"/>
      <c r="N2" s="706"/>
      <c r="O2" s="706"/>
      <c r="P2" s="706"/>
      <c r="Q2" s="706"/>
      <c r="R2" s="706"/>
      <c r="S2" s="706"/>
      <c r="T2" s="706"/>
      <c r="U2" s="706"/>
      <c r="V2" s="706"/>
      <c r="W2" s="706"/>
    </row>
    <row r="3" spans="1:24" s="13" customFormat="1" ht="28.35" customHeight="1" x14ac:dyDescent="0.25">
      <c r="A3" s="103" t="s">
        <v>35</v>
      </c>
      <c r="B3" s="707">
        <v>2019</v>
      </c>
      <c r="C3" s="708"/>
      <c r="D3" s="708"/>
      <c r="E3" s="708"/>
      <c r="F3" s="709"/>
      <c r="G3" s="707">
        <v>2020</v>
      </c>
      <c r="H3" s="708"/>
      <c r="I3" s="708"/>
      <c r="J3" s="708"/>
      <c r="K3" s="708"/>
      <c r="L3" s="707">
        <v>2021</v>
      </c>
      <c r="M3" s="708"/>
      <c r="N3" s="708"/>
      <c r="O3" s="708"/>
      <c r="P3" s="708"/>
      <c r="Q3" s="707" t="s">
        <v>36</v>
      </c>
      <c r="R3" s="708"/>
      <c r="S3" s="708"/>
      <c r="T3" s="708"/>
      <c r="U3" s="708"/>
      <c r="V3" s="710" t="s">
        <v>37</v>
      </c>
      <c r="W3" s="710"/>
      <c r="X3" s="711" t="s">
        <v>370</v>
      </c>
    </row>
    <row r="4" spans="1:24" s="13" customFormat="1" ht="48.75" customHeight="1" x14ac:dyDescent="0.25">
      <c r="A4" s="137" t="s">
        <v>38</v>
      </c>
      <c r="B4" s="198" t="s">
        <v>39</v>
      </c>
      <c r="C4" s="198" t="s">
        <v>40</v>
      </c>
      <c r="D4" s="198" t="s">
        <v>41</v>
      </c>
      <c r="E4" s="104" t="s">
        <v>31</v>
      </c>
      <c r="F4" s="112" t="s">
        <v>173</v>
      </c>
      <c r="G4" s="104" t="s">
        <v>39</v>
      </c>
      <c r="H4" s="104" t="s">
        <v>40</v>
      </c>
      <c r="I4" s="104" t="s">
        <v>41</v>
      </c>
      <c r="J4" s="104" t="s">
        <v>31</v>
      </c>
      <c r="K4" s="112" t="s">
        <v>173</v>
      </c>
      <c r="L4" s="104" t="s">
        <v>39</v>
      </c>
      <c r="M4" s="104" t="s">
        <v>40</v>
      </c>
      <c r="N4" s="104" t="s">
        <v>41</v>
      </c>
      <c r="O4" s="104" t="s">
        <v>31</v>
      </c>
      <c r="P4" s="112" t="s">
        <v>173</v>
      </c>
      <c r="Q4" s="104" t="s">
        <v>39</v>
      </c>
      <c r="R4" s="104" t="s">
        <v>40</v>
      </c>
      <c r="S4" s="104" t="s">
        <v>41</v>
      </c>
      <c r="T4" s="104" t="s">
        <v>31</v>
      </c>
      <c r="U4" s="112" t="s">
        <v>371</v>
      </c>
      <c r="V4" s="104" t="s">
        <v>39</v>
      </c>
      <c r="W4" s="112" t="s">
        <v>173</v>
      </c>
      <c r="X4" s="711"/>
    </row>
    <row r="5" spans="1:24" s="13" customFormat="1" ht="33.75" customHeight="1" x14ac:dyDescent="0.25">
      <c r="A5" s="657" t="s">
        <v>300</v>
      </c>
      <c r="B5" s="658"/>
      <c r="C5" s="658"/>
      <c r="D5" s="658"/>
      <c r="E5" s="658"/>
      <c r="F5" s="658"/>
      <c r="G5" s="658"/>
      <c r="H5" s="658"/>
      <c r="I5" s="658"/>
      <c r="J5" s="658"/>
      <c r="K5" s="658"/>
      <c r="L5" s="658"/>
      <c r="M5" s="658"/>
      <c r="N5" s="658"/>
      <c r="O5" s="658"/>
      <c r="P5" s="658"/>
      <c r="Q5" s="658"/>
      <c r="R5" s="658"/>
      <c r="S5" s="658"/>
      <c r="T5" s="658"/>
      <c r="U5" s="658"/>
      <c r="V5" s="658"/>
      <c r="W5" s="658"/>
      <c r="X5" s="711"/>
    </row>
    <row r="6" spans="1:24" s="1" customFormat="1" ht="76.5" x14ac:dyDescent="0.2">
      <c r="A6" s="712" t="s">
        <v>372</v>
      </c>
      <c r="B6" s="715">
        <v>17429437</v>
      </c>
      <c r="C6" s="715">
        <v>21064237</v>
      </c>
      <c r="D6" s="715">
        <v>19623397</v>
      </c>
      <c r="E6" s="718">
        <f>D6/C6</f>
        <v>0.93159780722178542</v>
      </c>
      <c r="F6" s="199" t="s">
        <v>373</v>
      </c>
      <c r="G6" s="715">
        <v>19466004</v>
      </c>
      <c r="H6" s="715">
        <v>23968027</v>
      </c>
      <c r="I6" s="715">
        <v>19798269</v>
      </c>
      <c r="J6" s="724">
        <f>I6/H6</f>
        <v>0.82602831680721989</v>
      </c>
      <c r="K6" s="199" t="s">
        <v>374</v>
      </c>
      <c r="L6" s="715">
        <v>15055247</v>
      </c>
      <c r="M6" s="715">
        <v>18459873</v>
      </c>
      <c r="N6" s="715">
        <v>17174365</v>
      </c>
      <c r="O6" s="724">
        <f>N6/M6</f>
        <v>0.93036203445169963</v>
      </c>
      <c r="P6" s="199" t="s">
        <v>375</v>
      </c>
      <c r="Q6" s="715">
        <v>15848807</v>
      </c>
      <c r="R6" s="715">
        <v>18810409</v>
      </c>
      <c r="S6" s="715">
        <v>12222383</v>
      </c>
      <c r="T6" s="718">
        <f>S6/R6</f>
        <v>0.64976699868673771</v>
      </c>
      <c r="U6" s="199" t="s">
        <v>376</v>
      </c>
      <c r="V6" s="732">
        <v>14326810</v>
      </c>
      <c r="W6" s="525" t="s">
        <v>377</v>
      </c>
      <c r="X6" s="200"/>
    </row>
    <row r="7" spans="1:24" s="1" customFormat="1" ht="51" x14ac:dyDescent="0.2">
      <c r="A7" s="713"/>
      <c r="B7" s="716"/>
      <c r="C7" s="716"/>
      <c r="D7" s="716"/>
      <c r="E7" s="719"/>
      <c r="F7" s="201" t="s">
        <v>378</v>
      </c>
      <c r="G7" s="716"/>
      <c r="H7" s="716"/>
      <c r="I7" s="716"/>
      <c r="J7" s="725"/>
      <c r="K7" s="201" t="s">
        <v>379</v>
      </c>
      <c r="L7" s="716"/>
      <c r="M7" s="716"/>
      <c r="N7" s="716"/>
      <c r="O7" s="725"/>
      <c r="P7" s="201" t="s">
        <v>380</v>
      </c>
      <c r="Q7" s="716"/>
      <c r="R7" s="716"/>
      <c r="S7" s="716"/>
      <c r="T7" s="719"/>
      <c r="U7" s="202" t="s">
        <v>381</v>
      </c>
      <c r="V7" s="733"/>
      <c r="W7" s="207" t="s">
        <v>382</v>
      </c>
      <c r="X7" s="200"/>
    </row>
    <row r="8" spans="1:24" s="1" customFormat="1" ht="48" customHeight="1" x14ac:dyDescent="0.2">
      <c r="A8" s="714"/>
      <c r="B8" s="717"/>
      <c r="C8" s="717"/>
      <c r="D8" s="717"/>
      <c r="E8" s="720"/>
      <c r="F8" s="201" t="s">
        <v>383</v>
      </c>
      <c r="G8" s="717"/>
      <c r="H8" s="717"/>
      <c r="I8" s="717"/>
      <c r="J8" s="726"/>
      <c r="K8" s="201" t="s">
        <v>384</v>
      </c>
      <c r="L8" s="717"/>
      <c r="M8" s="717"/>
      <c r="N8" s="717"/>
      <c r="O8" s="726"/>
      <c r="P8" s="202" t="s">
        <v>385</v>
      </c>
      <c r="Q8" s="717"/>
      <c r="R8" s="717"/>
      <c r="S8" s="717"/>
      <c r="T8" s="720"/>
      <c r="U8" s="202" t="s">
        <v>386</v>
      </c>
      <c r="V8" s="670"/>
      <c r="W8" s="207" t="s">
        <v>386</v>
      </c>
      <c r="X8" s="200"/>
    </row>
    <row r="9" spans="1:24" s="1" customFormat="1" ht="42.75" customHeight="1" x14ac:dyDescent="0.2">
      <c r="A9" s="712" t="s">
        <v>387</v>
      </c>
      <c r="B9" s="721">
        <v>84684126</v>
      </c>
      <c r="C9" s="721">
        <v>64975031</v>
      </c>
      <c r="D9" s="721">
        <v>54190731</v>
      </c>
      <c r="E9" s="729">
        <f>D9/C9</f>
        <v>0.83402393451724555</v>
      </c>
      <c r="F9" s="203" t="s">
        <v>388</v>
      </c>
      <c r="G9" s="721">
        <v>63732694</v>
      </c>
      <c r="H9" s="721">
        <v>42620804</v>
      </c>
      <c r="I9" s="721">
        <v>41063083</v>
      </c>
      <c r="J9" s="724">
        <f>+I9/H9</f>
        <v>0.96345162798899808</v>
      </c>
      <c r="K9" s="203" t="s">
        <v>389</v>
      </c>
      <c r="L9" s="721">
        <v>63074878</v>
      </c>
      <c r="M9" s="721">
        <v>67069842</v>
      </c>
      <c r="N9" s="721">
        <v>58571134</v>
      </c>
      <c r="O9" s="724">
        <f>+N9/M9</f>
        <v>0.8732857011948828</v>
      </c>
      <c r="P9" s="204" t="s">
        <v>390</v>
      </c>
      <c r="Q9" s="721">
        <v>59081988</v>
      </c>
      <c r="R9" s="721">
        <v>61355124</v>
      </c>
      <c r="S9" s="721">
        <v>32459417</v>
      </c>
      <c r="T9" s="724">
        <f>+S9/R9</f>
        <v>0.52904166569690247</v>
      </c>
      <c r="U9" s="203" t="s">
        <v>391</v>
      </c>
      <c r="V9" s="732">
        <v>34642265</v>
      </c>
      <c r="W9" s="493" t="s">
        <v>392</v>
      </c>
      <c r="X9" s="734" t="s">
        <v>393</v>
      </c>
    </row>
    <row r="10" spans="1:24" s="1" customFormat="1" ht="38.25" x14ac:dyDescent="0.2">
      <c r="A10" s="713"/>
      <c r="B10" s="727"/>
      <c r="C10" s="727"/>
      <c r="D10" s="727"/>
      <c r="E10" s="730"/>
      <c r="F10" s="201" t="s">
        <v>394</v>
      </c>
      <c r="G10" s="722"/>
      <c r="H10" s="722"/>
      <c r="I10" s="722"/>
      <c r="J10" s="725"/>
      <c r="K10" s="201" t="s">
        <v>395</v>
      </c>
      <c r="L10" s="727"/>
      <c r="M10" s="727"/>
      <c r="N10" s="727"/>
      <c r="O10" s="725"/>
      <c r="P10" s="202" t="s">
        <v>396</v>
      </c>
      <c r="Q10" s="727"/>
      <c r="R10" s="727"/>
      <c r="S10" s="727"/>
      <c r="T10" s="725"/>
      <c r="U10" s="201" t="s">
        <v>397</v>
      </c>
      <c r="V10" s="733"/>
      <c r="W10" s="526" t="s">
        <v>11063</v>
      </c>
      <c r="X10" s="735"/>
    </row>
    <row r="11" spans="1:24" s="1" customFormat="1" ht="25.5" x14ac:dyDescent="0.2">
      <c r="A11" s="713"/>
      <c r="B11" s="727"/>
      <c r="C11" s="727"/>
      <c r="D11" s="727"/>
      <c r="E11" s="730"/>
      <c r="F11" s="201" t="s">
        <v>398</v>
      </c>
      <c r="G11" s="722"/>
      <c r="H11" s="722"/>
      <c r="I11" s="722"/>
      <c r="J11" s="725"/>
      <c r="K11" s="201" t="s">
        <v>399</v>
      </c>
      <c r="L11" s="727"/>
      <c r="M11" s="727"/>
      <c r="N11" s="727"/>
      <c r="O11" s="725"/>
      <c r="P11" s="202" t="s">
        <v>400</v>
      </c>
      <c r="Q11" s="727"/>
      <c r="R11" s="727"/>
      <c r="S11" s="727"/>
      <c r="T11" s="725"/>
      <c r="U11" s="201" t="s">
        <v>401</v>
      </c>
      <c r="V11" s="733"/>
      <c r="W11" s="526" t="s">
        <v>402</v>
      </c>
      <c r="X11" s="735"/>
    </row>
    <row r="12" spans="1:24" s="1" customFormat="1" ht="48" customHeight="1" x14ac:dyDescent="0.2">
      <c r="A12" s="714"/>
      <c r="B12" s="728"/>
      <c r="C12" s="728"/>
      <c r="D12" s="728"/>
      <c r="E12" s="731"/>
      <c r="F12" s="201" t="s">
        <v>403</v>
      </c>
      <c r="G12" s="723"/>
      <c r="H12" s="723"/>
      <c r="I12" s="723"/>
      <c r="J12" s="726"/>
      <c r="K12" s="201" t="s">
        <v>11064</v>
      </c>
      <c r="L12" s="728"/>
      <c r="M12" s="728"/>
      <c r="N12" s="728"/>
      <c r="O12" s="726"/>
      <c r="P12" s="202" t="s">
        <v>404</v>
      </c>
      <c r="Q12" s="728"/>
      <c r="R12" s="728"/>
      <c r="S12" s="728"/>
      <c r="T12" s="726"/>
      <c r="U12" s="201" t="s">
        <v>405</v>
      </c>
      <c r="V12" s="670"/>
      <c r="W12" s="526" t="s">
        <v>11065</v>
      </c>
      <c r="X12" s="736"/>
    </row>
    <row r="13" spans="1:24" s="1" customFormat="1" ht="33.75" customHeight="1" x14ac:dyDescent="0.2">
      <c r="A13" s="712" t="s">
        <v>406</v>
      </c>
      <c r="B13" s="737">
        <v>90871987</v>
      </c>
      <c r="C13" s="737">
        <v>127140886</v>
      </c>
      <c r="D13" s="737">
        <v>124797609.67999999</v>
      </c>
      <c r="E13" s="738">
        <f>+D13/C13</f>
        <v>0.98156945107335491</v>
      </c>
      <c r="F13" s="203" t="s">
        <v>407</v>
      </c>
      <c r="G13" s="737">
        <v>124811843</v>
      </c>
      <c r="H13" s="737">
        <v>197571571</v>
      </c>
      <c r="I13" s="737">
        <v>191525850.34</v>
      </c>
      <c r="J13" s="738">
        <f>+I13/H13</f>
        <v>0.96939984518319189</v>
      </c>
      <c r="K13" s="203" t="s">
        <v>408</v>
      </c>
      <c r="L13" s="737">
        <v>136385538</v>
      </c>
      <c r="M13" s="737">
        <v>137810289</v>
      </c>
      <c r="N13" s="737">
        <v>137041417.46000007</v>
      </c>
      <c r="O13" s="738">
        <f>+N13/M13</f>
        <v>0.99442079727443333</v>
      </c>
      <c r="P13" s="203" t="s">
        <v>409</v>
      </c>
      <c r="Q13" s="737">
        <v>146886223</v>
      </c>
      <c r="R13" s="737">
        <v>147014323</v>
      </c>
      <c r="S13" s="737">
        <v>134873371</v>
      </c>
      <c r="T13" s="738">
        <f>+S13/R13</f>
        <v>0.91741653634659803</v>
      </c>
      <c r="U13" s="493" t="s">
        <v>410</v>
      </c>
      <c r="V13" s="739">
        <v>529836736</v>
      </c>
      <c r="W13" s="493" t="s">
        <v>11066</v>
      </c>
      <c r="X13" s="200"/>
    </row>
    <row r="14" spans="1:24" s="1" customFormat="1" ht="25.5" x14ac:dyDescent="0.2">
      <c r="A14" s="713"/>
      <c r="B14" s="723"/>
      <c r="C14" s="723"/>
      <c r="D14" s="723"/>
      <c r="E14" s="726"/>
      <c r="F14" s="202" t="s">
        <v>411</v>
      </c>
      <c r="G14" s="723"/>
      <c r="H14" s="723"/>
      <c r="I14" s="723"/>
      <c r="J14" s="726"/>
      <c r="K14" s="202" t="s">
        <v>412</v>
      </c>
      <c r="L14" s="723"/>
      <c r="M14" s="723"/>
      <c r="N14" s="723"/>
      <c r="O14" s="726"/>
      <c r="P14" s="202" t="s">
        <v>413</v>
      </c>
      <c r="Q14" s="723"/>
      <c r="R14" s="723"/>
      <c r="S14" s="723"/>
      <c r="T14" s="726"/>
      <c r="U14" s="207" t="s">
        <v>414</v>
      </c>
      <c r="V14" s="740"/>
      <c r="W14" s="207" t="s">
        <v>11067</v>
      </c>
      <c r="X14" s="200"/>
    </row>
    <row r="15" spans="1:24" s="14" customFormat="1" ht="22.5" customHeight="1" x14ac:dyDescent="0.25">
      <c r="A15" s="105" t="s">
        <v>44</v>
      </c>
      <c r="B15" s="205">
        <f>SUM(B6:B14)</f>
        <v>192985550</v>
      </c>
      <c r="C15" s="205">
        <f>SUM(C6:C14)</f>
        <v>213180154</v>
      </c>
      <c r="D15" s="205">
        <f>SUM(D6:D14)</f>
        <v>198611737.68000001</v>
      </c>
      <c r="E15" s="206">
        <f>+D15/C15</f>
        <v>0.93166147952027467</v>
      </c>
      <c r="F15" s="106"/>
      <c r="G15" s="205">
        <f>SUM(G6:G14)</f>
        <v>208010541</v>
      </c>
      <c r="H15" s="205">
        <f>SUM(H6:H14)</f>
        <v>264160402</v>
      </c>
      <c r="I15" s="205">
        <f>SUM(I6:I14)</f>
        <v>252387202.34</v>
      </c>
      <c r="J15" s="206">
        <f>+I15/H15</f>
        <v>0.95543162574381613</v>
      </c>
      <c r="K15" s="106"/>
      <c r="L15" s="205">
        <f>SUM(L6:L14)</f>
        <v>214515663</v>
      </c>
      <c r="M15" s="205">
        <f>SUM(M6:M14)</f>
        <v>223340004</v>
      </c>
      <c r="N15" s="205">
        <f>SUM(N6:N14)</f>
        <v>212786916.46000007</v>
      </c>
      <c r="O15" s="206">
        <f>+N15/M15</f>
        <v>0.95274878055433398</v>
      </c>
      <c r="P15" s="106"/>
      <c r="Q15" s="205">
        <f>SUM(Q6:Q14)</f>
        <v>221817018</v>
      </c>
      <c r="R15" s="205">
        <f>SUM(R6:R14)</f>
        <v>227179856</v>
      </c>
      <c r="S15" s="205">
        <f>SUM(S6:S14)</f>
        <v>179555171</v>
      </c>
      <c r="T15" s="206">
        <f>+S15/R15</f>
        <v>0.79036572239045699</v>
      </c>
      <c r="U15" s="106"/>
      <c r="V15" s="205">
        <f>SUM(V6:V14)</f>
        <v>578805811</v>
      </c>
      <c r="W15" s="106"/>
    </row>
    <row r="16" spans="1:24" s="13" customFormat="1" ht="39.75" customHeight="1" x14ac:dyDescent="0.25">
      <c r="A16" s="657" t="s">
        <v>338</v>
      </c>
      <c r="B16" s="658"/>
      <c r="C16" s="658"/>
      <c r="D16" s="658"/>
      <c r="E16" s="658"/>
      <c r="F16" s="658"/>
      <c r="G16" s="658"/>
      <c r="H16" s="658"/>
      <c r="I16" s="658"/>
      <c r="J16" s="658"/>
      <c r="K16" s="658"/>
      <c r="L16" s="658"/>
      <c r="M16" s="658"/>
      <c r="N16" s="658"/>
      <c r="O16" s="658"/>
      <c r="P16" s="658"/>
      <c r="Q16" s="658"/>
      <c r="R16" s="658"/>
      <c r="S16" s="658"/>
      <c r="T16" s="658"/>
      <c r="U16" s="658"/>
      <c r="V16" s="658"/>
      <c r="W16" s="658"/>
    </row>
    <row r="17" spans="1:23" s="1" customFormat="1" ht="88.5" customHeight="1" x14ac:dyDescent="0.2">
      <c r="A17" s="741" t="s">
        <v>372</v>
      </c>
      <c r="B17" s="743">
        <v>136989598</v>
      </c>
      <c r="C17" s="743">
        <v>148658358</v>
      </c>
      <c r="D17" s="743">
        <v>136753704</v>
      </c>
      <c r="E17" s="745">
        <v>92</v>
      </c>
      <c r="F17" s="207" t="s">
        <v>415</v>
      </c>
      <c r="G17" s="743">
        <v>145839145</v>
      </c>
      <c r="H17" s="743">
        <v>164627242</v>
      </c>
      <c r="I17" s="743">
        <v>157025618</v>
      </c>
      <c r="J17" s="747">
        <v>95.4</v>
      </c>
      <c r="K17" s="207" t="s">
        <v>416</v>
      </c>
      <c r="L17" s="743">
        <v>155269908</v>
      </c>
      <c r="M17" s="743">
        <v>171704252</v>
      </c>
      <c r="N17" s="743">
        <v>158117775.84999999</v>
      </c>
      <c r="O17" s="747">
        <v>92.1</v>
      </c>
      <c r="P17" s="207" t="s">
        <v>417</v>
      </c>
      <c r="Q17" s="749">
        <v>167634094</v>
      </c>
      <c r="R17" s="749">
        <v>176598553</v>
      </c>
      <c r="S17" s="749">
        <v>65140960.390000097</v>
      </c>
      <c r="T17" s="751">
        <v>36.9</v>
      </c>
      <c r="U17" s="207" t="s">
        <v>418</v>
      </c>
      <c r="V17" s="743">
        <v>170201021</v>
      </c>
      <c r="W17" s="207" t="s">
        <v>419</v>
      </c>
    </row>
    <row r="18" spans="1:23" s="1" customFormat="1" ht="60.75" customHeight="1" x14ac:dyDescent="0.2">
      <c r="A18" s="742"/>
      <c r="B18" s="744"/>
      <c r="C18" s="744"/>
      <c r="D18" s="744"/>
      <c r="E18" s="746"/>
      <c r="F18" s="207" t="s">
        <v>420</v>
      </c>
      <c r="G18" s="744"/>
      <c r="H18" s="744"/>
      <c r="I18" s="744"/>
      <c r="J18" s="748"/>
      <c r="K18" s="207" t="s">
        <v>421</v>
      </c>
      <c r="L18" s="744"/>
      <c r="M18" s="744"/>
      <c r="N18" s="744"/>
      <c r="O18" s="748"/>
      <c r="P18" s="207" t="s">
        <v>422</v>
      </c>
      <c r="Q18" s="750"/>
      <c r="R18" s="750"/>
      <c r="S18" s="750"/>
      <c r="T18" s="752"/>
      <c r="U18" s="207" t="s">
        <v>423</v>
      </c>
      <c r="V18" s="744"/>
      <c r="W18" s="207" t="s">
        <v>424</v>
      </c>
    </row>
    <row r="19" spans="1:23" s="14" customFormat="1" ht="22.5" customHeight="1" x14ac:dyDescent="0.25">
      <c r="A19" s="105" t="s">
        <v>44</v>
      </c>
      <c r="B19" s="205">
        <v>136989598</v>
      </c>
      <c r="C19" s="205">
        <v>148658358</v>
      </c>
      <c r="D19" s="205">
        <v>136753704</v>
      </c>
      <c r="E19" s="208">
        <v>92</v>
      </c>
      <c r="F19" s="106"/>
      <c r="G19" s="205">
        <v>145839145</v>
      </c>
      <c r="H19" s="205">
        <v>164627242</v>
      </c>
      <c r="I19" s="205">
        <v>157025618</v>
      </c>
      <c r="J19" s="208">
        <v>95.4</v>
      </c>
      <c r="K19" s="106"/>
      <c r="L19" s="205">
        <v>155269908</v>
      </c>
      <c r="M19" s="205">
        <v>171704252</v>
      </c>
      <c r="N19" s="205">
        <v>158117775.84999999</v>
      </c>
      <c r="O19" s="208">
        <v>92.1</v>
      </c>
      <c r="P19" s="106"/>
      <c r="Q19" s="205">
        <v>167634094</v>
      </c>
      <c r="R19" s="205">
        <v>176598553</v>
      </c>
      <c r="S19" s="205">
        <v>65140960.390000097</v>
      </c>
      <c r="T19" s="208">
        <v>36.9</v>
      </c>
      <c r="U19" s="106"/>
      <c r="V19" s="205">
        <v>170201021</v>
      </c>
      <c r="W19" s="106"/>
    </row>
    <row r="20" spans="1:23" s="1" customFormat="1" ht="12.75" x14ac:dyDescent="0.2">
      <c r="A20" s="102"/>
      <c r="B20" s="209"/>
      <c r="C20" s="209"/>
      <c r="D20" s="209"/>
      <c r="E20" s="102"/>
      <c r="F20" s="102"/>
      <c r="G20" s="102"/>
      <c r="H20" s="102"/>
      <c r="I20" s="102"/>
      <c r="J20" s="102"/>
      <c r="K20" s="102"/>
      <c r="L20" s="102"/>
      <c r="M20" s="102"/>
      <c r="N20" s="102"/>
      <c r="O20" s="102"/>
      <c r="P20" s="102"/>
      <c r="Q20" s="102"/>
      <c r="R20" s="102"/>
      <c r="S20" s="102"/>
      <c r="T20" s="102"/>
      <c r="U20" s="102"/>
      <c r="V20" s="102"/>
      <c r="W20" s="102"/>
    </row>
    <row r="21" spans="1:23" s="14" customFormat="1" ht="22.5" customHeight="1" x14ac:dyDescent="0.25">
      <c r="A21" s="105" t="s">
        <v>44</v>
      </c>
      <c r="B21" s="205"/>
      <c r="C21" s="205"/>
      <c r="D21" s="205"/>
      <c r="E21" s="106"/>
      <c r="F21" s="106"/>
      <c r="G21" s="106"/>
      <c r="H21" s="106"/>
      <c r="I21" s="106"/>
      <c r="J21" s="106"/>
      <c r="K21" s="106"/>
      <c r="L21" s="106"/>
      <c r="M21" s="106"/>
      <c r="N21" s="106"/>
      <c r="O21" s="106"/>
      <c r="P21" s="106"/>
      <c r="Q21" s="106"/>
      <c r="R21" s="106"/>
      <c r="S21" s="106"/>
      <c r="T21" s="106"/>
      <c r="U21" s="106"/>
      <c r="V21" s="106"/>
      <c r="W21" s="106"/>
    </row>
    <row r="22" spans="1:23" x14ac:dyDescent="0.25">
      <c r="A22" s="15" t="s">
        <v>42</v>
      </c>
    </row>
    <row r="23" spans="1:23" x14ac:dyDescent="0.25">
      <c r="A23" s="15" t="s">
        <v>43</v>
      </c>
    </row>
    <row r="24" spans="1:23" x14ac:dyDescent="0.25">
      <c r="A24" s="15" t="s">
        <v>425</v>
      </c>
      <c r="B24" s="15"/>
      <c r="C24" s="15"/>
      <c r="D24" s="15"/>
      <c r="E24" s="15"/>
    </row>
    <row r="25" spans="1:23" ht="16.5" customHeight="1" x14ac:dyDescent="0.25">
      <c r="A25" s="15" t="s">
        <v>11069</v>
      </c>
    </row>
    <row r="26" spans="1:23" ht="15.75" x14ac:dyDescent="0.25">
      <c r="C26" s="211"/>
    </row>
  </sheetData>
  <mergeCells count="83">
    <mergeCell ref="V17:V18"/>
    <mergeCell ref="H17:H18"/>
    <mergeCell ref="I17:I18"/>
    <mergeCell ref="J17:J18"/>
    <mergeCell ref="L17:L18"/>
    <mergeCell ref="M17:M18"/>
    <mergeCell ref="N17:N18"/>
    <mergeCell ref="O17:O18"/>
    <mergeCell ref="Q17:Q18"/>
    <mergeCell ref="R17:R18"/>
    <mergeCell ref="S17:S18"/>
    <mergeCell ref="T17:T18"/>
    <mergeCell ref="S13:S14"/>
    <mergeCell ref="T13:T14"/>
    <mergeCell ref="V13:V14"/>
    <mergeCell ref="A16:W16"/>
    <mergeCell ref="A17:A18"/>
    <mergeCell ref="B17:B18"/>
    <mergeCell ref="C17:C18"/>
    <mergeCell ref="D17:D18"/>
    <mergeCell ref="E17:E18"/>
    <mergeCell ref="G17:G18"/>
    <mergeCell ref="L13:L14"/>
    <mergeCell ref="M13:M14"/>
    <mergeCell ref="N13:N14"/>
    <mergeCell ref="O13:O14"/>
    <mergeCell ref="Q13:Q14"/>
    <mergeCell ref="R13:R14"/>
    <mergeCell ref="X9:X12"/>
    <mergeCell ref="A13:A14"/>
    <mergeCell ref="B13:B14"/>
    <mergeCell ref="C13:C14"/>
    <mergeCell ref="D13:D14"/>
    <mergeCell ref="E13:E14"/>
    <mergeCell ref="G13:G14"/>
    <mergeCell ref="H13:H14"/>
    <mergeCell ref="I13:I14"/>
    <mergeCell ref="J13:J14"/>
    <mergeCell ref="O9:O12"/>
    <mergeCell ref="Q9:Q12"/>
    <mergeCell ref="R9:R12"/>
    <mergeCell ref="S9:S12"/>
    <mergeCell ref="T9:T12"/>
    <mergeCell ref="V9:V12"/>
    <mergeCell ref="A9:A12"/>
    <mergeCell ref="B9:B12"/>
    <mergeCell ref="C9:C12"/>
    <mergeCell ref="D9:D12"/>
    <mergeCell ref="E9:E12"/>
    <mergeCell ref="G9:G12"/>
    <mergeCell ref="J6:J8"/>
    <mergeCell ref="L6:L8"/>
    <mergeCell ref="M6:M8"/>
    <mergeCell ref="N6:N8"/>
    <mergeCell ref="N9:N12"/>
    <mergeCell ref="H9:H12"/>
    <mergeCell ref="I9:I12"/>
    <mergeCell ref="J9:J12"/>
    <mergeCell ref="L9:L12"/>
    <mergeCell ref="M9:M12"/>
    <mergeCell ref="X3:X5"/>
    <mergeCell ref="A5:W5"/>
    <mergeCell ref="A6:A8"/>
    <mergeCell ref="B6:B8"/>
    <mergeCell ref="C6:C8"/>
    <mergeCell ref="D6:D8"/>
    <mergeCell ref="E6:E8"/>
    <mergeCell ref="G6:G8"/>
    <mergeCell ref="H6:H8"/>
    <mergeCell ref="I6:I8"/>
    <mergeCell ref="R6:R8"/>
    <mergeCell ref="S6:S8"/>
    <mergeCell ref="T6:T8"/>
    <mergeCell ref="V6:V8"/>
    <mergeCell ref="O6:O8"/>
    <mergeCell ref="Q6:Q8"/>
    <mergeCell ref="A1:W1"/>
    <mergeCell ref="A2:W2"/>
    <mergeCell ref="B3:F3"/>
    <mergeCell ref="G3:K3"/>
    <mergeCell ref="L3:P3"/>
    <mergeCell ref="Q3:U3"/>
    <mergeCell ref="V3:W3"/>
  </mergeCells>
  <printOptions horizontalCentered="1"/>
  <pageMargins left="0" right="0"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81F1-CF8C-45BA-ABDF-430EED5F91CA}">
  <sheetPr>
    <tabColor rgb="FFFF0000"/>
  </sheetPr>
  <dimension ref="A1:U44"/>
  <sheetViews>
    <sheetView showGridLines="0" view="pageBreakPreview" zoomScale="60" zoomScaleNormal="100" workbookViewId="0">
      <pane ySplit="5" topLeftCell="A6" activePane="bottomLeft" state="frozen"/>
      <selection activeCell="A2" sqref="A2:C2"/>
      <selection pane="bottomLeft" activeCell="E33" sqref="E33"/>
    </sheetView>
  </sheetViews>
  <sheetFormatPr baseColWidth="10" defaultColWidth="11.42578125" defaultRowHeight="12" x14ac:dyDescent="0.2"/>
  <cols>
    <col min="1" max="1" width="61.85546875" style="17" customWidth="1"/>
    <col min="2" max="4" width="12.7109375" style="17" customWidth="1"/>
    <col min="5" max="5" width="13.140625" style="17" customWidth="1"/>
    <col min="6" max="6" width="12.7109375" style="17" customWidth="1"/>
    <col min="7" max="7" width="14.28515625" style="17" customWidth="1"/>
    <col min="8" max="8" width="12.42578125" style="17" customWidth="1"/>
    <col min="9" max="9" width="15" style="17" customWidth="1"/>
    <col min="10" max="10" width="12.7109375" style="17" customWidth="1"/>
    <col min="11" max="16384" width="11.42578125" style="17"/>
  </cols>
  <sheetData>
    <row r="1" spans="1:21" s="43" customFormat="1" ht="20.25" x14ac:dyDescent="0.2">
      <c r="A1" s="755" t="s">
        <v>246</v>
      </c>
      <c r="B1" s="755"/>
      <c r="C1" s="755"/>
      <c r="D1" s="755"/>
      <c r="E1" s="755"/>
      <c r="F1" s="755"/>
      <c r="G1" s="755"/>
      <c r="H1" s="755"/>
      <c r="I1" s="755"/>
      <c r="J1" s="755"/>
    </row>
    <row r="2" spans="1:21" ht="15.75" x14ac:dyDescent="0.2">
      <c r="A2" s="492" t="s">
        <v>10904</v>
      </c>
      <c r="B2" s="756" t="s">
        <v>255</v>
      </c>
      <c r="C2" s="757"/>
      <c r="D2" s="757"/>
      <c r="E2" s="757"/>
      <c r="F2" s="757"/>
      <c r="G2" s="757"/>
      <c r="H2" s="757"/>
      <c r="I2" s="757"/>
      <c r="J2" s="758"/>
      <c r="K2" s="18"/>
      <c r="L2" s="18"/>
      <c r="M2" s="18"/>
      <c r="N2" s="18"/>
      <c r="O2" s="18"/>
      <c r="P2" s="18"/>
      <c r="Q2" s="18"/>
      <c r="R2" s="18"/>
      <c r="S2" s="18"/>
      <c r="T2" s="18"/>
      <c r="U2" s="18"/>
    </row>
    <row r="3" spans="1:21" x14ac:dyDescent="0.2">
      <c r="A3" s="63"/>
      <c r="B3" s="759"/>
      <c r="C3" s="760"/>
      <c r="D3" s="760"/>
      <c r="E3" s="760"/>
      <c r="F3" s="760"/>
      <c r="G3" s="760"/>
      <c r="H3" s="760"/>
      <c r="I3" s="760"/>
      <c r="J3" s="761"/>
    </row>
    <row r="4" spans="1:21" x14ac:dyDescent="0.2">
      <c r="A4" s="762" t="s">
        <v>253</v>
      </c>
      <c r="B4" s="753" t="s">
        <v>182</v>
      </c>
      <c r="C4" s="753" t="s">
        <v>109</v>
      </c>
      <c r="D4" s="753" t="s">
        <v>183</v>
      </c>
      <c r="E4" s="753" t="s">
        <v>185</v>
      </c>
      <c r="F4" s="753" t="s">
        <v>184</v>
      </c>
      <c r="G4" s="753" t="s">
        <v>186</v>
      </c>
      <c r="H4" s="753" t="s">
        <v>188</v>
      </c>
      <c r="I4" s="753" t="s">
        <v>187</v>
      </c>
      <c r="J4" s="753" t="s">
        <v>189</v>
      </c>
    </row>
    <row r="5" spans="1:21" ht="27.75" customHeight="1" x14ac:dyDescent="0.2">
      <c r="A5" s="763"/>
      <c r="B5" s="754"/>
      <c r="C5" s="754"/>
      <c r="D5" s="754"/>
      <c r="E5" s="754"/>
      <c r="F5" s="754"/>
      <c r="G5" s="754"/>
      <c r="H5" s="754"/>
      <c r="I5" s="754"/>
      <c r="J5" s="754"/>
    </row>
    <row r="6" spans="1:21" x14ac:dyDescent="0.2">
      <c r="A6" s="114" t="s">
        <v>110</v>
      </c>
      <c r="B6" s="484">
        <v>166905</v>
      </c>
      <c r="C6" s="484">
        <v>123074</v>
      </c>
      <c r="D6" s="484">
        <v>193735</v>
      </c>
      <c r="E6" s="484">
        <v>284361</v>
      </c>
      <c r="F6" s="484">
        <v>400558</v>
      </c>
      <c r="G6" s="484">
        <f>(D6-B6)</f>
        <v>26830</v>
      </c>
      <c r="H6" s="485">
        <f>(D6/B6)-1</f>
        <v>0.16075012731793525</v>
      </c>
      <c r="I6" s="484">
        <f>(F6-D6)</f>
        <v>206823</v>
      </c>
      <c r="J6" s="485">
        <f>(F6/D6)-1</f>
        <v>1.0675561978991923</v>
      </c>
    </row>
    <row r="7" spans="1:21" x14ac:dyDescent="0.2">
      <c r="A7" s="114" t="s">
        <v>261</v>
      </c>
      <c r="B7" s="484">
        <v>6025391</v>
      </c>
      <c r="C7" s="484">
        <v>8301107</v>
      </c>
      <c r="D7" s="484">
        <v>9587680</v>
      </c>
      <c r="E7" s="484">
        <v>7084614</v>
      </c>
      <c r="F7" s="484">
        <v>9071655</v>
      </c>
      <c r="G7" s="484">
        <f t="shared" ref="G7:I33" si="0">(D7-B7)</f>
        <v>3562289</v>
      </c>
      <c r="H7" s="485">
        <f t="shared" ref="H7:J34" si="1">(D7/B7)-1</f>
        <v>0.5912129187964732</v>
      </c>
      <c r="I7" s="484">
        <f t="shared" si="0"/>
        <v>-516025</v>
      </c>
      <c r="J7" s="485">
        <f t="shared" si="1"/>
        <v>-5.3821675316656381E-2</v>
      </c>
    </row>
    <row r="8" spans="1:21" x14ac:dyDescent="0.2">
      <c r="A8" s="114" t="s">
        <v>259</v>
      </c>
      <c r="B8" s="484">
        <v>2833907</v>
      </c>
      <c r="C8" s="484">
        <v>1506673</v>
      </c>
      <c r="D8" s="484">
        <v>3283036</v>
      </c>
      <c r="E8" s="484">
        <v>2764098</v>
      </c>
      <c r="F8" s="484">
        <v>1899920</v>
      </c>
      <c r="G8" s="484">
        <f t="shared" si="0"/>
        <v>449129</v>
      </c>
      <c r="H8" s="485">
        <f t="shared" si="1"/>
        <v>0.15848402929242211</v>
      </c>
      <c r="I8" s="484">
        <f t="shared" si="0"/>
        <v>-1383116</v>
      </c>
      <c r="J8" s="485">
        <f t="shared" si="1"/>
        <v>-0.42129175555796528</v>
      </c>
    </row>
    <row r="9" spans="1:21" ht="12" hidden="1" customHeight="1" x14ac:dyDescent="0.2">
      <c r="A9" s="114" t="s">
        <v>111</v>
      </c>
      <c r="B9" s="56"/>
      <c r="C9" s="56"/>
      <c r="D9" s="56"/>
      <c r="E9" s="56"/>
      <c r="F9" s="484"/>
      <c r="G9" s="484">
        <f t="shared" si="0"/>
        <v>0</v>
      </c>
      <c r="H9" s="485" t="e">
        <f t="shared" si="1"/>
        <v>#DIV/0!</v>
      </c>
      <c r="I9" s="484">
        <f t="shared" si="0"/>
        <v>0</v>
      </c>
      <c r="J9" s="485" t="e">
        <f t="shared" si="1"/>
        <v>#DIV/0!</v>
      </c>
    </row>
    <row r="10" spans="1:21" x14ac:dyDescent="0.2">
      <c r="A10" s="114" t="s">
        <v>260</v>
      </c>
      <c r="B10" s="484">
        <v>206118</v>
      </c>
      <c r="C10" s="484">
        <v>15280</v>
      </c>
      <c r="D10" s="484">
        <v>152000</v>
      </c>
      <c r="E10" s="484">
        <v>113479</v>
      </c>
      <c r="F10" s="484">
        <v>121338</v>
      </c>
      <c r="G10" s="484">
        <f t="shared" si="0"/>
        <v>-54118</v>
      </c>
      <c r="H10" s="485">
        <f t="shared" si="1"/>
        <v>-0.26255834036813863</v>
      </c>
      <c r="I10" s="484">
        <f t="shared" si="0"/>
        <v>-30662</v>
      </c>
      <c r="J10" s="485">
        <f t="shared" si="1"/>
        <v>-0.20172368421052633</v>
      </c>
    </row>
    <row r="11" spans="1:21" x14ac:dyDescent="0.2">
      <c r="A11" s="114" t="s">
        <v>269</v>
      </c>
      <c r="B11" s="484">
        <v>6688290</v>
      </c>
      <c r="C11" s="484">
        <v>5243795</v>
      </c>
      <c r="D11" s="484">
        <v>5350000</v>
      </c>
      <c r="E11" s="484">
        <v>4630168</v>
      </c>
      <c r="F11" s="484">
        <v>4199525</v>
      </c>
      <c r="G11" s="484">
        <f t="shared" si="0"/>
        <v>-1338290</v>
      </c>
      <c r="H11" s="485">
        <f t="shared" si="1"/>
        <v>-0.2000944935102994</v>
      </c>
      <c r="I11" s="484">
        <f t="shared" si="0"/>
        <v>-1150475</v>
      </c>
      <c r="J11" s="485">
        <f t="shared" si="1"/>
        <v>-0.21504205607476634</v>
      </c>
    </row>
    <row r="12" spans="1:21" x14ac:dyDescent="0.2">
      <c r="A12" s="114" t="s">
        <v>112</v>
      </c>
      <c r="B12" s="484">
        <v>710247</v>
      </c>
      <c r="C12" s="484">
        <v>766889</v>
      </c>
      <c r="D12" s="484">
        <v>1092358</v>
      </c>
      <c r="E12" s="484">
        <v>1343998</v>
      </c>
      <c r="F12" s="484">
        <v>1358782</v>
      </c>
      <c r="G12" s="484">
        <f t="shared" si="0"/>
        <v>382111</v>
      </c>
      <c r="H12" s="485">
        <f t="shared" si="1"/>
        <v>0.53799734458575688</v>
      </c>
      <c r="I12" s="484">
        <f t="shared" si="0"/>
        <v>266424</v>
      </c>
      <c r="J12" s="485">
        <f t="shared" si="1"/>
        <v>0.24389806272302672</v>
      </c>
    </row>
    <row r="13" spans="1:21" ht="12" hidden="1" customHeight="1" x14ac:dyDescent="0.2">
      <c r="A13" s="114" t="s">
        <v>113</v>
      </c>
      <c r="B13" s="484"/>
      <c r="C13" s="484"/>
      <c r="D13" s="484"/>
      <c r="E13" s="484"/>
      <c r="F13" s="484"/>
      <c r="G13" s="484">
        <f t="shared" si="0"/>
        <v>0</v>
      </c>
      <c r="H13" s="485" t="e">
        <f t="shared" si="1"/>
        <v>#DIV/0!</v>
      </c>
      <c r="I13" s="484">
        <f t="shared" si="0"/>
        <v>0</v>
      </c>
      <c r="J13" s="485" t="e">
        <f t="shared" si="1"/>
        <v>#DIV/0!</v>
      </c>
    </row>
    <row r="14" spans="1:21" x14ac:dyDescent="0.2">
      <c r="A14" s="114" t="s">
        <v>114</v>
      </c>
      <c r="B14" s="484">
        <v>120627146</v>
      </c>
      <c r="C14" s="484">
        <v>128698389</v>
      </c>
      <c r="D14" s="484">
        <v>121171196</v>
      </c>
      <c r="E14" s="484">
        <v>126200978</v>
      </c>
      <c r="F14" s="484">
        <v>123869668</v>
      </c>
      <c r="G14" s="484">
        <f t="shared" si="0"/>
        <v>544050</v>
      </c>
      <c r="H14" s="485">
        <f t="shared" si="1"/>
        <v>4.5101788282382316E-3</v>
      </c>
      <c r="I14" s="484">
        <f t="shared" si="0"/>
        <v>2698472</v>
      </c>
      <c r="J14" s="485">
        <f t="shared" si="1"/>
        <v>2.2269913057555435E-2</v>
      </c>
    </row>
    <row r="15" spans="1:21" x14ac:dyDescent="0.2">
      <c r="A15" s="114" t="s">
        <v>270</v>
      </c>
      <c r="B15" s="484">
        <v>3433571</v>
      </c>
      <c r="C15" s="484">
        <v>4031194</v>
      </c>
      <c r="D15" s="484">
        <v>4710986</v>
      </c>
      <c r="E15" s="484">
        <v>3034670</v>
      </c>
      <c r="F15" s="484">
        <v>2765894</v>
      </c>
      <c r="G15" s="484">
        <f t="shared" si="0"/>
        <v>1277415</v>
      </c>
      <c r="H15" s="485">
        <f t="shared" si="1"/>
        <v>0.37203686773915545</v>
      </c>
      <c r="I15" s="484">
        <f t="shared" si="0"/>
        <v>-1945092</v>
      </c>
      <c r="J15" s="485">
        <f t="shared" si="1"/>
        <v>-0.41288426669066736</v>
      </c>
    </row>
    <row r="16" spans="1:21" x14ac:dyDescent="0.2">
      <c r="A16" s="114" t="s">
        <v>115</v>
      </c>
      <c r="B16" s="484">
        <v>55466</v>
      </c>
      <c r="C16" s="484">
        <v>242691</v>
      </c>
      <c r="D16" s="484">
        <v>524566</v>
      </c>
      <c r="E16" s="484">
        <v>595000</v>
      </c>
      <c r="F16" s="484">
        <v>138532</v>
      </c>
      <c r="G16" s="484">
        <f t="shared" si="0"/>
        <v>469100</v>
      </c>
      <c r="H16" s="485">
        <f t="shared" si="1"/>
        <v>8.4574333826127717</v>
      </c>
      <c r="I16" s="484">
        <f t="shared" si="0"/>
        <v>-386034</v>
      </c>
      <c r="J16" s="485">
        <f t="shared" si="1"/>
        <v>-0.73591121041012952</v>
      </c>
    </row>
    <row r="17" spans="1:10" x14ac:dyDescent="0.2">
      <c r="A17" s="114" t="s">
        <v>257</v>
      </c>
      <c r="B17" s="484">
        <v>47000</v>
      </c>
      <c r="C17" s="484">
        <v>92450</v>
      </c>
      <c r="D17" s="484">
        <v>55840</v>
      </c>
      <c r="E17" s="484">
        <v>71840</v>
      </c>
      <c r="F17" s="484">
        <v>109350</v>
      </c>
      <c r="G17" s="484">
        <f t="shared" si="0"/>
        <v>8840</v>
      </c>
      <c r="H17" s="485">
        <f t="shared" si="1"/>
        <v>0.18808510638297871</v>
      </c>
      <c r="I17" s="484">
        <f t="shared" si="0"/>
        <v>53510</v>
      </c>
      <c r="J17" s="485">
        <f t="shared" si="1"/>
        <v>0.95827363896848139</v>
      </c>
    </row>
    <row r="18" spans="1:10" ht="12" hidden="1" customHeight="1" x14ac:dyDescent="0.2">
      <c r="A18" s="114" t="s">
        <v>258</v>
      </c>
      <c r="B18" s="484"/>
      <c r="C18" s="484"/>
      <c r="D18" s="484"/>
      <c r="E18" s="484"/>
      <c r="F18" s="484"/>
      <c r="G18" s="484">
        <f t="shared" si="0"/>
        <v>0</v>
      </c>
      <c r="H18" s="485" t="e">
        <f t="shared" si="1"/>
        <v>#DIV/0!</v>
      </c>
      <c r="I18" s="484">
        <f t="shared" si="0"/>
        <v>0</v>
      </c>
      <c r="J18" s="485" t="e">
        <f t="shared" si="1"/>
        <v>#DIV/0!</v>
      </c>
    </row>
    <row r="19" spans="1:10" x14ac:dyDescent="0.2">
      <c r="A19" s="114" t="s">
        <v>117</v>
      </c>
      <c r="B19" s="484">
        <v>737600</v>
      </c>
      <c r="C19" s="484">
        <v>3638166</v>
      </c>
      <c r="D19" s="484">
        <v>1519816</v>
      </c>
      <c r="E19" s="484">
        <v>3343468</v>
      </c>
      <c r="F19" s="484">
        <v>1300977</v>
      </c>
      <c r="G19" s="484">
        <f t="shared" si="0"/>
        <v>782216</v>
      </c>
      <c r="H19" s="485">
        <f t="shared" si="1"/>
        <v>1.0604880694143168</v>
      </c>
      <c r="I19" s="484">
        <f t="shared" si="0"/>
        <v>-218839</v>
      </c>
      <c r="J19" s="485">
        <f t="shared" si="1"/>
        <v>-0.14399045673950006</v>
      </c>
    </row>
    <row r="20" spans="1:10" x14ac:dyDescent="0.2">
      <c r="A20" s="117" t="s">
        <v>118</v>
      </c>
      <c r="B20" s="484">
        <v>2051263</v>
      </c>
      <c r="C20" s="484">
        <v>1708285</v>
      </c>
      <c r="D20" s="484">
        <v>1651626</v>
      </c>
      <c r="E20" s="484">
        <v>2420984</v>
      </c>
      <c r="F20" s="484">
        <v>1752800</v>
      </c>
      <c r="G20" s="484">
        <f t="shared" si="0"/>
        <v>-399637</v>
      </c>
      <c r="H20" s="485">
        <f t="shared" si="1"/>
        <v>-0.19482484693576596</v>
      </c>
      <c r="I20" s="484">
        <f t="shared" si="0"/>
        <v>101174</v>
      </c>
      <c r="J20" s="485">
        <f t="shared" si="1"/>
        <v>6.1257209561971004E-2</v>
      </c>
    </row>
    <row r="21" spans="1:10" x14ac:dyDescent="0.2">
      <c r="A21" s="117" t="s">
        <v>116</v>
      </c>
      <c r="B21" s="484">
        <v>1792441</v>
      </c>
      <c r="C21" s="484">
        <v>985272</v>
      </c>
      <c r="D21" s="484">
        <v>2003174</v>
      </c>
      <c r="E21" s="484">
        <v>1922516</v>
      </c>
      <c r="F21" s="484">
        <v>1725301</v>
      </c>
      <c r="G21" s="484">
        <f t="shared" si="0"/>
        <v>210733</v>
      </c>
      <c r="H21" s="485">
        <f t="shared" si="1"/>
        <v>0.11756760752515705</v>
      </c>
      <c r="I21" s="484">
        <f t="shared" si="0"/>
        <v>-277873</v>
      </c>
      <c r="J21" s="485">
        <f t="shared" si="1"/>
        <v>-0.13871635714121688</v>
      </c>
    </row>
    <row r="22" spans="1:10" x14ac:dyDescent="0.2">
      <c r="A22" s="114" t="s">
        <v>271</v>
      </c>
      <c r="B22" s="484">
        <v>4906413</v>
      </c>
      <c r="C22" s="484">
        <v>4633584</v>
      </c>
      <c r="D22" s="484">
        <v>4182761</v>
      </c>
      <c r="E22" s="484">
        <v>4740091</v>
      </c>
      <c r="F22" s="484">
        <v>4603022</v>
      </c>
      <c r="G22" s="484">
        <f t="shared" si="0"/>
        <v>-723652</v>
      </c>
      <c r="H22" s="485">
        <f t="shared" si="1"/>
        <v>-0.14749104895980014</v>
      </c>
      <c r="I22" s="484">
        <f t="shared" si="0"/>
        <v>420261</v>
      </c>
      <c r="J22" s="485">
        <f t="shared" si="1"/>
        <v>0.1004745430111833</v>
      </c>
    </row>
    <row r="23" spans="1:10" x14ac:dyDescent="0.2">
      <c r="A23" s="114" t="s">
        <v>272</v>
      </c>
      <c r="B23" s="484">
        <v>697985</v>
      </c>
      <c r="C23" s="484">
        <v>356762</v>
      </c>
      <c r="D23" s="484">
        <v>523200</v>
      </c>
      <c r="E23" s="484">
        <v>523175</v>
      </c>
      <c r="F23" s="484">
        <v>350000</v>
      </c>
      <c r="G23" s="484">
        <f t="shared" si="0"/>
        <v>-174785</v>
      </c>
      <c r="H23" s="485">
        <f t="shared" si="1"/>
        <v>-0.2504136908386283</v>
      </c>
      <c r="I23" s="484">
        <f t="shared" si="0"/>
        <v>-173200</v>
      </c>
      <c r="J23" s="485">
        <f t="shared" si="1"/>
        <v>-0.33103975535168195</v>
      </c>
    </row>
    <row r="24" spans="1:10" x14ac:dyDescent="0.2">
      <c r="A24" s="114" t="s">
        <v>256</v>
      </c>
      <c r="B24" s="484">
        <v>5890602</v>
      </c>
      <c r="C24" s="484">
        <v>4669336</v>
      </c>
      <c r="D24" s="484">
        <v>6300481</v>
      </c>
      <c r="E24" s="484">
        <v>5492579</v>
      </c>
      <c r="F24" s="484">
        <v>5401839</v>
      </c>
      <c r="G24" s="484">
        <f t="shared" si="0"/>
        <v>409879</v>
      </c>
      <c r="H24" s="485">
        <f t="shared" si="1"/>
        <v>6.9581852584846171E-2</v>
      </c>
      <c r="I24" s="484">
        <f t="shared" si="0"/>
        <v>-898642</v>
      </c>
      <c r="J24" s="485">
        <f t="shared" si="1"/>
        <v>-0.14263069756102753</v>
      </c>
    </row>
    <row r="25" spans="1:10" x14ac:dyDescent="0.2">
      <c r="A25" s="114" t="s">
        <v>273</v>
      </c>
      <c r="B25" s="484">
        <v>10460080</v>
      </c>
      <c r="C25" s="484">
        <v>10048013</v>
      </c>
      <c r="D25" s="484">
        <v>11901185</v>
      </c>
      <c r="E25" s="484">
        <v>10296634</v>
      </c>
      <c r="F25" s="484">
        <v>11725755</v>
      </c>
      <c r="G25" s="484">
        <f t="shared" si="0"/>
        <v>1441105</v>
      </c>
      <c r="H25" s="485">
        <f t="shared" si="1"/>
        <v>0.13777189084595909</v>
      </c>
      <c r="I25" s="484">
        <f t="shared" si="0"/>
        <v>-175430</v>
      </c>
      <c r="J25" s="485">
        <f t="shared" si="1"/>
        <v>-1.4740548945336163E-2</v>
      </c>
    </row>
    <row r="26" spans="1:10" x14ac:dyDescent="0.2">
      <c r="A26" s="114" t="s">
        <v>274</v>
      </c>
      <c r="B26" s="484">
        <v>2601763</v>
      </c>
      <c r="C26" s="484">
        <v>4063050</v>
      </c>
      <c r="D26" s="484">
        <v>6411361</v>
      </c>
      <c r="E26" s="484">
        <v>4886015</v>
      </c>
      <c r="F26" s="484">
        <v>8693772</v>
      </c>
      <c r="G26" s="484">
        <f t="shared" si="0"/>
        <v>3809598</v>
      </c>
      <c r="H26" s="485">
        <f t="shared" si="1"/>
        <v>1.4642371345891227</v>
      </c>
      <c r="I26" s="484">
        <f t="shared" si="0"/>
        <v>2282411</v>
      </c>
      <c r="J26" s="485">
        <f t="shared" si="1"/>
        <v>0.35599477240479827</v>
      </c>
    </row>
    <row r="27" spans="1:10" x14ac:dyDescent="0.2">
      <c r="A27" s="114" t="s">
        <v>275</v>
      </c>
      <c r="B27" s="484">
        <v>596284</v>
      </c>
      <c r="C27" s="484">
        <v>334602</v>
      </c>
      <c r="D27" s="484">
        <v>226162</v>
      </c>
      <c r="E27" s="484">
        <v>504006</v>
      </c>
      <c r="F27" s="484">
        <v>1524000</v>
      </c>
      <c r="G27" s="484">
        <f t="shared" si="0"/>
        <v>-370122</v>
      </c>
      <c r="H27" s="485">
        <f t="shared" si="1"/>
        <v>-0.62071429050586635</v>
      </c>
      <c r="I27" s="484">
        <f t="shared" si="0"/>
        <v>1297838</v>
      </c>
      <c r="J27" s="485">
        <f t="shared" si="1"/>
        <v>5.7385325563091945</v>
      </c>
    </row>
    <row r="28" spans="1:10" x14ac:dyDescent="0.2">
      <c r="A28" s="114" t="s">
        <v>119</v>
      </c>
      <c r="B28" s="484">
        <v>41357</v>
      </c>
      <c r="C28" s="484">
        <v>281531</v>
      </c>
      <c r="D28" s="484">
        <v>277165</v>
      </c>
      <c r="E28" s="484">
        <v>509552</v>
      </c>
      <c r="F28" s="484">
        <v>211239</v>
      </c>
      <c r="G28" s="484">
        <f t="shared" si="0"/>
        <v>235808</v>
      </c>
      <c r="H28" s="485">
        <f t="shared" si="1"/>
        <v>5.7017675363300047</v>
      </c>
      <c r="I28" s="484">
        <f t="shared" si="0"/>
        <v>-65926</v>
      </c>
      <c r="J28" s="485">
        <f t="shared" si="1"/>
        <v>-0.23785831544386915</v>
      </c>
    </row>
    <row r="29" spans="1:10" x14ac:dyDescent="0.2">
      <c r="A29" s="114" t="s">
        <v>276</v>
      </c>
      <c r="B29" s="484">
        <v>997942</v>
      </c>
      <c r="C29" s="484">
        <v>1840642</v>
      </c>
      <c r="D29" s="484">
        <v>2562243</v>
      </c>
      <c r="E29" s="484">
        <v>2439283</v>
      </c>
      <c r="F29" s="484">
        <v>2924574</v>
      </c>
      <c r="G29" s="484">
        <f t="shared" si="0"/>
        <v>1564301</v>
      </c>
      <c r="H29" s="485">
        <f t="shared" si="1"/>
        <v>1.5675269705053001</v>
      </c>
      <c r="I29" s="484">
        <f t="shared" si="0"/>
        <v>362331</v>
      </c>
      <c r="J29" s="485">
        <f t="shared" si="1"/>
        <v>0.14141164596800548</v>
      </c>
    </row>
    <row r="30" spans="1:10" x14ac:dyDescent="0.2">
      <c r="A30" s="114" t="s">
        <v>120</v>
      </c>
      <c r="B30" s="484">
        <v>865256</v>
      </c>
      <c r="C30" s="484">
        <v>2970421</v>
      </c>
      <c r="D30" s="484">
        <v>3206990</v>
      </c>
      <c r="E30" s="484">
        <v>3857432</v>
      </c>
      <c r="F30" s="484">
        <v>2899167</v>
      </c>
      <c r="G30" s="484">
        <f t="shared" si="0"/>
        <v>2341734</v>
      </c>
      <c r="H30" s="485">
        <f t="shared" si="1"/>
        <v>2.7064059654021468</v>
      </c>
      <c r="I30" s="484">
        <f t="shared" si="0"/>
        <v>-307823</v>
      </c>
      <c r="J30" s="485">
        <f t="shared" si="1"/>
        <v>-9.5985020221453721E-2</v>
      </c>
    </row>
    <row r="31" spans="1:10" x14ac:dyDescent="0.2">
      <c r="A31" s="114" t="s">
        <v>277</v>
      </c>
      <c r="B31" s="484">
        <v>188609</v>
      </c>
      <c r="C31" s="484">
        <v>254650</v>
      </c>
      <c r="D31" s="484">
        <v>769848</v>
      </c>
      <c r="E31" s="484">
        <v>920358</v>
      </c>
      <c r="F31" s="484">
        <v>1302844</v>
      </c>
      <c r="G31" s="484">
        <f t="shared" si="0"/>
        <v>581239</v>
      </c>
      <c r="H31" s="485">
        <f t="shared" si="1"/>
        <v>3.0817140221304395</v>
      </c>
      <c r="I31" s="484">
        <f t="shared" si="0"/>
        <v>532996</v>
      </c>
      <c r="J31" s="485">
        <f t="shared" si="1"/>
        <v>0.69233926697218151</v>
      </c>
    </row>
    <row r="32" spans="1:10" x14ac:dyDescent="0.2">
      <c r="A32" s="114" t="s">
        <v>278</v>
      </c>
      <c r="B32" s="484">
        <v>3742431</v>
      </c>
      <c r="C32" s="484">
        <v>29596320</v>
      </c>
      <c r="D32" s="484">
        <v>24464871</v>
      </c>
      <c r="E32" s="484">
        <v>34851001</v>
      </c>
      <c r="F32" s="484">
        <v>24362956</v>
      </c>
      <c r="G32" s="484">
        <f t="shared" si="0"/>
        <v>20722440</v>
      </c>
      <c r="H32" s="485">
        <f t="shared" si="1"/>
        <v>5.537160204156069</v>
      </c>
      <c r="I32" s="484">
        <f t="shared" si="0"/>
        <v>-101915</v>
      </c>
      <c r="J32" s="485">
        <f t="shared" si="1"/>
        <v>-4.16576895091747E-3</v>
      </c>
    </row>
    <row r="33" spans="1:10" x14ac:dyDescent="0.2">
      <c r="A33" s="114" t="s">
        <v>279</v>
      </c>
      <c r="B33" s="484">
        <v>7966351</v>
      </c>
      <c r="C33" s="484">
        <v>9288984</v>
      </c>
      <c r="D33" s="484">
        <v>8802323</v>
      </c>
      <c r="E33" s="484">
        <v>13220027</v>
      </c>
      <c r="F33" s="484">
        <v>12085512</v>
      </c>
      <c r="G33" s="484">
        <f t="shared" si="0"/>
        <v>835972</v>
      </c>
      <c r="H33" s="485">
        <f t="shared" si="1"/>
        <v>0.10493788184828912</v>
      </c>
      <c r="I33" s="484">
        <f t="shared" si="0"/>
        <v>3283189</v>
      </c>
      <c r="J33" s="485">
        <f t="shared" si="1"/>
        <v>0.3729911978917384</v>
      </c>
    </row>
    <row r="34" spans="1:10" ht="18.75" thickBot="1" x14ac:dyDescent="0.25">
      <c r="A34" s="116" t="s">
        <v>10</v>
      </c>
      <c r="B34" s="486">
        <f t="shared" ref="B34:C34" si="2">SUM(B6:B33)</f>
        <v>184330418</v>
      </c>
      <c r="C34" s="486">
        <f t="shared" si="2"/>
        <v>223691160</v>
      </c>
      <c r="D34" s="486">
        <f t="shared" ref="D34:E34" si="3">SUM(D6:D33)</f>
        <v>220924603</v>
      </c>
      <c r="E34" s="486">
        <f t="shared" si="3"/>
        <v>236050327</v>
      </c>
      <c r="F34" s="486">
        <f>SUM(F6:F33)</f>
        <v>224798980</v>
      </c>
      <c r="G34" s="486">
        <f>SUM(G6:G33)</f>
        <v>36594185</v>
      </c>
      <c r="H34" s="487">
        <f t="shared" si="1"/>
        <v>0.19852493905807767</v>
      </c>
      <c r="I34" s="486">
        <f>SUM(I6:I33)</f>
        <v>3874377</v>
      </c>
      <c r="J34" s="487">
        <f t="shared" si="1"/>
        <v>1.7537100655104387E-2</v>
      </c>
    </row>
    <row r="35" spans="1:10" x14ac:dyDescent="0.2">
      <c r="A35" s="110" t="s">
        <v>121</v>
      </c>
      <c r="B35" s="18"/>
      <c r="C35" s="18"/>
      <c r="D35" s="18"/>
      <c r="E35" s="18"/>
      <c r="F35" s="18"/>
      <c r="G35" s="18"/>
      <c r="H35" s="18"/>
      <c r="I35" s="18"/>
    </row>
    <row r="36" spans="1:10" x14ac:dyDescent="0.2">
      <c r="A36" s="110" t="s">
        <v>254</v>
      </c>
      <c r="B36" s="45"/>
      <c r="C36" s="45"/>
      <c r="D36" s="45"/>
      <c r="E36" s="45"/>
      <c r="F36" s="45"/>
      <c r="G36" s="45"/>
      <c r="H36" s="45"/>
      <c r="I36" s="45"/>
    </row>
    <row r="37" spans="1:10" x14ac:dyDescent="0.2">
      <c r="A37" s="110" t="s">
        <v>122</v>
      </c>
      <c r="B37" s="18"/>
      <c r="C37" s="18"/>
      <c r="D37" s="18"/>
      <c r="E37" s="18"/>
      <c r="F37" s="18"/>
      <c r="G37" s="18"/>
      <c r="H37" s="18"/>
      <c r="I37" s="18"/>
    </row>
    <row r="38" spans="1:10" x14ac:dyDescent="0.2">
      <c r="A38" s="44"/>
      <c r="B38" s="18"/>
      <c r="C38" s="18"/>
      <c r="D38" s="18"/>
      <c r="E38" s="18"/>
      <c r="F38" s="18"/>
      <c r="G38" s="18"/>
      <c r="H38" s="18"/>
      <c r="I38" s="18"/>
    </row>
    <row r="39" spans="1:10" x14ac:dyDescent="0.2">
      <c r="B39" s="488"/>
      <c r="C39" s="489"/>
      <c r="D39" s="488"/>
      <c r="E39" s="489"/>
    </row>
    <row r="40" spans="1:10" x14ac:dyDescent="0.2">
      <c r="B40" s="489"/>
      <c r="C40" s="489"/>
      <c r="D40" s="488"/>
      <c r="E40" s="488"/>
      <c r="F40" s="490"/>
    </row>
    <row r="41" spans="1:10" x14ac:dyDescent="0.2">
      <c r="B41" s="489"/>
      <c r="C41" s="489"/>
      <c r="D41" s="489"/>
      <c r="F41" s="491"/>
    </row>
    <row r="42" spans="1:10" x14ac:dyDescent="0.2">
      <c r="B42" s="489"/>
      <c r="C42" s="489"/>
      <c r="D42" s="489"/>
      <c r="E42" s="489"/>
    </row>
    <row r="43" spans="1:10" x14ac:dyDescent="0.2">
      <c r="D43" s="489"/>
      <c r="E43" s="489"/>
    </row>
    <row r="44" spans="1:10" x14ac:dyDescent="0.2">
      <c r="D44" s="489"/>
      <c r="E44" s="489"/>
    </row>
  </sheetData>
  <mergeCells count="12">
    <mergeCell ref="I4:I5"/>
    <mergeCell ref="J4:J5"/>
    <mergeCell ref="A1:J1"/>
    <mergeCell ref="B2:J3"/>
    <mergeCell ref="A4:A5"/>
    <mergeCell ref="B4:B5"/>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60E83-A0EB-437D-878F-5276C9FF821F}">
  <sheetPr>
    <tabColor rgb="FFFF0000"/>
  </sheetPr>
  <dimension ref="A1:Y1623"/>
  <sheetViews>
    <sheetView showGridLines="0" view="pageBreakPreview" zoomScale="60" zoomScaleNormal="120" workbookViewId="0">
      <pane ySplit="7" topLeftCell="A8" activePane="bottomLeft" state="frozen"/>
      <selection pane="bottomLeft" sqref="A1:J1"/>
    </sheetView>
  </sheetViews>
  <sheetFormatPr baseColWidth="10" defaultColWidth="11.42578125" defaultRowHeight="12" x14ac:dyDescent="0.2"/>
  <cols>
    <col min="1" max="1" width="45.7109375" style="17" customWidth="1"/>
    <col min="2" max="2" width="19.42578125" style="17" customWidth="1"/>
    <col min="3" max="3" width="12.42578125" style="17" customWidth="1"/>
    <col min="4" max="4" width="20.7109375" style="17" customWidth="1"/>
    <col min="5" max="5" width="19.5703125" style="325" customWidth="1"/>
    <col min="6" max="6" width="24.42578125" style="17" customWidth="1"/>
    <col min="7" max="9" width="17.7109375" style="17" customWidth="1"/>
    <col min="10" max="10" width="26.42578125" style="17" customWidth="1"/>
    <col min="11" max="16384" width="11.42578125" style="17"/>
  </cols>
  <sheetData>
    <row r="1" spans="1:25" ht="20.25" x14ac:dyDescent="0.2">
      <c r="A1" s="755" t="s">
        <v>247</v>
      </c>
      <c r="B1" s="755"/>
      <c r="C1" s="755"/>
      <c r="D1" s="755"/>
      <c r="E1" s="755"/>
      <c r="F1" s="755"/>
      <c r="G1" s="755"/>
      <c r="H1" s="755"/>
      <c r="I1" s="755"/>
      <c r="J1" s="755"/>
    </row>
    <row r="2" spans="1:25" ht="20.25" x14ac:dyDescent="0.2">
      <c r="A2" s="755" t="s">
        <v>239</v>
      </c>
      <c r="B2" s="755"/>
      <c r="C2" s="755"/>
      <c r="D2" s="755"/>
      <c r="E2" s="755"/>
      <c r="F2" s="755"/>
      <c r="G2" s="755"/>
      <c r="H2" s="755"/>
      <c r="I2" s="755"/>
      <c r="J2" s="755"/>
    </row>
    <row r="3" spans="1:25" ht="20.25" customHeight="1" x14ac:dyDescent="0.2">
      <c r="A3" s="765" t="s">
        <v>10904</v>
      </c>
      <c r="B3" s="765"/>
      <c r="C3" s="765"/>
      <c r="D3" s="765"/>
      <c r="E3" s="765"/>
      <c r="F3" s="765"/>
      <c r="G3" s="765"/>
      <c r="H3" s="765"/>
      <c r="I3" s="765"/>
      <c r="J3" s="766"/>
      <c r="K3" s="18"/>
      <c r="L3" s="18"/>
      <c r="M3" s="18"/>
      <c r="N3" s="18"/>
      <c r="O3" s="18"/>
      <c r="P3" s="18"/>
      <c r="Q3" s="18"/>
      <c r="R3" s="18"/>
      <c r="S3" s="18"/>
      <c r="T3" s="18"/>
      <c r="U3" s="18"/>
      <c r="V3" s="18"/>
      <c r="W3" s="18"/>
      <c r="X3" s="18"/>
      <c r="Y3" s="18"/>
    </row>
    <row r="4" spans="1:25" ht="20.25" customHeight="1" x14ac:dyDescent="0.2">
      <c r="A4" s="767" t="s">
        <v>498</v>
      </c>
      <c r="B4" s="767"/>
      <c r="C4" s="767"/>
      <c r="D4" s="767"/>
      <c r="E4" s="767"/>
      <c r="F4" s="767"/>
      <c r="G4" s="767"/>
      <c r="H4" s="767"/>
      <c r="I4" s="767"/>
      <c r="J4" s="768"/>
      <c r="K4" s="18"/>
      <c r="L4" s="18"/>
      <c r="M4" s="18"/>
      <c r="N4" s="18"/>
      <c r="O4" s="18"/>
      <c r="P4" s="18"/>
      <c r="Q4" s="18"/>
      <c r="R4" s="18"/>
      <c r="S4" s="18"/>
      <c r="T4" s="18"/>
      <c r="U4" s="18"/>
      <c r="V4" s="18"/>
      <c r="W4" s="18"/>
      <c r="X4" s="18"/>
      <c r="Y4" s="18"/>
    </row>
    <row r="5" spans="1:25" hidden="1" x14ac:dyDescent="0.2">
      <c r="A5" s="62" t="s">
        <v>123</v>
      </c>
      <c r="B5" s="62"/>
      <c r="C5" s="62"/>
      <c r="D5" s="62"/>
      <c r="E5" s="62"/>
      <c r="F5" s="62"/>
      <c r="G5" s="62" t="s">
        <v>82</v>
      </c>
      <c r="H5" s="62" t="s">
        <v>129</v>
      </c>
      <c r="I5" s="62"/>
      <c r="J5" s="62"/>
    </row>
    <row r="6" spans="1:25" ht="36" x14ac:dyDescent="0.2">
      <c r="A6" s="86" t="s">
        <v>240</v>
      </c>
      <c r="B6" s="64" t="s">
        <v>195</v>
      </c>
      <c r="C6" s="64" t="s">
        <v>124</v>
      </c>
      <c r="D6" s="64" t="s">
        <v>196</v>
      </c>
      <c r="E6" s="64" t="s">
        <v>241</v>
      </c>
      <c r="F6" s="64" t="s">
        <v>197</v>
      </c>
      <c r="G6" s="64" t="s">
        <v>242</v>
      </c>
      <c r="H6" s="64" t="s">
        <v>125</v>
      </c>
      <c r="I6" s="64" t="s">
        <v>127</v>
      </c>
      <c r="J6" s="64" t="s">
        <v>131</v>
      </c>
      <c r="L6" s="83"/>
    </row>
    <row r="7" spans="1:25" ht="36.75" customHeight="1" x14ac:dyDescent="0.2">
      <c r="A7" s="769" t="s">
        <v>499</v>
      </c>
      <c r="B7" s="769"/>
      <c r="C7" s="769"/>
      <c r="D7" s="769"/>
      <c r="E7" s="282">
        <f>E8+E164+E360</f>
        <v>73668841.469999999</v>
      </c>
      <c r="F7" s="283"/>
      <c r="G7" s="283"/>
      <c r="H7" s="283"/>
      <c r="I7" s="283"/>
      <c r="J7" s="284"/>
    </row>
    <row r="8" spans="1:25" ht="22.5" customHeight="1" x14ac:dyDescent="0.2">
      <c r="A8" s="84" t="s">
        <v>217</v>
      </c>
      <c r="B8" s="85"/>
      <c r="C8" s="85"/>
      <c r="D8" s="85"/>
      <c r="E8" s="285">
        <f>SUM(E9:E163)</f>
        <v>24699180.999999996</v>
      </c>
      <c r="F8" s="85"/>
      <c r="G8" s="85"/>
      <c r="H8" s="85"/>
      <c r="I8" s="85"/>
      <c r="J8" s="85"/>
    </row>
    <row r="9" spans="1:25" ht="24" x14ac:dyDescent="0.2">
      <c r="A9" s="286" t="s">
        <v>500</v>
      </c>
      <c r="B9" s="287" t="s">
        <v>501</v>
      </c>
      <c r="C9" s="287" t="s">
        <v>502</v>
      </c>
      <c r="D9" s="287" t="s">
        <v>503</v>
      </c>
      <c r="E9" s="288">
        <v>99684</v>
      </c>
      <c r="F9" s="287" t="s">
        <v>504</v>
      </c>
      <c r="G9" s="287" t="s">
        <v>505</v>
      </c>
      <c r="H9" s="289">
        <v>44607</v>
      </c>
      <c r="I9" s="287" t="s">
        <v>506</v>
      </c>
      <c r="J9" s="287"/>
    </row>
    <row r="10" spans="1:25" ht="24" x14ac:dyDescent="0.2">
      <c r="A10" s="286" t="s">
        <v>507</v>
      </c>
      <c r="B10" s="287" t="s">
        <v>508</v>
      </c>
      <c r="C10" s="287" t="s">
        <v>502</v>
      </c>
      <c r="D10" s="287" t="s">
        <v>509</v>
      </c>
      <c r="E10" s="287"/>
      <c r="F10" s="287"/>
      <c r="G10" s="287" t="s">
        <v>510</v>
      </c>
      <c r="H10" s="287"/>
      <c r="I10" s="287" t="s">
        <v>511</v>
      </c>
      <c r="J10" s="287"/>
    </row>
    <row r="11" spans="1:25" ht="37.5" customHeight="1" x14ac:dyDescent="0.2">
      <c r="A11" s="286" t="s">
        <v>512</v>
      </c>
      <c r="B11" s="287" t="s">
        <v>501</v>
      </c>
      <c r="C11" s="287" t="s">
        <v>502</v>
      </c>
      <c r="D11" s="287" t="s">
        <v>513</v>
      </c>
      <c r="E11" s="287" t="s">
        <v>514</v>
      </c>
      <c r="F11" s="287" t="s">
        <v>515</v>
      </c>
      <c r="G11" s="287" t="s">
        <v>505</v>
      </c>
      <c r="H11" s="289">
        <v>44544</v>
      </c>
      <c r="I11" s="287" t="s">
        <v>516</v>
      </c>
      <c r="J11" s="287"/>
    </row>
    <row r="12" spans="1:25" ht="48" x14ac:dyDescent="0.2">
      <c r="A12" s="286" t="s">
        <v>517</v>
      </c>
      <c r="B12" s="287" t="s">
        <v>501</v>
      </c>
      <c r="C12" s="287" t="s">
        <v>502</v>
      </c>
      <c r="D12" s="287" t="s">
        <v>518</v>
      </c>
      <c r="E12" s="288">
        <v>268000</v>
      </c>
      <c r="F12" s="287" t="s">
        <v>519</v>
      </c>
      <c r="G12" s="287" t="s">
        <v>505</v>
      </c>
      <c r="H12" s="289">
        <v>44531</v>
      </c>
      <c r="I12" s="287" t="s">
        <v>516</v>
      </c>
      <c r="J12" s="287"/>
    </row>
    <row r="13" spans="1:25" ht="60" x14ac:dyDescent="0.2">
      <c r="A13" s="286" t="s">
        <v>520</v>
      </c>
      <c r="B13" s="287" t="s">
        <v>508</v>
      </c>
      <c r="C13" s="287" t="s">
        <v>502</v>
      </c>
      <c r="D13" s="287" t="s">
        <v>521</v>
      </c>
      <c r="E13" s="287" t="s">
        <v>522</v>
      </c>
      <c r="F13" s="287" t="s">
        <v>523</v>
      </c>
      <c r="G13" s="287" t="s">
        <v>505</v>
      </c>
      <c r="H13" s="289">
        <v>44550</v>
      </c>
      <c r="I13" s="287" t="s">
        <v>516</v>
      </c>
      <c r="J13" s="287"/>
    </row>
    <row r="14" spans="1:25" ht="36" x14ac:dyDescent="0.2">
      <c r="A14" s="286" t="s">
        <v>524</v>
      </c>
      <c r="B14" s="287" t="s">
        <v>501</v>
      </c>
      <c r="C14" s="287" t="s">
        <v>502</v>
      </c>
      <c r="D14" s="287" t="s">
        <v>525</v>
      </c>
      <c r="E14" s="288">
        <v>100476.12</v>
      </c>
      <c r="F14" s="287" t="s">
        <v>526</v>
      </c>
      <c r="G14" s="287" t="s">
        <v>505</v>
      </c>
      <c r="H14" s="289">
        <v>44515</v>
      </c>
      <c r="I14" s="287" t="s">
        <v>527</v>
      </c>
      <c r="J14" s="287"/>
    </row>
    <row r="15" spans="1:25" ht="36" x14ac:dyDescent="0.2">
      <c r="A15" s="286" t="s">
        <v>528</v>
      </c>
      <c r="B15" s="287" t="s">
        <v>508</v>
      </c>
      <c r="C15" s="287" t="s">
        <v>502</v>
      </c>
      <c r="D15" s="287" t="s">
        <v>529</v>
      </c>
      <c r="E15" s="288">
        <v>3498960</v>
      </c>
      <c r="F15" s="287" t="s">
        <v>530</v>
      </c>
      <c r="G15" s="287" t="s">
        <v>505</v>
      </c>
      <c r="H15" s="289">
        <v>44515</v>
      </c>
      <c r="I15" s="287" t="s">
        <v>531</v>
      </c>
      <c r="J15" s="287"/>
    </row>
    <row r="16" spans="1:25" ht="24" x14ac:dyDescent="0.2">
      <c r="A16" s="286" t="s">
        <v>532</v>
      </c>
      <c r="B16" s="287" t="s">
        <v>501</v>
      </c>
      <c r="C16" s="287" t="s">
        <v>502</v>
      </c>
      <c r="D16" s="287" t="s">
        <v>533</v>
      </c>
      <c r="E16" s="288">
        <v>54600</v>
      </c>
      <c r="F16" s="287" t="s">
        <v>534</v>
      </c>
      <c r="G16" s="287" t="s">
        <v>505</v>
      </c>
      <c r="H16" s="289">
        <v>44508</v>
      </c>
      <c r="I16" s="287" t="s">
        <v>516</v>
      </c>
      <c r="J16" s="287"/>
    </row>
    <row r="17" spans="1:10" ht="36" x14ac:dyDescent="0.2">
      <c r="A17" s="286" t="s">
        <v>535</v>
      </c>
      <c r="B17" s="287" t="s">
        <v>536</v>
      </c>
      <c r="C17" s="287" t="s">
        <v>537</v>
      </c>
      <c r="D17" s="287" t="s">
        <v>538</v>
      </c>
      <c r="E17" s="288">
        <v>139578</v>
      </c>
      <c r="F17" s="287" t="s">
        <v>539</v>
      </c>
      <c r="G17" s="287" t="s">
        <v>505</v>
      </c>
      <c r="H17" s="289">
        <v>44442</v>
      </c>
      <c r="I17" s="287" t="s">
        <v>516</v>
      </c>
      <c r="J17" s="287"/>
    </row>
    <row r="18" spans="1:10" ht="24" x14ac:dyDescent="0.2">
      <c r="A18" s="286" t="s">
        <v>540</v>
      </c>
      <c r="B18" s="287" t="s">
        <v>541</v>
      </c>
      <c r="C18" s="287" t="s">
        <v>542</v>
      </c>
      <c r="D18" s="287" t="s">
        <v>543</v>
      </c>
      <c r="E18" s="288">
        <v>865764.95</v>
      </c>
      <c r="F18" s="287" t="s">
        <v>544</v>
      </c>
      <c r="G18" s="287" t="s">
        <v>505</v>
      </c>
      <c r="H18" s="289">
        <v>44357</v>
      </c>
      <c r="I18" s="287" t="s">
        <v>545</v>
      </c>
      <c r="J18" s="287"/>
    </row>
    <row r="19" spans="1:10" ht="108" x14ac:dyDescent="0.2">
      <c r="A19" s="286" t="s">
        <v>546</v>
      </c>
      <c r="B19" s="287" t="s">
        <v>541</v>
      </c>
      <c r="C19" s="287" t="s">
        <v>542</v>
      </c>
      <c r="D19" s="287" t="s">
        <v>547</v>
      </c>
      <c r="E19" s="287" t="s">
        <v>548</v>
      </c>
      <c r="F19" s="287" t="s">
        <v>549</v>
      </c>
      <c r="G19" s="287" t="s">
        <v>505</v>
      </c>
      <c r="H19" s="289">
        <v>44347</v>
      </c>
      <c r="I19" s="287" t="s">
        <v>550</v>
      </c>
      <c r="J19" s="287"/>
    </row>
    <row r="20" spans="1:10" ht="24" x14ac:dyDescent="0.2">
      <c r="A20" s="286" t="s">
        <v>551</v>
      </c>
      <c r="B20" s="287" t="s">
        <v>501</v>
      </c>
      <c r="C20" s="287" t="s">
        <v>502</v>
      </c>
      <c r="D20" s="287" t="s">
        <v>552</v>
      </c>
      <c r="E20" s="288">
        <v>58650</v>
      </c>
      <c r="F20" s="287" t="s">
        <v>553</v>
      </c>
      <c r="G20" s="287" t="s">
        <v>505</v>
      </c>
      <c r="H20" s="289">
        <v>44336</v>
      </c>
      <c r="I20" s="287" t="s">
        <v>554</v>
      </c>
      <c r="J20" s="287"/>
    </row>
    <row r="21" spans="1:10" ht="72" x14ac:dyDescent="0.2">
      <c r="A21" s="286" t="s">
        <v>555</v>
      </c>
      <c r="B21" s="287" t="s">
        <v>508</v>
      </c>
      <c r="C21" s="287" t="s">
        <v>502</v>
      </c>
      <c r="D21" s="287" t="s">
        <v>556</v>
      </c>
      <c r="E21" s="288">
        <v>7200000</v>
      </c>
      <c r="F21" s="287" t="s">
        <v>557</v>
      </c>
      <c r="G21" s="287" t="s">
        <v>505</v>
      </c>
      <c r="H21" s="289">
        <v>44397</v>
      </c>
      <c r="I21" s="287" t="s">
        <v>558</v>
      </c>
      <c r="J21" s="287"/>
    </row>
    <row r="22" spans="1:10" ht="48" x14ac:dyDescent="0.2">
      <c r="A22" s="286" t="s">
        <v>559</v>
      </c>
      <c r="B22" s="287" t="s">
        <v>541</v>
      </c>
      <c r="C22" s="287" t="s">
        <v>542</v>
      </c>
      <c r="D22" s="287" t="s">
        <v>560</v>
      </c>
      <c r="E22" s="288">
        <v>354140.3</v>
      </c>
      <c r="F22" s="287" t="s">
        <v>561</v>
      </c>
      <c r="G22" s="287" t="s">
        <v>505</v>
      </c>
      <c r="H22" s="289">
        <v>44299</v>
      </c>
      <c r="I22" s="287" t="s">
        <v>562</v>
      </c>
      <c r="J22" s="287"/>
    </row>
    <row r="23" spans="1:10" ht="24" x14ac:dyDescent="0.2">
      <c r="A23" s="286" t="s">
        <v>551</v>
      </c>
      <c r="B23" s="287" t="s">
        <v>501</v>
      </c>
      <c r="C23" s="287" t="s">
        <v>502</v>
      </c>
      <c r="D23" s="287" t="s">
        <v>563</v>
      </c>
      <c r="E23" s="287"/>
      <c r="F23" s="287"/>
      <c r="G23" s="287" t="s">
        <v>510</v>
      </c>
      <c r="H23" s="287"/>
      <c r="I23" s="287" t="s">
        <v>511</v>
      </c>
      <c r="J23" s="287"/>
    </row>
    <row r="24" spans="1:10" ht="36" x14ac:dyDescent="0.2">
      <c r="A24" s="286" t="s">
        <v>564</v>
      </c>
      <c r="B24" s="287" t="s">
        <v>501</v>
      </c>
      <c r="C24" s="287" t="s">
        <v>502</v>
      </c>
      <c r="D24" s="287" t="s">
        <v>565</v>
      </c>
      <c r="E24" s="287" t="s">
        <v>566</v>
      </c>
      <c r="F24" s="287" t="s">
        <v>567</v>
      </c>
      <c r="G24" s="287" t="s">
        <v>505</v>
      </c>
      <c r="H24" s="289">
        <v>44322</v>
      </c>
      <c r="I24" s="287" t="s">
        <v>516</v>
      </c>
      <c r="J24" s="287"/>
    </row>
    <row r="25" spans="1:10" ht="48" x14ac:dyDescent="0.2">
      <c r="A25" s="286" t="s">
        <v>568</v>
      </c>
      <c r="B25" s="287" t="s">
        <v>501</v>
      </c>
      <c r="C25" s="287" t="s">
        <v>502</v>
      </c>
      <c r="D25" s="287" t="s">
        <v>569</v>
      </c>
      <c r="E25" s="288">
        <v>343666.8</v>
      </c>
      <c r="F25" s="287" t="s">
        <v>570</v>
      </c>
      <c r="G25" s="287" t="s">
        <v>505</v>
      </c>
      <c r="H25" s="289">
        <v>44301</v>
      </c>
      <c r="I25" s="287" t="s">
        <v>531</v>
      </c>
      <c r="J25" s="287"/>
    </row>
    <row r="26" spans="1:10" ht="60" x14ac:dyDescent="0.2">
      <c r="A26" s="286" t="s">
        <v>571</v>
      </c>
      <c r="B26" s="287" t="s">
        <v>541</v>
      </c>
      <c r="C26" s="287" t="s">
        <v>542</v>
      </c>
      <c r="D26" s="287" t="s">
        <v>572</v>
      </c>
      <c r="E26" s="288">
        <v>177000</v>
      </c>
      <c r="F26" s="287" t="s">
        <v>573</v>
      </c>
      <c r="G26" s="287" t="s">
        <v>505</v>
      </c>
      <c r="H26" s="289">
        <v>44225</v>
      </c>
      <c r="I26" s="287" t="s">
        <v>574</v>
      </c>
      <c r="J26" s="287"/>
    </row>
    <row r="27" spans="1:10" ht="36" x14ac:dyDescent="0.2">
      <c r="A27" s="286" t="s">
        <v>575</v>
      </c>
      <c r="B27" s="287" t="s">
        <v>576</v>
      </c>
      <c r="C27" s="287" t="s">
        <v>577</v>
      </c>
      <c r="D27" s="287" t="s">
        <v>578</v>
      </c>
      <c r="E27" s="288">
        <v>151990.17000000001</v>
      </c>
      <c r="F27" s="287" t="s">
        <v>579</v>
      </c>
      <c r="G27" s="287" t="s">
        <v>580</v>
      </c>
      <c r="H27" s="289" t="s">
        <v>578</v>
      </c>
      <c r="I27" s="287" t="s">
        <v>581</v>
      </c>
      <c r="J27" s="287"/>
    </row>
    <row r="28" spans="1:10" ht="36" x14ac:dyDescent="0.2">
      <c r="A28" s="286" t="s">
        <v>582</v>
      </c>
      <c r="B28" s="287" t="s">
        <v>576</v>
      </c>
      <c r="C28" s="287" t="s">
        <v>577</v>
      </c>
      <c r="D28" s="287" t="s">
        <v>578</v>
      </c>
      <c r="E28" s="288">
        <v>77116.77</v>
      </c>
      <c r="F28" s="287" t="s">
        <v>579</v>
      </c>
      <c r="G28" s="287" t="s">
        <v>580</v>
      </c>
      <c r="H28" s="289" t="s">
        <v>578</v>
      </c>
      <c r="I28" s="287" t="s">
        <v>581</v>
      </c>
      <c r="J28" s="287"/>
    </row>
    <row r="29" spans="1:10" ht="48" x14ac:dyDescent="0.2">
      <c r="A29" s="286" t="s">
        <v>583</v>
      </c>
      <c r="B29" s="287" t="s">
        <v>576</v>
      </c>
      <c r="C29" s="287" t="s">
        <v>577</v>
      </c>
      <c r="D29" s="287" t="s">
        <v>578</v>
      </c>
      <c r="E29" s="288">
        <v>66069.86</v>
      </c>
      <c r="F29" s="287" t="s">
        <v>579</v>
      </c>
      <c r="G29" s="287" t="s">
        <v>580</v>
      </c>
      <c r="H29" s="289" t="s">
        <v>578</v>
      </c>
      <c r="I29" s="287" t="s">
        <v>581</v>
      </c>
      <c r="J29" s="287"/>
    </row>
    <row r="30" spans="1:10" ht="36" x14ac:dyDescent="0.2">
      <c r="A30" s="286" t="s">
        <v>584</v>
      </c>
      <c r="B30" s="287" t="s">
        <v>585</v>
      </c>
      <c r="C30" s="287" t="s">
        <v>577</v>
      </c>
      <c r="D30" s="287" t="s">
        <v>586</v>
      </c>
      <c r="E30" s="288">
        <v>34964.82</v>
      </c>
      <c r="F30" s="287" t="s">
        <v>587</v>
      </c>
      <c r="G30" s="287" t="s">
        <v>580</v>
      </c>
      <c r="H30" s="289" t="s">
        <v>578</v>
      </c>
      <c r="I30" s="287" t="s">
        <v>581</v>
      </c>
      <c r="J30" s="287"/>
    </row>
    <row r="31" spans="1:10" ht="36" x14ac:dyDescent="0.2">
      <c r="A31" s="286" t="s">
        <v>588</v>
      </c>
      <c r="B31" s="287" t="s">
        <v>589</v>
      </c>
      <c r="C31" s="287" t="s">
        <v>502</v>
      </c>
      <c r="D31" s="287" t="s">
        <v>590</v>
      </c>
      <c r="E31" s="288">
        <v>20950</v>
      </c>
      <c r="F31" s="287" t="s">
        <v>591</v>
      </c>
      <c r="G31" s="287" t="s">
        <v>580</v>
      </c>
      <c r="H31" s="289">
        <v>44398</v>
      </c>
      <c r="I31" s="287" t="s">
        <v>550</v>
      </c>
      <c r="J31" s="287"/>
    </row>
    <row r="32" spans="1:10" ht="36" x14ac:dyDescent="0.2">
      <c r="A32" s="286" t="s">
        <v>592</v>
      </c>
      <c r="B32" s="287" t="s">
        <v>589</v>
      </c>
      <c r="C32" s="287" t="s">
        <v>502</v>
      </c>
      <c r="D32" s="287" t="s">
        <v>593</v>
      </c>
      <c r="E32" s="288">
        <v>28375</v>
      </c>
      <c r="F32" s="287" t="s">
        <v>594</v>
      </c>
      <c r="G32" s="287" t="s">
        <v>580</v>
      </c>
      <c r="H32" s="289">
        <v>44447</v>
      </c>
      <c r="I32" s="287" t="s">
        <v>595</v>
      </c>
      <c r="J32" s="287"/>
    </row>
    <row r="33" spans="1:10" ht="36" x14ac:dyDescent="0.2">
      <c r="A33" s="286" t="s">
        <v>596</v>
      </c>
      <c r="B33" s="287" t="s">
        <v>589</v>
      </c>
      <c r="C33" s="287" t="s">
        <v>502</v>
      </c>
      <c r="D33" s="287" t="s">
        <v>597</v>
      </c>
      <c r="E33" s="288">
        <v>23264.1</v>
      </c>
      <c r="F33" s="287" t="s">
        <v>598</v>
      </c>
      <c r="G33" s="287" t="s">
        <v>580</v>
      </c>
      <c r="H33" s="289">
        <v>44467</v>
      </c>
      <c r="I33" s="287" t="s">
        <v>595</v>
      </c>
      <c r="J33" s="287"/>
    </row>
    <row r="34" spans="1:10" ht="24" x14ac:dyDescent="0.2">
      <c r="A34" s="286" t="s">
        <v>599</v>
      </c>
      <c r="B34" s="287" t="s">
        <v>589</v>
      </c>
      <c r="C34" s="287" t="s">
        <v>502</v>
      </c>
      <c r="D34" s="287" t="s">
        <v>600</v>
      </c>
      <c r="E34" s="288">
        <v>18408</v>
      </c>
      <c r="F34" s="287" t="s">
        <v>601</v>
      </c>
      <c r="G34" s="287" t="s">
        <v>580</v>
      </c>
      <c r="H34" s="289">
        <v>44484</v>
      </c>
      <c r="I34" s="287" t="s">
        <v>574</v>
      </c>
      <c r="J34" s="287"/>
    </row>
    <row r="35" spans="1:10" ht="24" x14ac:dyDescent="0.2">
      <c r="A35" s="286" t="s">
        <v>602</v>
      </c>
      <c r="B35" s="287" t="s">
        <v>589</v>
      </c>
      <c r="C35" s="287" t="s">
        <v>502</v>
      </c>
      <c r="D35" s="287" t="s">
        <v>603</v>
      </c>
      <c r="E35" s="288">
        <v>35100</v>
      </c>
      <c r="F35" s="287" t="s">
        <v>604</v>
      </c>
      <c r="G35" s="287" t="s">
        <v>580</v>
      </c>
      <c r="H35" s="289">
        <v>44516</v>
      </c>
      <c r="I35" s="287" t="s">
        <v>605</v>
      </c>
      <c r="J35" s="287"/>
    </row>
    <row r="36" spans="1:10" ht="36" x14ac:dyDescent="0.2">
      <c r="A36" s="286" t="s">
        <v>606</v>
      </c>
      <c r="B36" s="287" t="s">
        <v>501</v>
      </c>
      <c r="C36" s="287" t="s">
        <v>502</v>
      </c>
      <c r="D36" s="287" t="s">
        <v>607</v>
      </c>
      <c r="E36" s="288">
        <v>259694.4</v>
      </c>
      <c r="F36" s="287" t="s">
        <v>608</v>
      </c>
      <c r="G36" s="287" t="s">
        <v>580</v>
      </c>
      <c r="H36" s="289">
        <v>44272</v>
      </c>
      <c r="I36" s="287" t="s">
        <v>609</v>
      </c>
      <c r="J36" s="287"/>
    </row>
    <row r="37" spans="1:10" ht="24" x14ac:dyDescent="0.2">
      <c r="A37" s="286" t="s">
        <v>610</v>
      </c>
      <c r="B37" s="287" t="s">
        <v>589</v>
      </c>
      <c r="C37" s="287" t="s">
        <v>502</v>
      </c>
      <c r="D37" s="287" t="s">
        <v>611</v>
      </c>
      <c r="E37" s="288">
        <v>34400</v>
      </c>
      <c r="F37" s="287" t="s">
        <v>612</v>
      </c>
      <c r="G37" s="287" t="s">
        <v>580</v>
      </c>
      <c r="H37" s="289">
        <v>44211</v>
      </c>
      <c r="I37" s="287" t="s">
        <v>613</v>
      </c>
      <c r="J37" s="287"/>
    </row>
    <row r="38" spans="1:10" ht="36" x14ac:dyDescent="0.2">
      <c r="A38" s="286" t="s">
        <v>614</v>
      </c>
      <c r="B38" s="287" t="s">
        <v>589</v>
      </c>
      <c r="C38" s="287" t="s">
        <v>502</v>
      </c>
      <c r="D38" s="287" t="s">
        <v>615</v>
      </c>
      <c r="E38" s="288">
        <v>20000</v>
      </c>
      <c r="F38" s="287" t="s">
        <v>616</v>
      </c>
      <c r="G38" s="287" t="s">
        <v>580</v>
      </c>
      <c r="H38" s="289">
        <v>44214</v>
      </c>
      <c r="I38" s="287" t="s">
        <v>574</v>
      </c>
      <c r="J38" s="287"/>
    </row>
    <row r="39" spans="1:10" ht="36" x14ac:dyDescent="0.2">
      <c r="A39" s="286" t="s">
        <v>617</v>
      </c>
      <c r="B39" s="287" t="s">
        <v>618</v>
      </c>
      <c r="C39" s="287" t="s">
        <v>542</v>
      </c>
      <c r="D39" s="287" t="s">
        <v>619</v>
      </c>
      <c r="E39" s="288">
        <v>273300</v>
      </c>
      <c r="F39" s="287" t="s">
        <v>616</v>
      </c>
      <c r="G39" s="287" t="s">
        <v>580</v>
      </c>
      <c r="H39" s="289">
        <v>44215</v>
      </c>
      <c r="I39" s="287" t="s">
        <v>620</v>
      </c>
      <c r="J39" s="287"/>
    </row>
    <row r="40" spans="1:10" ht="36" x14ac:dyDescent="0.2">
      <c r="A40" s="286" t="s">
        <v>621</v>
      </c>
      <c r="B40" s="287" t="s">
        <v>501</v>
      </c>
      <c r="C40" s="287" t="s">
        <v>502</v>
      </c>
      <c r="D40" s="287" t="s">
        <v>622</v>
      </c>
      <c r="E40" s="288">
        <v>50000</v>
      </c>
      <c r="F40" s="287" t="s">
        <v>623</v>
      </c>
      <c r="G40" s="287" t="s">
        <v>580</v>
      </c>
      <c r="H40" s="289">
        <v>44217</v>
      </c>
      <c r="I40" s="287" t="s">
        <v>624</v>
      </c>
      <c r="J40" s="287"/>
    </row>
    <row r="41" spans="1:10" ht="36" x14ac:dyDescent="0.2">
      <c r="A41" s="286" t="s">
        <v>625</v>
      </c>
      <c r="B41" s="287" t="s">
        <v>589</v>
      </c>
      <c r="C41" s="287" t="s">
        <v>502</v>
      </c>
      <c r="D41" s="287" t="s">
        <v>626</v>
      </c>
      <c r="E41" s="288">
        <v>594000</v>
      </c>
      <c r="F41" s="287" t="s">
        <v>627</v>
      </c>
      <c r="G41" s="287" t="s">
        <v>580</v>
      </c>
      <c r="H41" s="289">
        <v>44223</v>
      </c>
      <c r="I41" s="287" t="s">
        <v>628</v>
      </c>
      <c r="J41" s="287"/>
    </row>
    <row r="42" spans="1:10" ht="36" x14ac:dyDescent="0.2">
      <c r="A42" s="286" t="s">
        <v>629</v>
      </c>
      <c r="B42" s="287" t="s">
        <v>589</v>
      </c>
      <c r="C42" s="287" t="s">
        <v>502</v>
      </c>
      <c r="D42" s="287" t="s">
        <v>630</v>
      </c>
      <c r="E42" s="288">
        <v>140000</v>
      </c>
      <c r="F42" s="287" t="s">
        <v>631</v>
      </c>
      <c r="G42" s="287" t="s">
        <v>580</v>
      </c>
      <c r="H42" s="289">
        <v>44223</v>
      </c>
      <c r="I42" s="287" t="s">
        <v>628</v>
      </c>
      <c r="J42" s="287"/>
    </row>
    <row r="43" spans="1:10" ht="24" x14ac:dyDescent="0.2">
      <c r="A43" s="286" t="s">
        <v>632</v>
      </c>
      <c r="B43" s="287" t="s">
        <v>633</v>
      </c>
      <c r="C43" s="287" t="s">
        <v>502</v>
      </c>
      <c r="D43" s="287" t="s">
        <v>634</v>
      </c>
      <c r="E43" s="288">
        <v>1782000</v>
      </c>
      <c r="F43" s="287" t="s">
        <v>635</v>
      </c>
      <c r="G43" s="287" t="s">
        <v>580</v>
      </c>
      <c r="H43" s="289">
        <v>44224</v>
      </c>
      <c r="I43" s="287" t="s">
        <v>636</v>
      </c>
      <c r="J43" s="287"/>
    </row>
    <row r="44" spans="1:10" ht="24" x14ac:dyDescent="0.2">
      <c r="A44" s="286" t="s">
        <v>637</v>
      </c>
      <c r="B44" s="287" t="s">
        <v>633</v>
      </c>
      <c r="C44" s="287" t="s">
        <v>502</v>
      </c>
      <c r="D44" s="287" t="s">
        <v>638</v>
      </c>
      <c r="E44" s="288">
        <v>2222475</v>
      </c>
      <c r="F44" s="287" t="s">
        <v>639</v>
      </c>
      <c r="G44" s="287" t="s">
        <v>580</v>
      </c>
      <c r="H44" s="289">
        <v>44224</v>
      </c>
      <c r="I44" s="287" t="s">
        <v>640</v>
      </c>
      <c r="J44" s="287"/>
    </row>
    <row r="45" spans="1:10" ht="24" x14ac:dyDescent="0.2">
      <c r="A45" s="286" t="s">
        <v>641</v>
      </c>
      <c r="B45" s="287" t="s">
        <v>589</v>
      </c>
      <c r="C45" s="287" t="s">
        <v>502</v>
      </c>
      <c r="D45" s="287" t="s">
        <v>642</v>
      </c>
      <c r="E45" s="288">
        <v>24000</v>
      </c>
      <c r="F45" s="287" t="s">
        <v>643</v>
      </c>
      <c r="G45" s="287" t="s">
        <v>580</v>
      </c>
      <c r="H45" s="289">
        <v>44230</v>
      </c>
      <c r="I45" s="287" t="s">
        <v>605</v>
      </c>
      <c r="J45" s="287"/>
    </row>
    <row r="46" spans="1:10" ht="36" x14ac:dyDescent="0.2">
      <c r="A46" s="286" t="s">
        <v>644</v>
      </c>
      <c r="B46" s="287" t="s">
        <v>633</v>
      </c>
      <c r="C46" s="287" t="s">
        <v>502</v>
      </c>
      <c r="D46" s="287" t="s">
        <v>645</v>
      </c>
      <c r="E46" s="288">
        <v>94756.61</v>
      </c>
      <c r="F46" s="287" t="s">
        <v>646</v>
      </c>
      <c r="G46" s="287" t="s">
        <v>580</v>
      </c>
      <c r="H46" s="289">
        <v>44230</v>
      </c>
      <c r="I46" s="287" t="s">
        <v>647</v>
      </c>
      <c r="J46" s="287"/>
    </row>
    <row r="47" spans="1:10" ht="36" x14ac:dyDescent="0.2">
      <c r="A47" s="286" t="s">
        <v>648</v>
      </c>
      <c r="B47" s="287" t="s">
        <v>589</v>
      </c>
      <c r="C47" s="287" t="s">
        <v>502</v>
      </c>
      <c r="D47" s="287" t="s">
        <v>649</v>
      </c>
      <c r="E47" s="288">
        <v>35100</v>
      </c>
      <c r="F47" s="287" t="s">
        <v>650</v>
      </c>
      <c r="G47" s="287" t="s">
        <v>580</v>
      </c>
      <c r="H47" s="289">
        <v>44230</v>
      </c>
      <c r="I47" s="287" t="s">
        <v>651</v>
      </c>
      <c r="J47" s="287"/>
    </row>
    <row r="48" spans="1:10" ht="36" x14ac:dyDescent="0.2">
      <c r="A48" s="286" t="s">
        <v>652</v>
      </c>
      <c r="B48" s="287" t="s">
        <v>501</v>
      </c>
      <c r="C48" s="287" t="s">
        <v>502</v>
      </c>
      <c r="D48" s="287" t="s">
        <v>653</v>
      </c>
      <c r="E48" s="288">
        <v>63333.36</v>
      </c>
      <c r="F48" s="287" t="s">
        <v>654</v>
      </c>
      <c r="G48" s="287" t="s">
        <v>580</v>
      </c>
      <c r="H48" s="289">
        <v>44235</v>
      </c>
      <c r="I48" s="287" t="s">
        <v>655</v>
      </c>
      <c r="J48" s="287"/>
    </row>
    <row r="49" spans="1:10" ht="36" x14ac:dyDescent="0.2">
      <c r="A49" s="286" t="s">
        <v>656</v>
      </c>
      <c r="B49" s="287" t="s">
        <v>618</v>
      </c>
      <c r="C49" s="287" t="s">
        <v>542</v>
      </c>
      <c r="D49" s="287" t="s">
        <v>657</v>
      </c>
      <c r="E49" s="288">
        <v>62621.83</v>
      </c>
      <c r="F49" s="287" t="s">
        <v>658</v>
      </c>
      <c r="G49" s="287" t="s">
        <v>580</v>
      </c>
      <c r="H49" s="289">
        <v>44236</v>
      </c>
      <c r="I49" s="287" t="s">
        <v>655</v>
      </c>
      <c r="J49" s="287"/>
    </row>
    <row r="50" spans="1:10" ht="24" x14ac:dyDescent="0.2">
      <c r="A50" s="286" t="s">
        <v>659</v>
      </c>
      <c r="B50" s="287" t="s">
        <v>589</v>
      </c>
      <c r="C50" s="287" t="s">
        <v>502</v>
      </c>
      <c r="D50" s="287" t="s">
        <v>660</v>
      </c>
      <c r="E50" s="288">
        <v>22500</v>
      </c>
      <c r="F50" s="287" t="s">
        <v>661</v>
      </c>
      <c r="G50" s="287" t="s">
        <v>580</v>
      </c>
      <c r="H50" s="289">
        <v>44237</v>
      </c>
      <c r="I50" s="287" t="s">
        <v>662</v>
      </c>
      <c r="J50" s="287"/>
    </row>
    <row r="51" spans="1:10" ht="48" x14ac:dyDescent="0.2">
      <c r="A51" s="286" t="s">
        <v>663</v>
      </c>
      <c r="B51" s="287" t="s">
        <v>501</v>
      </c>
      <c r="C51" s="287" t="s">
        <v>502</v>
      </c>
      <c r="D51" s="287" t="s">
        <v>664</v>
      </c>
      <c r="E51" s="288">
        <v>366666.72</v>
      </c>
      <c r="F51" s="287" t="s">
        <v>665</v>
      </c>
      <c r="G51" s="287" t="s">
        <v>580</v>
      </c>
      <c r="H51" s="289">
        <v>44237</v>
      </c>
      <c r="I51" s="287" t="s">
        <v>666</v>
      </c>
      <c r="J51" s="287"/>
    </row>
    <row r="52" spans="1:10" ht="24" x14ac:dyDescent="0.2">
      <c r="A52" s="286" t="s">
        <v>667</v>
      </c>
      <c r="B52" s="287" t="s">
        <v>501</v>
      </c>
      <c r="C52" s="287" t="s">
        <v>502</v>
      </c>
      <c r="D52" s="287" t="s">
        <v>668</v>
      </c>
      <c r="E52" s="288">
        <v>19470</v>
      </c>
      <c r="F52" s="287" t="s">
        <v>669</v>
      </c>
      <c r="G52" s="287" t="s">
        <v>580</v>
      </c>
      <c r="H52" s="289">
        <v>44237</v>
      </c>
      <c r="I52" s="287" t="s">
        <v>670</v>
      </c>
      <c r="J52" s="287"/>
    </row>
    <row r="53" spans="1:10" ht="24" x14ac:dyDescent="0.2">
      <c r="A53" s="286" t="s">
        <v>671</v>
      </c>
      <c r="B53" s="287" t="s">
        <v>633</v>
      </c>
      <c r="C53" s="287" t="s">
        <v>502</v>
      </c>
      <c r="D53" s="287" t="s">
        <v>672</v>
      </c>
      <c r="E53" s="288">
        <v>360382.52</v>
      </c>
      <c r="F53" s="287" t="s">
        <v>673</v>
      </c>
      <c r="G53" s="287" t="s">
        <v>580</v>
      </c>
      <c r="H53" s="289">
        <v>44238</v>
      </c>
      <c r="I53" s="287" t="s">
        <v>674</v>
      </c>
      <c r="J53" s="287"/>
    </row>
    <row r="54" spans="1:10" ht="24" x14ac:dyDescent="0.2">
      <c r="A54" s="286" t="s">
        <v>675</v>
      </c>
      <c r="B54" s="287" t="s">
        <v>501</v>
      </c>
      <c r="C54" s="287" t="s">
        <v>502</v>
      </c>
      <c r="D54" s="287" t="s">
        <v>676</v>
      </c>
      <c r="E54" s="288">
        <v>365608.1</v>
      </c>
      <c r="F54" s="287" t="s">
        <v>677</v>
      </c>
      <c r="G54" s="287" t="s">
        <v>580</v>
      </c>
      <c r="H54" s="289">
        <v>44238</v>
      </c>
      <c r="I54" s="287" t="s">
        <v>678</v>
      </c>
      <c r="J54" s="287"/>
    </row>
    <row r="55" spans="1:10" ht="48" x14ac:dyDescent="0.2">
      <c r="A55" s="286" t="s">
        <v>679</v>
      </c>
      <c r="B55" s="287" t="s">
        <v>589</v>
      </c>
      <c r="C55" s="287" t="s">
        <v>502</v>
      </c>
      <c r="D55" s="287" t="s">
        <v>680</v>
      </c>
      <c r="E55" s="288">
        <v>34800</v>
      </c>
      <c r="F55" s="287" t="s">
        <v>681</v>
      </c>
      <c r="G55" s="287" t="s">
        <v>580</v>
      </c>
      <c r="H55" s="289">
        <v>44238</v>
      </c>
      <c r="I55" s="287" t="s">
        <v>682</v>
      </c>
      <c r="J55" s="287"/>
    </row>
    <row r="56" spans="1:10" ht="36" x14ac:dyDescent="0.2">
      <c r="A56" s="286" t="s">
        <v>683</v>
      </c>
      <c r="B56" s="287" t="s">
        <v>589</v>
      </c>
      <c r="C56" s="287" t="s">
        <v>502</v>
      </c>
      <c r="D56" s="287" t="s">
        <v>684</v>
      </c>
      <c r="E56" s="288">
        <v>20000</v>
      </c>
      <c r="F56" s="287" t="s">
        <v>685</v>
      </c>
      <c r="G56" s="287" t="s">
        <v>580</v>
      </c>
      <c r="H56" s="289">
        <v>44239</v>
      </c>
      <c r="I56" s="287" t="s">
        <v>686</v>
      </c>
      <c r="J56" s="287"/>
    </row>
    <row r="57" spans="1:10" ht="36" x14ac:dyDescent="0.2">
      <c r="A57" s="286" t="s">
        <v>687</v>
      </c>
      <c r="B57" s="287" t="s">
        <v>589</v>
      </c>
      <c r="C57" s="287" t="s">
        <v>502</v>
      </c>
      <c r="D57" s="287" t="s">
        <v>688</v>
      </c>
      <c r="E57" s="288">
        <v>34400</v>
      </c>
      <c r="F57" s="287" t="s">
        <v>612</v>
      </c>
      <c r="G57" s="287" t="s">
        <v>580</v>
      </c>
      <c r="H57" s="289">
        <v>44243</v>
      </c>
      <c r="I57" s="287" t="s">
        <v>689</v>
      </c>
      <c r="J57" s="287"/>
    </row>
    <row r="58" spans="1:10" ht="36" x14ac:dyDescent="0.2">
      <c r="A58" s="286" t="s">
        <v>690</v>
      </c>
      <c r="B58" s="287" t="s">
        <v>618</v>
      </c>
      <c r="C58" s="287" t="s">
        <v>542</v>
      </c>
      <c r="D58" s="287" t="s">
        <v>691</v>
      </c>
      <c r="E58" s="288">
        <v>33591.839999999997</v>
      </c>
      <c r="F58" s="287" t="s">
        <v>692</v>
      </c>
      <c r="G58" s="287" t="s">
        <v>580</v>
      </c>
      <c r="H58" s="289">
        <v>44245</v>
      </c>
      <c r="I58" s="287" t="s">
        <v>545</v>
      </c>
      <c r="J58" s="287"/>
    </row>
    <row r="59" spans="1:10" ht="36" x14ac:dyDescent="0.2">
      <c r="A59" s="286" t="s">
        <v>693</v>
      </c>
      <c r="B59" s="287" t="s">
        <v>633</v>
      </c>
      <c r="C59" s="287" t="s">
        <v>502</v>
      </c>
      <c r="D59" s="287" t="s">
        <v>694</v>
      </c>
      <c r="E59" s="288">
        <v>501597.12</v>
      </c>
      <c r="F59" s="287" t="s">
        <v>677</v>
      </c>
      <c r="G59" s="287" t="s">
        <v>580</v>
      </c>
      <c r="H59" s="289">
        <v>44245</v>
      </c>
      <c r="I59" s="287" t="s">
        <v>655</v>
      </c>
      <c r="J59" s="287"/>
    </row>
    <row r="60" spans="1:10" ht="36" x14ac:dyDescent="0.2">
      <c r="A60" s="286" t="s">
        <v>695</v>
      </c>
      <c r="B60" s="287" t="s">
        <v>501</v>
      </c>
      <c r="C60" s="287" t="s">
        <v>502</v>
      </c>
      <c r="D60" s="287" t="s">
        <v>696</v>
      </c>
      <c r="E60" s="288">
        <v>120000</v>
      </c>
      <c r="F60" s="287" t="s">
        <v>697</v>
      </c>
      <c r="G60" s="287" t="s">
        <v>580</v>
      </c>
      <c r="H60" s="289">
        <v>44245</v>
      </c>
      <c r="I60" s="287" t="s">
        <v>655</v>
      </c>
      <c r="J60" s="287"/>
    </row>
    <row r="61" spans="1:10" ht="36" x14ac:dyDescent="0.2">
      <c r="A61" s="286" t="s">
        <v>698</v>
      </c>
      <c r="B61" s="287" t="s">
        <v>633</v>
      </c>
      <c r="C61" s="287" t="s">
        <v>502</v>
      </c>
      <c r="D61" s="287" t="s">
        <v>699</v>
      </c>
      <c r="E61" s="288">
        <v>42932</v>
      </c>
      <c r="F61" s="287" t="s">
        <v>700</v>
      </c>
      <c r="G61" s="287" t="s">
        <v>580</v>
      </c>
      <c r="H61" s="289">
        <v>44245</v>
      </c>
      <c r="I61" s="287" t="s">
        <v>655</v>
      </c>
      <c r="J61" s="287"/>
    </row>
    <row r="62" spans="1:10" ht="24" x14ac:dyDescent="0.2">
      <c r="A62" s="286" t="s">
        <v>701</v>
      </c>
      <c r="B62" s="287" t="s">
        <v>633</v>
      </c>
      <c r="C62" s="287" t="s">
        <v>502</v>
      </c>
      <c r="D62" s="287" t="s">
        <v>702</v>
      </c>
      <c r="E62" s="288">
        <v>84000</v>
      </c>
      <c r="F62" s="287" t="s">
        <v>703</v>
      </c>
      <c r="G62" s="287" t="s">
        <v>580</v>
      </c>
      <c r="H62" s="289">
        <v>44245</v>
      </c>
      <c r="I62" s="287" t="s">
        <v>655</v>
      </c>
      <c r="J62" s="287"/>
    </row>
    <row r="63" spans="1:10" ht="36" x14ac:dyDescent="0.2">
      <c r="A63" s="286" t="s">
        <v>704</v>
      </c>
      <c r="B63" s="287" t="s">
        <v>589</v>
      </c>
      <c r="C63" s="287" t="s">
        <v>502</v>
      </c>
      <c r="D63" s="287" t="s">
        <v>705</v>
      </c>
      <c r="E63" s="288">
        <v>28500</v>
      </c>
      <c r="F63" s="287" t="s">
        <v>706</v>
      </c>
      <c r="G63" s="287" t="s">
        <v>580</v>
      </c>
      <c r="H63" s="289">
        <v>44249</v>
      </c>
      <c r="I63" s="287" t="s">
        <v>707</v>
      </c>
      <c r="J63" s="287"/>
    </row>
    <row r="64" spans="1:10" ht="24" x14ac:dyDescent="0.2">
      <c r="A64" s="286" t="s">
        <v>708</v>
      </c>
      <c r="B64" s="287" t="s">
        <v>589</v>
      </c>
      <c r="C64" s="287" t="s">
        <v>502</v>
      </c>
      <c r="D64" s="287" t="s">
        <v>709</v>
      </c>
      <c r="E64" s="288">
        <v>34400</v>
      </c>
      <c r="F64" s="287" t="s">
        <v>710</v>
      </c>
      <c r="G64" s="287" t="s">
        <v>580</v>
      </c>
      <c r="H64" s="289">
        <v>44253</v>
      </c>
      <c r="I64" s="287" t="s">
        <v>651</v>
      </c>
      <c r="J64" s="287"/>
    </row>
    <row r="65" spans="1:10" ht="24" x14ac:dyDescent="0.2">
      <c r="A65" s="286" t="s">
        <v>711</v>
      </c>
      <c r="B65" s="287" t="s">
        <v>589</v>
      </c>
      <c r="C65" s="287" t="s">
        <v>502</v>
      </c>
      <c r="D65" s="287" t="s">
        <v>712</v>
      </c>
      <c r="E65" s="288">
        <v>34400</v>
      </c>
      <c r="F65" s="287" t="s">
        <v>713</v>
      </c>
      <c r="G65" s="287" t="s">
        <v>580</v>
      </c>
      <c r="H65" s="289">
        <v>44256</v>
      </c>
      <c r="I65" s="287" t="s">
        <v>613</v>
      </c>
      <c r="J65" s="287"/>
    </row>
    <row r="66" spans="1:10" ht="24" x14ac:dyDescent="0.2">
      <c r="A66" s="286" t="s">
        <v>714</v>
      </c>
      <c r="B66" s="287" t="s">
        <v>589</v>
      </c>
      <c r="C66" s="287" t="s">
        <v>502</v>
      </c>
      <c r="D66" s="287" t="s">
        <v>715</v>
      </c>
      <c r="E66" s="288">
        <v>21000</v>
      </c>
      <c r="F66" s="287" t="s">
        <v>716</v>
      </c>
      <c r="G66" s="287" t="s">
        <v>580</v>
      </c>
      <c r="H66" s="289">
        <v>44257</v>
      </c>
      <c r="I66" s="287" t="s">
        <v>662</v>
      </c>
      <c r="J66" s="287"/>
    </row>
    <row r="67" spans="1:10" ht="24" x14ac:dyDescent="0.2">
      <c r="A67" s="286" t="s">
        <v>717</v>
      </c>
      <c r="B67" s="287" t="s">
        <v>589</v>
      </c>
      <c r="C67" s="287" t="s">
        <v>502</v>
      </c>
      <c r="D67" s="287" t="s">
        <v>718</v>
      </c>
      <c r="E67" s="288">
        <v>34200</v>
      </c>
      <c r="F67" s="287" t="s">
        <v>719</v>
      </c>
      <c r="G67" s="287" t="s">
        <v>580</v>
      </c>
      <c r="H67" s="289">
        <v>44257</v>
      </c>
      <c r="I67" s="287" t="s">
        <v>662</v>
      </c>
      <c r="J67" s="287"/>
    </row>
    <row r="68" spans="1:10" ht="24" x14ac:dyDescent="0.2">
      <c r="A68" s="286" t="s">
        <v>717</v>
      </c>
      <c r="B68" s="287" t="s">
        <v>589</v>
      </c>
      <c r="C68" s="287" t="s">
        <v>502</v>
      </c>
      <c r="D68" s="287" t="s">
        <v>720</v>
      </c>
      <c r="E68" s="288">
        <v>30000</v>
      </c>
      <c r="F68" s="287" t="s">
        <v>721</v>
      </c>
      <c r="G68" s="287" t="s">
        <v>580</v>
      </c>
      <c r="H68" s="289">
        <v>44257</v>
      </c>
      <c r="I68" s="287" t="s">
        <v>662</v>
      </c>
      <c r="J68" s="287"/>
    </row>
    <row r="69" spans="1:10" ht="24" x14ac:dyDescent="0.2">
      <c r="A69" s="286" t="s">
        <v>722</v>
      </c>
      <c r="B69" s="287" t="s">
        <v>589</v>
      </c>
      <c r="C69" s="287" t="s">
        <v>502</v>
      </c>
      <c r="D69" s="287" t="s">
        <v>723</v>
      </c>
      <c r="E69" s="288">
        <v>25500</v>
      </c>
      <c r="F69" s="287" t="s">
        <v>724</v>
      </c>
      <c r="G69" s="287" t="s">
        <v>580</v>
      </c>
      <c r="H69" s="289">
        <v>44257</v>
      </c>
      <c r="I69" s="287" t="s">
        <v>662</v>
      </c>
      <c r="J69" s="287"/>
    </row>
    <row r="70" spans="1:10" ht="36" x14ac:dyDescent="0.2">
      <c r="A70" s="286" t="s">
        <v>725</v>
      </c>
      <c r="B70" s="287" t="s">
        <v>589</v>
      </c>
      <c r="C70" s="287" t="s">
        <v>502</v>
      </c>
      <c r="D70" s="287" t="s">
        <v>726</v>
      </c>
      <c r="E70" s="288">
        <v>26000</v>
      </c>
      <c r="F70" s="287" t="s">
        <v>727</v>
      </c>
      <c r="G70" s="287" t="s">
        <v>580</v>
      </c>
      <c r="H70" s="289">
        <v>44257</v>
      </c>
      <c r="I70" s="287" t="s">
        <v>728</v>
      </c>
      <c r="J70" s="287"/>
    </row>
    <row r="71" spans="1:10" ht="24" x14ac:dyDescent="0.2">
      <c r="A71" s="286" t="s">
        <v>729</v>
      </c>
      <c r="B71" s="287" t="s">
        <v>589</v>
      </c>
      <c r="C71" s="287" t="s">
        <v>502</v>
      </c>
      <c r="D71" s="287" t="s">
        <v>730</v>
      </c>
      <c r="E71" s="288">
        <v>23840</v>
      </c>
      <c r="F71" s="287" t="s">
        <v>731</v>
      </c>
      <c r="G71" s="287" t="s">
        <v>580</v>
      </c>
      <c r="H71" s="289">
        <v>44257</v>
      </c>
      <c r="I71" s="287" t="s">
        <v>732</v>
      </c>
      <c r="J71" s="287"/>
    </row>
    <row r="72" spans="1:10" ht="24" x14ac:dyDescent="0.2">
      <c r="A72" s="286" t="s">
        <v>717</v>
      </c>
      <c r="B72" s="287" t="s">
        <v>589</v>
      </c>
      <c r="C72" s="287" t="s">
        <v>502</v>
      </c>
      <c r="D72" s="287" t="s">
        <v>733</v>
      </c>
      <c r="E72" s="288">
        <v>34200</v>
      </c>
      <c r="F72" s="287" t="s">
        <v>734</v>
      </c>
      <c r="G72" s="287" t="s">
        <v>580</v>
      </c>
      <c r="H72" s="289">
        <v>44258</v>
      </c>
      <c r="I72" s="287" t="s">
        <v>651</v>
      </c>
      <c r="J72" s="287"/>
    </row>
    <row r="73" spans="1:10" ht="36" x14ac:dyDescent="0.2">
      <c r="A73" s="286" t="s">
        <v>717</v>
      </c>
      <c r="B73" s="287" t="s">
        <v>589</v>
      </c>
      <c r="C73" s="287" t="s">
        <v>502</v>
      </c>
      <c r="D73" s="287" t="s">
        <v>735</v>
      </c>
      <c r="E73" s="288">
        <v>30000</v>
      </c>
      <c r="F73" s="287" t="s">
        <v>736</v>
      </c>
      <c r="G73" s="287" t="s">
        <v>580</v>
      </c>
      <c r="H73" s="289">
        <v>44258</v>
      </c>
      <c r="I73" s="287" t="s">
        <v>651</v>
      </c>
      <c r="J73" s="287"/>
    </row>
    <row r="74" spans="1:10" ht="24" x14ac:dyDescent="0.2">
      <c r="A74" s="286" t="s">
        <v>737</v>
      </c>
      <c r="B74" s="287" t="s">
        <v>589</v>
      </c>
      <c r="C74" s="287" t="s">
        <v>502</v>
      </c>
      <c r="D74" s="287" t="s">
        <v>738</v>
      </c>
      <c r="E74" s="288">
        <v>24000</v>
      </c>
      <c r="F74" s="287" t="s">
        <v>739</v>
      </c>
      <c r="G74" s="287" t="s">
        <v>580</v>
      </c>
      <c r="H74" s="289">
        <v>44258</v>
      </c>
      <c r="I74" s="287" t="s">
        <v>662</v>
      </c>
      <c r="J74" s="287"/>
    </row>
    <row r="75" spans="1:10" ht="36" x14ac:dyDescent="0.2">
      <c r="A75" s="286" t="s">
        <v>740</v>
      </c>
      <c r="B75" s="287" t="s">
        <v>589</v>
      </c>
      <c r="C75" s="287" t="s">
        <v>502</v>
      </c>
      <c r="D75" s="287" t="s">
        <v>741</v>
      </c>
      <c r="E75" s="288">
        <v>34400</v>
      </c>
      <c r="F75" s="287" t="s">
        <v>681</v>
      </c>
      <c r="G75" s="287" t="s">
        <v>580</v>
      </c>
      <c r="H75" s="289">
        <v>44259</v>
      </c>
      <c r="I75" s="287" t="s">
        <v>742</v>
      </c>
      <c r="J75" s="287"/>
    </row>
    <row r="76" spans="1:10" ht="24" x14ac:dyDescent="0.2">
      <c r="A76" s="286" t="s">
        <v>743</v>
      </c>
      <c r="B76" s="287" t="s">
        <v>589</v>
      </c>
      <c r="C76" s="287" t="s">
        <v>502</v>
      </c>
      <c r="D76" s="287" t="s">
        <v>744</v>
      </c>
      <c r="E76" s="288">
        <v>28000</v>
      </c>
      <c r="F76" s="287" t="s">
        <v>745</v>
      </c>
      <c r="G76" s="287" t="s">
        <v>580</v>
      </c>
      <c r="H76" s="289">
        <v>44260</v>
      </c>
      <c r="I76" s="287" t="s">
        <v>732</v>
      </c>
      <c r="J76" s="287"/>
    </row>
    <row r="77" spans="1:10" ht="36" x14ac:dyDescent="0.2">
      <c r="A77" s="286" t="s">
        <v>746</v>
      </c>
      <c r="B77" s="287" t="s">
        <v>633</v>
      </c>
      <c r="C77" s="287" t="s">
        <v>502</v>
      </c>
      <c r="D77" s="287" t="s">
        <v>747</v>
      </c>
      <c r="E77" s="288">
        <v>211797.19</v>
      </c>
      <c r="F77" s="287" t="s">
        <v>673</v>
      </c>
      <c r="G77" s="287" t="s">
        <v>580</v>
      </c>
      <c r="H77" s="289">
        <v>44264</v>
      </c>
      <c r="I77" s="287" t="s">
        <v>655</v>
      </c>
      <c r="J77" s="287"/>
    </row>
    <row r="78" spans="1:10" ht="24" x14ac:dyDescent="0.2">
      <c r="A78" s="286" t="s">
        <v>748</v>
      </c>
      <c r="B78" s="287" t="s">
        <v>589</v>
      </c>
      <c r="C78" s="287" t="s">
        <v>502</v>
      </c>
      <c r="D78" s="287" t="s">
        <v>749</v>
      </c>
      <c r="E78" s="288">
        <v>19055</v>
      </c>
      <c r="F78" s="287" t="s">
        <v>750</v>
      </c>
      <c r="G78" s="287" t="s">
        <v>580</v>
      </c>
      <c r="H78" s="289">
        <v>44265</v>
      </c>
      <c r="I78" s="287" t="s">
        <v>574</v>
      </c>
      <c r="J78" s="287"/>
    </row>
    <row r="79" spans="1:10" ht="24" x14ac:dyDescent="0.2">
      <c r="A79" s="286" t="s">
        <v>751</v>
      </c>
      <c r="B79" s="287" t="s">
        <v>589</v>
      </c>
      <c r="C79" s="287" t="s">
        <v>502</v>
      </c>
      <c r="D79" s="287" t="s">
        <v>752</v>
      </c>
      <c r="E79" s="288">
        <v>21000</v>
      </c>
      <c r="F79" s="287" t="s">
        <v>753</v>
      </c>
      <c r="G79" s="287" t="s">
        <v>580</v>
      </c>
      <c r="H79" s="289">
        <v>44270</v>
      </c>
      <c r="I79" s="287" t="s">
        <v>732</v>
      </c>
      <c r="J79" s="287"/>
    </row>
    <row r="80" spans="1:10" ht="36" x14ac:dyDescent="0.2">
      <c r="A80" s="286" t="s">
        <v>687</v>
      </c>
      <c r="B80" s="287" t="s">
        <v>589</v>
      </c>
      <c r="C80" s="287" t="s">
        <v>502</v>
      </c>
      <c r="D80" s="287" t="s">
        <v>754</v>
      </c>
      <c r="E80" s="288">
        <v>34400</v>
      </c>
      <c r="F80" s="287" t="s">
        <v>612</v>
      </c>
      <c r="G80" s="287" t="s">
        <v>580</v>
      </c>
      <c r="H80" s="289">
        <v>44272</v>
      </c>
      <c r="I80" s="287" t="s">
        <v>613</v>
      </c>
      <c r="J80" s="287"/>
    </row>
    <row r="81" spans="1:10" ht="36" x14ac:dyDescent="0.2">
      <c r="A81" s="286" t="s">
        <v>755</v>
      </c>
      <c r="B81" s="287" t="s">
        <v>589</v>
      </c>
      <c r="C81" s="287" t="s">
        <v>502</v>
      </c>
      <c r="D81" s="287" t="s">
        <v>756</v>
      </c>
      <c r="E81" s="288">
        <v>21139.22</v>
      </c>
      <c r="F81" s="287" t="s">
        <v>750</v>
      </c>
      <c r="G81" s="287" t="s">
        <v>580</v>
      </c>
      <c r="H81" s="289">
        <v>44277</v>
      </c>
      <c r="I81" s="287" t="s">
        <v>595</v>
      </c>
      <c r="J81" s="287"/>
    </row>
    <row r="82" spans="1:10" ht="24" x14ac:dyDescent="0.2">
      <c r="A82" s="286" t="s">
        <v>757</v>
      </c>
      <c r="B82" s="287" t="s">
        <v>589</v>
      </c>
      <c r="C82" s="287" t="s">
        <v>502</v>
      </c>
      <c r="D82" s="287" t="s">
        <v>758</v>
      </c>
      <c r="E82" s="288">
        <v>30000</v>
      </c>
      <c r="F82" s="287" t="s">
        <v>759</v>
      </c>
      <c r="G82" s="287" t="s">
        <v>580</v>
      </c>
      <c r="H82" s="289">
        <v>44285</v>
      </c>
      <c r="I82" s="287" t="s">
        <v>651</v>
      </c>
      <c r="J82" s="287"/>
    </row>
    <row r="83" spans="1:10" ht="36" x14ac:dyDescent="0.2">
      <c r="A83" s="286" t="s">
        <v>760</v>
      </c>
      <c r="B83" s="287" t="s">
        <v>501</v>
      </c>
      <c r="C83" s="287" t="s">
        <v>502</v>
      </c>
      <c r="D83" s="287" t="s">
        <v>761</v>
      </c>
      <c r="E83" s="288" t="s">
        <v>762</v>
      </c>
      <c r="F83" s="287" t="s">
        <v>646</v>
      </c>
      <c r="G83" s="287" t="s">
        <v>580</v>
      </c>
      <c r="H83" s="289">
        <v>44285</v>
      </c>
      <c r="I83" s="287" t="s">
        <v>655</v>
      </c>
      <c r="J83" s="287"/>
    </row>
    <row r="84" spans="1:10" ht="24" x14ac:dyDescent="0.2">
      <c r="A84" s="286" t="s">
        <v>757</v>
      </c>
      <c r="B84" s="287" t="s">
        <v>589</v>
      </c>
      <c r="C84" s="287" t="s">
        <v>502</v>
      </c>
      <c r="D84" s="287" t="s">
        <v>763</v>
      </c>
      <c r="E84" s="288">
        <v>35000</v>
      </c>
      <c r="F84" s="287" t="s">
        <v>764</v>
      </c>
      <c r="G84" s="287" t="s">
        <v>580</v>
      </c>
      <c r="H84" s="289">
        <v>44286</v>
      </c>
      <c r="I84" s="287" t="s">
        <v>765</v>
      </c>
      <c r="J84" s="287"/>
    </row>
    <row r="85" spans="1:10" ht="48" x14ac:dyDescent="0.2">
      <c r="A85" s="286" t="s">
        <v>766</v>
      </c>
      <c r="B85" s="287" t="s">
        <v>589</v>
      </c>
      <c r="C85" s="287" t="s">
        <v>502</v>
      </c>
      <c r="D85" s="287" t="s">
        <v>767</v>
      </c>
      <c r="E85" s="288">
        <v>33895.5</v>
      </c>
      <c r="F85" s="287" t="s">
        <v>768</v>
      </c>
      <c r="G85" s="287" t="s">
        <v>580</v>
      </c>
      <c r="H85" s="289">
        <v>44294</v>
      </c>
      <c r="I85" s="287" t="s">
        <v>574</v>
      </c>
      <c r="J85" s="287"/>
    </row>
    <row r="86" spans="1:10" ht="24" x14ac:dyDescent="0.2">
      <c r="A86" s="286" t="s">
        <v>769</v>
      </c>
      <c r="B86" s="287" t="s">
        <v>589</v>
      </c>
      <c r="C86" s="287" t="s">
        <v>502</v>
      </c>
      <c r="D86" s="287" t="s">
        <v>770</v>
      </c>
      <c r="E86" s="288">
        <v>20000</v>
      </c>
      <c r="F86" s="287" t="s">
        <v>771</v>
      </c>
      <c r="G86" s="287" t="s">
        <v>580</v>
      </c>
      <c r="H86" s="289">
        <v>44298</v>
      </c>
      <c r="I86" s="287" t="s">
        <v>772</v>
      </c>
      <c r="J86" s="287"/>
    </row>
    <row r="87" spans="1:10" ht="36" x14ac:dyDescent="0.2">
      <c r="A87" s="286" t="s">
        <v>773</v>
      </c>
      <c r="B87" s="287" t="s">
        <v>589</v>
      </c>
      <c r="C87" s="287" t="s">
        <v>502</v>
      </c>
      <c r="D87" s="287" t="s">
        <v>774</v>
      </c>
      <c r="E87" s="288">
        <v>34400</v>
      </c>
      <c r="F87" s="287" t="s">
        <v>612</v>
      </c>
      <c r="G87" s="287" t="s">
        <v>580</v>
      </c>
      <c r="H87" s="289">
        <v>44302</v>
      </c>
      <c r="I87" s="287" t="s">
        <v>613</v>
      </c>
      <c r="J87" s="287"/>
    </row>
    <row r="88" spans="1:10" ht="24" x14ac:dyDescent="0.2">
      <c r="A88" s="286" t="s">
        <v>641</v>
      </c>
      <c r="B88" s="287" t="s">
        <v>589</v>
      </c>
      <c r="C88" s="287" t="s">
        <v>502</v>
      </c>
      <c r="D88" s="287" t="s">
        <v>775</v>
      </c>
      <c r="E88" s="288">
        <v>24000</v>
      </c>
      <c r="F88" s="287" t="s">
        <v>776</v>
      </c>
      <c r="G88" s="287" t="s">
        <v>580</v>
      </c>
      <c r="H88" s="289">
        <v>44302</v>
      </c>
      <c r="I88" s="287" t="s">
        <v>772</v>
      </c>
      <c r="J88" s="287"/>
    </row>
    <row r="89" spans="1:10" ht="24" x14ac:dyDescent="0.2">
      <c r="A89" s="286" t="s">
        <v>777</v>
      </c>
      <c r="B89" s="287" t="s">
        <v>589</v>
      </c>
      <c r="C89" s="287" t="s">
        <v>502</v>
      </c>
      <c r="D89" s="287" t="s">
        <v>778</v>
      </c>
      <c r="E89" s="288">
        <v>24000</v>
      </c>
      <c r="F89" s="287" t="s">
        <v>779</v>
      </c>
      <c r="G89" s="287" t="s">
        <v>580</v>
      </c>
      <c r="H89" s="289">
        <v>44314</v>
      </c>
      <c r="I89" s="287" t="s">
        <v>780</v>
      </c>
      <c r="J89" s="287"/>
    </row>
    <row r="90" spans="1:10" ht="24" x14ac:dyDescent="0.2">
      <c r="A90" s="286" t="s">
        <v>781</v>
      </c>
      <c r="B90" s="287" t="s">
        <v>589</v>
      </c>
      <c r="C90" s="287" t="s">
        <v>502</v>
      </c>
      <c r="D90" s="287" t="s">
        <v>782</v>
      </c>
      <c r="E90" s="288">
        <v>32000</v>
      </c>
      <c r="F90" s="287" t="s">
        <v>783</v>
      </c>
      <c r="G90" s="287" t="s">
        <v>580</v>
      </c>
      <c r="H90" s="289">
        <v>44315</v>
      </c>
      <c r="I90" s="287" t="s">
        <v>784</v>
      </c>
      <c r="J90" s="287"/>
    </row>
    <row r="91" spans="1:10" ht="24" x14ac:dyDescent="0.2">
      <c r="A91" s="286" t="s">
        <v>785</v>
      </c>
      <c r="B91" s="287" t="s">
        <v>501</v>
      </c>
      <c r="C91" s="287" t="s">
        <v>502</v>
      </c>
      <c r="D91" s="287" t="s">
        <v>786</v>
      </c>
      <c r="E91" s="288">
        <v>19450</v>
      </c>
      <c r="F91" s="287" t="s">
        <v>787</v>
      </c>
      <c r="G91" s="287" t="s">
        <v>580</v>
      </c>
      <c r="H91" s="289">
        <v>44319</v>
      </c>
      <c r="I91" s="287" t="s">
        <v>788</v>
      </c>
      <c r="J91" s="287"/>
    </row>
    <row r="92" spans="1:10" ht="36" x14ac:dyDescent="0.2">
      <c r="A92" s="286" t="s">
        <v>789</v>
      </c>
      <c r="B92" s="287" t="s">
        <v>589</v>
      </c>
      <c r="C92" s="287" t="s">
        <v>502</v>
      </c>
      <c r="D92" s="287" t="s">
        <v>790</v>
      </c>
      <c r="E92" s="288">
        <v>25500</v>
      </c>
      <c r="F92" s="287" t="s">
        <v>791</v>
      </c>
      <c r="G92" s="287" t="s">
        <v>580</v>
      </c>
      <c r="H92" s="289">
        <v>44320</v>
      </c>
      <c r="I92" s="287" t="s">
        <v>792</v>
      </c>
      <c r="J92" s="287"/>
    </row>
    <row r="93" spans="1:10" ht="24" x14ac:dyDescent="0.2">
      <c r="A93" s="286" t="s">
        <v>793</v>
      </c>
      <c r="B93" s="287" t="s">
        <v>589</v>
      </c>
      <c r="C93" s="287" t="s">
        <v>502</v>
      </c>
      <c r="D93" s="287" t="s">
        <v>794</v>
      </c>
      <c r="E93" s="288">
        <v>22000</v>
      </c>
      <c r="F93" s="287" t="s">
        <v>731</v>
      </c>
      <c r="G93" s="287" t="s">
        <v>580</v>
      </c>
      <c r="H93" s="289">
        <v>44322</v>
      </c>
      <c r="I93" s="287" t="s">
        <v>795</v>
      </c>
      <c r="J93" s="287"/>
    </row>
    <row r="94" spans="1:10" ht="36" x14ac:dyDescent="0.2">
      <c r="A94" s="286" t="s">
        <v>796</v>
      </c>
      <c r="B94" s="287" t="s">
        <v>589</v>
      </c>
      <c r="C94" s="287" t="s">
        <v>502</v>
      </c>
      <c r="D94" s="287" t="s">
        <v>797</v>
      </c>
      <c r="E94" s="288">
        <v>21000</v>
      </c>
      <c r="F94" s="287" t="s">
        <v>753</v>
      </c>
      <c r="G94" s="287" t="s">
        <v>580</v>
      </c>
      <c r="H94" s="289">
        <v>44322</v>
      </c>
      <c r="I94" s="287" t="s">
        <v>798</v>
      </c>
      <c r="J94" s="287"/>
    </row>
    <row r="95" spans="1:10" ht="24" x14ac:dyDescent="0.2">
      <c r="A95" s="286" t="s">
        <v>799</v>
      </c>
      <c r="B95" s="287" t="s">
        <v>589</v>
      </c>
      <c r="C95" s="287" t="s">
        <v>502</v>
      </c>
      <c r="D95" s="287" t="s">
        <v>800</v>
      </c>
      <c r="E95" s="288">
        <v>19675.32</v>
      </c>
      <c r="F95" s="287" t="s">
        <v>801</v>
      </c>
      <c r="G95" s="287" t="s">
        <v>580</v>
      </c>
      <c r="H95" s="289">
        <v>44322</v>
      </c>
      <c r="I95" s="287" t="s">
        <v>516</v>
      </c>
      <c r="J95" s="287"/>
    </row>
    <row r="96" spans="1:10" ht="24" x14ac:dyDescent="0.2">
      <c r="A96" s="286" t="s">
        <v>802</v>
      </c>
      <c r="B96" s="287" t="s">
        <v>589</v>
      </c>
      <c r="C96" s="287" t="s">
        <v>502</v>
      </c>
      <c r="D96" s="287" t="s">
        <v>803</v>
      </c>
      <c r="E96" s="288">
        <v>28000</v>
      </c>
      <c r="F96" s="287" t="s">
        <v>745</v>
      </c>
      <c r="G96" s="287" t="s">
        <v>580</v>
      </c>
      <c r="H96" s="289">
        <v>44322</v>
      </c>
      <c r="I96" s="287" t="s">
        <v>795</v>
      </c>
      <c r="J96" s="287"/>
    </row>
    <row r="97" spans="1:10" ht="36" x14ac:dyDescent="0.2">
      <c r="A97" s="286" t="s">
        <v>804</v>
      </c>
      <c r="B97" s="287" t="s">
        <v>589</v>
      </c>
      <c r="C97" s="287" t="s">
        <v>502</v>
      </c>
      <c r="D97" s="287" t="s">
        <v>805</v>
      </c>
      <c r="E97" s="288">
        <v>24439.64</v>
      </c>
      <c r="F97" s="287" t="s">
        <v>806</v>
      </c>
      <c r="G97" s="287" t="s">
        <v>580</v>
      </c>
      <c r="H97" s="289">
        <v>44327</v>
      </c>
      <c r="I97" s="287" t="s">
        <v>807</v>
      </c>
      <c r="J97" s="287"/>
    </row>
    <row r="98" spans="1:10" ht="24" x14ac:dyDescent="0.2">
      <c r="A98" s="286" t="s">
        <v>808</v>
      </c>
      <c r="B98" s="287" t="s">
        <v>589</v>
      </c>
      <c r="C98" s="287" t="s">
        <v>502</v>
      </c>
      <c r="D98" s="287" t="s">
        <v>809</v>
      </c>
      <c r="E98" s="288">
        <v>30000</v>
      </c>
      <c r="F98" s="287" t="s">
        <v>810</v>
      </c>
      <c r="G98" s="287" t="s">
        <v>580</v>
      </c>
      <c r="H98" s="289">
        <v>44333</v>
      </c>
      <c r="I98" s="287" t="s">
        <v>792</v>
      </c>
      <c r="J98" s="287"/>
    </row>
    <row r="99" spans="1:10" ht="24" x14ac:dyDescent="0.2">
      <c r="A99" s="286" t="s">
        <v>811</v>
      </c>
      <c r="B99" s="287" t="s">
        <v>589</v>
      </c>
      <c r="C99" s="287" t="s">
        <v>502</v>
      </c>
      <c r="D99" s="287" t="s">
        <v>812</v>
      </c>
      <c r="E99" s="288">
        <v>22500</v>
      </c>
      <c r="F99" s="287" t="s">
        <v>661</v>
      </c>
      <c r="G99" s="287" t="s">
        <v>580</v>
      </c>
      <c r="H99" s="289">
        <v>44334</v>
      </c>
      <c r="I99" s="287" t="s">
        <v>792</v>
      </c>
      <c r="J99" s="287"/>
    </row>
    <row r="100" spans="1:10" ht="36" x14ac:dyDescent="0.2">
      <c r="A100" s="286" t="s">
        <v>773</v>
      </c>
      <c r="B100" s="287" t="s">
        <v>589</v>
      </c>
      <c r="C100" s="287" t="s">
        <v>502</v>
      </c>
      <c r="D100" s="287" t="s">
        <v>813</v>
      </c>
      <c r="E100" s="288">
        <v>34400</v>
      </c>
      <c r="F100" s="287" t="s">
        <v>612</v>
      </c>
      <c r="G100" s="287" t="s">
        <v>580</v>
      </c>
      <c r="H100" s="289">
        <v>44334</v>
      </c>
      <c r="I100" s="287" t="s">
        <v>613</v>
      </c>
      <c r="J100" s="287"/>
    </row>
    <row r="101" spans="1:10" ht="36" x14ac:dyDescent="0.2">
      <c r="A101" s="286" t="s">
        <v>814</v>
      </c>
      <c r="B101" s="287" t="s">
        <v>589</v>
      </c>
      <c r="C101" s="287" t="s">
        <v>502</v>
      </c>
      <c r="D101" s="287" t="s">
        <v>815</v>
      </c>
      <c r="E101" s="288">
        <v>18820.34</v>
      </c>
      <c r="F101" s="287" t="s">
        <v>623</v>
      </c>
      <c r="G101" s="287" t="s">
        <v>580</v>
      </c>
      <c r="H101" s="289">
        <v>44343</v>
      </c>
      <c r="I101" s="287" t="s">
        <v>624</v>
      </c>
      <c r="J101" s="287"/>
    </row>
    <row r="102" spans="1:10" ht="24" x14ac:dyDescent="0.2">
      <c r="A102" s="286" t="s">
        <v>816</v>
      </c>
      <c r="B102" s="287" t="s">
        <v>589</v>
      </c>
      <c r="C102" s="287" t="s">
        <v>502</v>
      </c>
      <c r="D102" s="287" t="s">
        <v>817</v>
      </c>
      <c r="E102" s="288">
        <v>24000</v>
      </c>
      <c r="F102" s="287" t="s">
        <v>818</v>
      </c>
      <c r="G102" s="287" t="s">
        <v>580</v>
      </c>
      <c r="H102" s="289">
        <v>44343</v>
      </c>
      <c r="I102" s="287" t="s">
        <v>682</v>
      </c>
      <c r="J102" s="287"/>
    </row>
    <row r="103" spans="1:10" ht="36" x14ac:dyDescent="0.2">
      <c r="A103" s="286" t="s">
        <v>819</v>
      </c>
      <c r="B103" s="287" t="s">
        <v>589</v>
      </c>
      <c r="C103" s="287" t="s">
        <v>502</v>
      </c>
      <c r="D103" s="287" t="s">
        <v>820</v>
      </c>
      <c r="E103" s="288">
        <v>29422.6</v>
      </c>
      <c r="F103" s="287" t="s">
        <v>821</v>
      </c>
      <c r="G103" s="287" t="s">
        <v>580</v>
      </c>
      <c r="H103" s="289">
        <v>44344</v>
      </c>
      <c r="I103" s="287" t="s">
        <v>822</v>
      </c>
      <c r="J103" s="287"/>
    </row>
    <row r="104" spans="1:10" ht="36" x14ac:dyDescent="0.2">
      <c r="A104" s="286" t="s">
        <v>819</v>
      </c>
      <c r="B104" s="287" t="s">
        <v>589</v>
      </c>
      <c r="C104" s="287" t="s">
        <v>502</v>
      </c>
      <c r="D104" s="287" t="s">
        <v>823</v>
      </c>
      <c r="E104" s="288">
        <v>33151.61</v>
      </c>
      <c r="F104" s="287" t="s">
        <v>824</v>
      </c>
      <c r="G104" s="287" t="s">
        <v>580</v>
      </c>
      <c r="H104" s="289">
        <v>44344</v>
      </c>
      <c r="I104" s="287" t="s">
        <v>822</v>
      </c>
      <c r="J104" s="287"/>
    </row>
    <row r="105" spans="1:10" ht="36" x14ac:dyDescent="0.2">
      <c r="A105" s="286" t="s">
        <v>819</v>
      </c>
      <c r="B105" s="287" t="s">
        <v>589</v>
      </c>
      <c r="C105" s="287" t="s">
        <v>502</v>
      </c>
      <c r="D105" s="287" t="s">
        <v>825</v>
      </c>
      <c r="E105" s="288">
        <v>33832.959999999999</v>
      </c>
      <c r="F105" s="287" t="s">
        <v>826</v>
      </c>
      <c r="G105" s="287" t="s">
        <v>580</v>
      </c>
      <c r="H105" s="289">
        <v>44344</v>
      </c>
      <c r="I105" s="287" t="s">
        <v>822</v>
      </c>
      <c r="J105" s="287"/>
    </row>
    <row r="106" spans="1:10" ht="36" x14ac:dyDescent="0.2">
      <c r="A106" s="286" t="s">
        <v>819</v>
      </c>
      <c r="B106" s="287" t="s">
        <v>589</v>
      </c>
      <c r="C106" s="287" t="s">
        <v>502</v>
      </c>
      <c r="D106" s="287" t="s">
        <v>827</v>
      </c>
      <c r="E106" s="288">
        <v>35195.660000000003</v>
      </c>
      <c r="F106" s="287" t="s">
        <v>828</v>
      </c>
      <c r="G106" s="287" t="s">
        <v>580</v>
      </c>
      <c r="H106" s="289">
        <v>44347</v>
      </c>
      <c r="I106" s="287" t="s">
        <v>822</v>
      </c>
      <c r="J106" s="287"/>
    </row>
    <row r="107" spans="1:10" ht="24" x14ac:dyDescent="0.2">
      <c r="A107" s="286" t="s">
        <v>829</v>
      </c>
      <c r="B107" s="287" t="s">
        <v>589</v>
      </c>
      <c r="C107" s="287" t="s">
        <v>502</v>
      </c>
      <c r="D107" s="287" t="s">
        <v>830</v>
      </c>
      <c r="E107" s="288">
        <v>35200</v>
      </c>
      <c r="F107" s="287" t="s">
        <v>831</v>
      </c>
      <c r="G107" s="287" t="s">
        <v>580</v>
      </c>
      <c r="H107" s="289">
        <v>44348</v>
      </c>
      <c r="I107" s="287" t="s">
        <v>832</v>
      </c>
      <c r="J107" s="287"/>
    </row>
    <row r="108" spans="1:10" ht="24" x14ac:dyDescent="0.2">
      <c r="A108" s="286" t="s">
        <v>833</v>
      </c>
      <c r="B108" s="287" t="s">
        <v>589</v>
      </c>
      <c r="C108" s="287" t="s">
        <v>502</v>
      </c>
      <c r="D108" s="287" t="s">
        <v>834</v>
      </c>
      <c r="E108" s="288">
        <v>35200</v>
      </c>
      <c r="F108" s="287" t="s">
        <v>831</v>
      </c>
      <c r="G108" s="287" t="s">
        <v>580</v>
      </c>
      <c r="H108" s="289">
        <v>44351</v>
      </c>
      <c r="I108" s="287" t="s">
        <v>832</v>
      </c>
      <c r="J108" s="287"/>
    </row>
    <row r="109" spans="1:10" ht="36" x14ac:dyDescent="0.2">
      <c r="A109" s="286" t="s">
        <v>835</v>
      </c>
      <c r="B109" s="287" t="s">
        <v>589</v>
      </c>
      <c r="C109" s="287" t="s">
        <v>502</v>
      </c>
      <c r="D109" s="287" t="s">
        <v>836</v>
      </c>
      <c r="E109" s="288">
        <v>30000</v>
      </c>
      <c r="F109" s="287" t="s">
        <v>837</v>
      </c>
      <c r="G109" s="287" t="s">
        <v>580</v>
      </c>
      <c r="H109" s="289">
        <v>44358</v>
      </c>
      <c r="I109" s="287" t="s">
        <v>682</v>
      </c>
      <c r="J109" s="287"/>
    </row>
    <row r="110" spans="1:10" ht="36" x14ac:dyDescent="0.2">
      <c r="A110" s="286" t="s">
        <v>838</v>
      </c>
      <c r="B110" s="287" t="s">
        <v>589</v>
      </c>
      <c r="C110" s="287" t="s">
        <v>502</v>
      </c>
      <c r="D110" s="287" t="s">
        <v>839</v>
      </c>
      <c r="E110" s="288">
        <v>34400</v>
      </c>
      <c r="F110" s="287" t="s">
        <v>713</v>
      </c>
      <c r="G110" s="287" t="s">
        <v>580</v>
      </c>
      <c r="H110" s="289">
        <v>44364</v>
      </c>
      <c r="I110" s="287" t="s">
        <v>613</v>
      </c>
      <c r="J110" s="287"/>
    </row>
    <row r="111" spans="1:10" ht="36" x14ac:dyDescent="0.2">
      <c r="A111" s="286" t="s">
        <v>840</v>
      </c>
      <c r="B111" s="287" t="s">
        <v>589</v>
      </c>
      <c r="C111" s="287" t="s">
        <v>502</v>
      </c>
      <c r="D111" s="287" t="s">
        <v>841</v>
      </c>
      <c r="E111" s="288">
        <v>20176</v>
      </c>
      <c r="F111" s="287" t="s">
        <v>842</v>
      </c>
      <c r="G111" s="287" t="s">
        <v>580</v>
      </c>
      <c r="H111" s="289">
        <v>44365</v>
      </c>
      <c r="I111" s="287" t="s">
        <v>843</v>
      </c>
      <c r="J111" s="287"/>
    </row>
    <row r="112" spans="1:10" ht="24" x14ac:dyDescent="0.2">
      <c r="A112" s="286" t="s">
        <v>844</v>
      </c>
      <c r="B112" s="287" t="s">
        <v>589</v>
      </c>
      <c r="C112" s="287" t="s">
        <v>502</v>
      </c>
      <c r="D112" s="287" t="s">
        <v>845</v>
      </c>
      <c r="E112" s="288">
        <v>31860</v>
      </c>
      <c r="F112" s="287" t="s">
        <v>846</v>
      </c>
      <c r="G112" s="287" t="s">
        <v>580</v>
      </c>
      <c r="H112" s="289">
        <v>44369</v>
      </c>
      <c r="I112" s="287" t="s">
        <v>662</v>
      </c>
      <c r="J112" s="287"/>
    </row>
    <row r="113" spans="1:10" ht="60" x14ac:dyDescent="0.2">
      <c r="A113" s="286" t="s">
        <v>847</v>
      </c>
      <c r="B113" s="287" t="s">
        <v>848</v>
      </c>
      <c r="C113" s="287" t="s">
        <v>502</v>
      </c>
      <c r="D113" s="287" t="s">
        <v>849</v>
      </c>
      <c r="E113" s="288">
        <v>154451.03</v>
      </c>
      <c r="F113" s="287" t="s">
        <v>850</v>
      </c>
      <c r="G113" s="287" t="s">
        <v>580</v>
      </c>
      <c r="H113" s="289">
        <v>44371</v>
      </c>
      <c r="I113" s="287" t="s">
        <v>655</v>
      </c>
      <c r="J113" s="287"/>
    </row>
    <row r="114" spans="1:10" ht="36" x14ac:dyDescent="0.2">
      <c r="A114" s="286" t="s">
        <v>851</v>
      </c>
      <c r="B114" s="287" t="s">
        <v>589</v>
      </c>
      <c r="C114" s="287" t="s">
        <v>502</v>
      </c>
      <c r="D114" s="287" t="s">
        <v>852</v>
      </c>
      <c r="E114" s="288">
        <v>29880</v>
      </c>
      <c r="F114" s="287" t="s">
        <v>853</v>
      </c>
      <c r="G114" s="287" t="s">
        <v>580</v>
      </c>
      <c r="H114" s="289">
        <v>44375</v>
      </c>
      <c r="I114" s="287" t="s">
        <v>854</v>
      </c>
      <c r="J114" s="287"/>
    </row>
    <row r="115" spans="1:10" ht="24" x14ac:dyDescent="0.2">
      <c r="A115" s="286" t="s">
        <v>855</v>
      </c>
      <c r="B115" s="287" t="s">
        <v>589</v>
      </c>
      <c r="C115" s="287" t="s">
        <v>502</v>
      </c>
      <c r="D115" s="287" t="s">
        <v>856</v>
      </c>
      <c r="E115" s="288">
        <v>21000</v>
      </c>
      <c r="F115" s="287" t="s">
        <v>753</v>
      </c>
      <c r="G115" s="287" t="s">
        <v>580</v>
      </c>
      <c r="H115" s="289">
        <v>44378</v>
      </c>
      <c r="I115" s="287" t="s">
        <v>682</v>
      </c>
      <c r="J115" s="287"/>
    </row>
    <row r="116" spans="1:10" ht="24" x14ac:dyDescent="0.2">
      <c r="A116" s="286" t="s">
        <v>857</v>
      </c>
      <c r="B116" s="287" t="s">
        <v>589</v>
      </c>
      <c r="C116" s="287" t="s">
        <v>502</v>
      </c>
      <c r="D116" s="287" t="s">
        <v>858</v>
      </c>
      <c r="E116" s="288">
        <v>28000</v>
      </c>
      <c r="F116" s="287" t="s">
        <v>745</v>
      </c>
      <c r="G116" s="287" t="s">
        <v>580</v>
      </c>
      <c r="H116" s="289">
        <v>44379</v>
      </c>
      <c r="I116" s="287" t="s">
        <v>682</v>
      </c>
      <c r="J116" s="287"/>
    </row>
    <row r="117" spans="1:10" ht="36" x14ac:dyDescent="0.2">
      <c r="A117" s="286" t="s">
        <v>859</v>
      </c>
      <c r="B117" s="287" t="s">
        <v>589</v>
      </c>
      <c r="C117" s="287" t="s">
        <v>502</v>
      </c>
      <c r="D117" s="287" t="s">
        <v>860</v>
      </c>
      <c r="E117" s="288">
        <v>22000</v>
      </c>
      <c r="F117" s="287" t="s">
        <v>731</v>
      </c>
      <c r="G117" s="287" t="s">
        <v>580</v>
      </c>
      <c r="H117" s="289">
        <v>44379</v>
      </c>
      <c r="I117" s="287" t="s">
        <v>682</v>
      </c>
      <c r="J117" s="287"/>
    </row>
    <row r="118" spans="1:10" ht="48" x14ac:dyDescent="0.2">
      <c r="A118" s="286" t="s">
        <v>861</v>
      </c>
      <c r="B118" s="287" t="s">
        <v>633</v>
      </c>
      <c r="C118" s="287" t="s">
        <v>502</v>
      </c>
      <c r="D118" s="287" t="s">
        <v>862</v>
      </c>
      <c r="E118" s="288">
        <v>40277.75</v>
      </c>
      <c r="F118" s="287" t="s">
        <v>710</v>
      </c>
      <c r="G118" s="287" t="s">
        <v>580</v>
      </c>
      <c r="H118" s="289">
        <v>44383</v>
      </c>
      <c r="I118" s="287" t="s">
        <v>863</v>
      </c>
      <c r="J118" s="287"/>
    </row>
    <row r="119" spans="1:10" ht="24" x14ac:dyDescent="0.2">
      <c r="A119" s="286" t="s">
        <v>864</v>
      </c>
      <c r="B119" s="287" t="s">
        <v>589</v>
      </c>
      <c r="C119" s="287" t="s">
        <v>502</v>
      </c>
      <c r="D119" s="287" t="s">
        <v>865</v>
      </c>
      <c r="E119" s="288">
        <v>20000</v>
      </c>
      <c r="F119" s="287" t="s">
        <v>721</v>
      </c>
      <c r="G119" s="287" t="s">
        <v>580</v>
      </c>
      <c r="H119" s="289">
        <v>44384</v>
      </c>
      <c r="I119" s="287" t="s">
        <v>682</v>
      </c>
      <c r="J119" s="287"/>
    </row>
    <row r="120" spans="1:10" ht="36" x14ac:dyDescent="0.2">
      <c r="A120" s="286" t="s">
        <v>866</v>
      </c>
      <c r="B120" s="287" t="s">
        <v>589</v>
      </c>
      <c r="C120" s="287" t="s">
        <v>502</v>
      </c>
      <c r="D120" s="287" t="s">
        <v>867</v>
      </c>
      <c r="E120" s="288">
        <v>20000</v>
      </c>
      <c r="F120" s="287" t="s">
        <v>736</v>
      </c>
      <c r="G120" s="287" t="s">
        <v>580</v>
      </c>
      <c r="H120" s="289">
        <v>44384</v>
      </c>
      <c r="I120" s="287" t="s">
        <v>682</v>
      </c>
      <c r="J120" s="287"/>
    </row>
    <row r="121" spans="1:10" ht="24" x14ac:dyDescent="0.2">
      <c r="A121" s="286" t="s">
        <v>868</v>
      </c>
      <c r="B121" s="287" t="s">
        <v>589</v>
      </c>
      <c r="C121" s="287" t="s">
        <v>502</v>
      </c>
      <c r="D121" s="287" t="s">
        <v>869</v>
      </c>
      <c r="E121" s="288">
        <v>22800</v>
      </c>
      <c r="F121" s="287" t="s">
        <v>719</v>
      </c>
      <c r="G121" s="287" t="s">
        <v>580</v>
      </c>
      <c r="H121" s="289">
        <v>44384</v>
      </c>
      <c r="I121" s="287" t="s">
        <v>682</v>
      </c>
      <c r="J121" s="287"/>
    </row>
    <row r="122" spans="1:10" ht="36" x14ac:dyDescent="0.2">
      <c r="A122" s="286" t="s">
        <v>870</v>
      </c>
      <c r="B122" s="287" t="s">
        <v>589</v>
      </c>
      <c r="C122" s="287" t="s">
        <v>502</v>
      </c>
      <c r="D122" s="287" t="s">
        <v>871</v>
      </c>
      <c r="E122" s="288">
        <v>20000</v>
      </c>
      <c r="F122" s="287" t="s">
        <v>872</v>
      </c>
      <c r="G122" s="287" t="s">
        <v>580</v>
      </c>
      <c r="H122" s="289">
        <v>44385</v>
      </c>
      <c r="I122" s="287" t="s">
        <v>780</v>
      </c>
      <c r="J122" s="287"/>
    </row>
    <row r="123" spans="1:10" ht="36" x14ac:dyDescent="0.2">
      <c r="A123" s="286" t="s">
        <v>873</v>
      </c>
      <c r="B123" s="287" t="s">
        <v>589</v>
      </c>
      <c r="C123" s="287" t="s">
        <v>502</v>
      </c>
      <c r="D123" s="287" t="s">
        <v>874</v>
      </c>
      <c r="E123" s="288">
        <v>31367.23</v>
      </c>
      <c r="F123" s="287" t="s">
        <v>623</v>
      </c>
      <c r="G123" s="287" t="s">
        <v>580</v>
      </c>
      <c r="H123" s="289">
        <v>44386</v>
      </c>
      <c r="I123" s="287" t="s">
        <v>624</v>
      </c>
      <c r="J123" s="287"/>
    </row>
    <row r="124" spans="1:10" ht="36" x14ac:dyDescent="0.2">
      <c r="A124" s="286" t="s">
        <v>875</v>
      </c>
      <c r="B124" s="287" t="s">
        <v>589</v>
      </c>
      <c r="C124" s="287" t="s">
        <v>502</v>
      </c>
      <c r="D124" s="287" t="s">
        <v>876</v>
      </c>
      <c r="E124" s="288">
        <v>20000</v>
      </c>
      <c r="F124" s="287" t="s">
        <v>759</v>
      </c>
      <c r="G124" s="287" t="s">
        <v>580</v>
      </c>
      <c r="H124" s="289">
        <v>44392</v>
      </c>
      <c r="I124" s="287" t="s">
        <v>780</v>
      </c>
      <c r="J124" s="287"/>
    </row>
    <row r="125" spans="1:10" ht="36" x14ac:dyDescent="0.2">
      <c r="A125" s="286" t="s">
        <v>877</v>
      </c>
      <c r="B125" s="287" t="s">
        <v>589</v>
      </c>
      <c r="C125" s="287" t="s">
        <v>502</v>
      </c>
      <c r="D125" s="287" t="s">
        <v>878</v>
      </c>
      <c r="E125" s="288">
        <v>364573.03</v>
      </c>
      <c r="F125" s="287" t="s">
        <v>623</v>
      </c>
      <c r="G125" s="287" t="s">
        <v>580</v>
      </c>
      <c r="H125" s="289">
        <v>44399</v>
      </c>
      <c r="I125" s="287" t="s">
        <v>624</v>
      </c>
      <c r="J125" s="287"/>
    </row>
    <row r="126" spans="1:10" ht="36" x14ac:dyDescent="0.2">
      <c r="A126" s="286" t="s">
        <v>877</v>
      </c>
      <c r="B126" s="287" t="s">
        <v>589</v>
      </c>
      <c r="C126" s="287" t="s">
        <v>502</v>
      </c>
      <c r="D126" s="287" t="s">
        <v>879</v>
      </c>
      <c r="E126" s="288">
        <v>47356.93</v>
      </c>
      <c r="F126" s="287" t="s">
        <v>623</v>
      </c>
      <c r="G126" s="287" t="s">
        <v>580</v>
      </c>
      <c r="H126" s="289">
        <v>44403</v>
      </c>
      <c r="I126" s="287" t="s">
        <v>624</v>
      </c>
      <c r="J126" s="287"/>
    </row>
    <row r="127" spans="1:10" ht="36" x14ac:dyDescent="0.2">
      <c r="A127" s="286" t="s">
        <v>880</v>
      </c>
      <c r="B127" s="287" t="s">
        <v>501</v>
      </c>
      <c r="C127" s="287" t="s">
        <v>502</v>
      </c>
      <c r="D127" s="287" t="s">
        <v>881</v>
      </c>
      <c r="E127" s="288">
        <v>18595.5</v>
      </c>
      <c r="F127" s="287" t="s">
        <v>677</v>
      </c>
      <c r="G127" s="287" t="s">
        <v>580</v>
      </c>
      <c r="H127" s="289">
        <v>44410</v>
      </c>
      <c r="I127" s="287" t="s">
        <v>882</v>
      </c>
      <c r="J127" s="287"/>
    </row>
    <row r="128" spans="1:10" ht="24" x14ac:dyDescent="0.2">
      <c r="A128" s="286" t="s">
        <v>883</v>
      </c>
      <c r="B128" s="287" t="s">
        <v>589</v>
      </c>
      <c r="C128" s="287" t="s">
        <v>502</v>
      </c>
      <c r="D128" s="287" t="s">
        <v>884</v>
      </c>
      <c r="E128" s="288">
        <v>33801</v>
      </c>
      <c r="F128" s="287" t="s">
        <v>885</v>
      </c>
      <c r="G128" s="287" t="s">
        <v>580</v>
      </c>
      <c r="H128" s="289">
        <v>44418</v>
      </c>
      <c r="I128" s="287" t="s">
        <v>651</v>
      </c>
      <c r="J128" s="287"/>
    </row>
    <row r="129" spans="1:10" ht="24" x14ac:dyDescent="0.2">
      <c r="A129" s="286" t="s">
        <v>886</v>
      </c>
      <c r="B129" s="287" t="s">
        <v>589</v>
      </c>
      <c r="C129" s="287" t="s">
        <v>502</v>
      </c>
      <c r="D129" s="287" t="s">
        <v>887</v>
      </c>
      <c r="E129" s="288">
        <v>24187.9</v>
      </c>
      <c r="F129" s="287" t="s">
        <v>888</v>
      </c>
      <c r="G129" s="287" t="s">
        <v>580</v>
      </c>
      <c r="H129" s="289">
        <v>44424</v>
      </c>
      <c r="I129" s="287" t="s">
        <v>889</v>
      </c>
      <c r="J129" s="287"/>
    </row>
    <row r="130" spans="1:10" ht="24" x14ac:dyDescent="0.2">
      <c r="A130" s="286" t="s">
        <v>890</v>
      </c>
      <c r="B130" s="287" t="s">
        <v>589</v>
      </c>
      <c r="C130" s="287" t="s">
        <v>502</v>
      </c>
      <c r="D130" s="287" t="s">
        <v>891</v>
      </c>
      <c r="E130" s="288">
        <v>34000</v>
      </c>
      <c r="F130" s="287" t="s">
        <v>892</v>
      </c>
      <c r="G130" s="287" t="s">
        <v>580</v>
      </c>
      <c r="H130" s="289">
        <v>44427</v>
      </c>
      <c r="I130" s="287" t="s">
        <v>689</v>
      </c>
      <c r="J130" s="287"/>
    </row>
    <row r="131" spans="1:10" ht="36" x14ac:dyDescent="0.2">
      <c r="A131" s="286" t="s">
        <v>877</v>
      </c>
      <c r="B131" s="287" t="s">
        <v>589</v>
      </c>
      <c r="C131" s="287" t="s">
        <v>502</v>
      </c>
      <c r="D131" s="287" t="s">
        <v>893</v>
      </c>
      <c r="E131" s="288">
        <v>80000</v>
      </c>
      <c r="F131" s="287" t="s">
        <v>623</v>
      </c>
      <c r="G131" s="287" t="s">
        <v>580</v>
      </c>
      <c r="H131" s="289">
        <v>44428</v>
      </c>
      <c r="I131" s="287" t="s">
        <v>624</v>
      </c>
      <c r="J131" s="287"/>
    </row>
    <row r="132" spans="1:10" ht="48" x14ac:dyDescent="0.2">
      <c r="A132" s="286" t="s">
        <v>894</v>
      </c>
      <c r="B132" s="287" t="s">
        <v>589</v>
      </c>
      <c r="C132" s="287" t="s">
        <v>502</v>
      </c>
      <c r="D132" s="287" t="s">
        <v>895</v>
      </c>
      <c r="E132" s="288">
        <v>35197.879999999997</v>
      </c>
      <c r="F132" s="287" t="s">
        <v>806</v>
      </c>
      <c r="G132" s="287" t="s">
        <v>580</v>
      </c>
      <c r="H132" s="289">
        <v>44432</v>
      </c>
      <c r="I132" s="287" t="s">
        <v>896</v>
      </c>
      <c r="J132" s="287"/>
    </row>
    <row r="133" spans="1:10" ht="48" x14ac:dyDescent="0.2">
      <c r="A133" s="286" t="s">
        <v>897</v>
      </c>
      <c r="B133" s="287" t="s">
        <v>589</v>
      </c>
      <c r="C133" s="287" t="s">
        <v>502</v>
      </c>
      <c r="D133" s="287" t="s">
        <v>898</v>
      </c>
      <c r="E133" s="288">
        <v>30719.65</v>
      </c>
      <c r="F133" s="287" t="s">
        <v>899</v>
      </c>
      <c r="G133" s="287" t="s">
        <v>580</v>
      </c>
      <c r="H133" s="289">
        <v>44434</v>
      </c>
      <c r="I133" s="287" t="s">
        <v>613</v>
      </c>
      <c r="J133" s="287"/>
    </row>
    <row r="134" spans="1:10" ht="36" x14ac:dyDescent="0.2">
      <c r="A134" s="286" t="s">
        <v>900</v>
      </c>
      <c r="B134" s="287" t="s">
        <v>589</v>
      </c>
      <c r="C134" s="287" t="s">
        <v>502</v>
      </c>
      <c r="D134" s="287" t="s">
        <v>901</v>
      </c>
      <c r="E134" s="288">
        <v>30000</v>
      </c>
      <c r="F134" s="287" t="s">
        <v>902</v>
      </c>
      <c r="G134" s="287" t="s">
        <v>580</v>
      </c>
      <c r="H134" s="289">
        <v>44445</v>
      </c>
      <c r="I134" s="287" t="s">
        <v>903</v>
      </c>
      <c r="J134" s="287"/>
    </row>
    <row r="135" spans="1:10" ht="24" x14ac:dyDescent="0.2">
      <c r="A135" s="286" t="s">
        <v>904</v>
      </c>
      <c r="B135" s="287" t="s">
        <v>589</v>
      </c>
      <c r="C135" s="287" t="s">
        <v>502</v>
      </c>
      <c r="D135" s="287" t="s">
        <v>905</v>
      </c>
      <c r="E135" s="288">
        <v>34839.74</v>
      </c>
      <c r="F135" s="287" t="s">
        <v>906</v>
      </c>
      <c r="G135" s="287" t="s">
        <v>580</v>
      </c>
      <c r="H135" s="289">
        <v>44449</v>
      </c>
      <c r="I135" s="287" t="s">
        <v>822</v>
      </c>
      <c r="J135" s="287"/>
    </row>
    <row r="136" spans="1:10" ht="24" x14ac:dyDescent="0.2">
      <c r="A136" s="286"/>
      <c r="B136" s="287" t="s">
        <v>589</v>
      </c>
      <c r="C136" s="287" t="s">
        <v>502</v>
      </c>
      <c r="D136" s="287" t="s">
        <v>907</v>
      </c>
      <c r="E136" s="288">
        <v>22000</v>
      </c>
      <c r="F136" s="287" t="s">
        <v>731</v>
      </c>
      <c r="G136" s="287" t="s">
        <v>580</v>
      </c>
      <c r="H136" s="289">
        <v>44449</v>
      </c>
      <c r="I136" s="287" t="s">
        <v>798</v>
      </c>
      <c r="J136" s="287"/>
    </row>
    <row r="137" spans="1:10" ht="36" x14ac:dyDescent="0.2">
      <c r="A137" s="286" t="s">
        <v>908</v>
      </c>
      <c r="B137" s="287" t="s">
        <v>589</v>
      </c>
      <c r="C137" s="287" t="s">
        <v>502</v>
      </c>
      <c r="D137" s="287" t="s">
        <v>909</v>
      </c>
      <c r="E137" s="288">
        <v>20000</v>
      </c>
      <c r="F137" s="287" t="s">
        <v>721</v>
      </c>
      <c r="G137" s="287" t="s">
        <v>580</v>
      </c>
      <c r="H137" s="289">
        <v>44449</v>
      </c>
      <c r="I137" s="287" t="s">
        <v>780</v>
      </c>
      <c r="J137" s="287"/>
    </row>
    <row r="138" spans="1:10" ht="24" x14ac:dyDescent="0.2">
      <c r="A138" s="286" t="s">
        <v>910</v>
      </c>
      <c r="B138" s="287" t="s">
        <v>589</v>
      </c>
      <c r="C138" s="287" t="s">
        <v>502</v>
      </c>
      <c r="D138" s="287" t="s">
        <v>911</v>
      </c>
      <c r="E138" s="288">
        <v>28000</v>
      </c>
      <c r="F138" s="287" t="s">
        <v>745</v>
      </c>
      <c r="G138" s="287" t="s">
        <v>580</v>
      </c>
      <c r="H138" s="289">
        <v>44453</v>
      </c>
      <c r="I138" s="287" t="s">
        <v>912</v>
      </c>
      <c r="J138" s="287"/>
    </row>
    <row r="139" spans="1:10" ht="24" x14ac:dyDescent="0.2">
      <c r="A139" s="286" t="s">
        <v>913</v>
      </c>
      <c r="B139" s="287" t="s">
        <v>589</v>
      </c>
      <c r="C139" s="287" t="s">
        <v>502</v>
      </c>
      <c r="D139" s="287" t="s">
        <v>914</v>
      </c>
      <c r="E139" s="288">
        <v>21000</v>
      </c>
      <c r="F139" s="287" t="s">
        <v>753</v>
      </c>
      <c r="G139" s="287" t="s">
        <v>580</v>
      </c>
      <c r="H139" s="289">
        <v>44453</v>
      </c>
      <c r="I139" s="287" t="s">
        <v>605</v>
      </c>
      <c r="J139" s="287"/>
    </row>
    <row r="140" spans="1:10" ht="36" x14ac:dyDescent="0.2">
      <c r="A140" s="286" t="s">
        <v>915</v>
      </c>
      <c r="B140" s="287" t="s">
        <v>589</v>
      </c>
      <c r="C140" s="287" t="s">
        <v>502</v>
      </c>
      <c r="D140" s="287" t="s">
        <v>916</v>
      </c>
      <c r="E140" s="288">
        <v>20000</v>
      </c>
      <c r="F140" s="287" t="s">
        <v>736</v>
      </c>
      <c r="G140" s="287" t="s">
        <v>580</v>
      </c>
      <c r="H140" s="289">
        <v>44455</v>
      </c>
      <c r="I140" s="287" t="s">
        <v>780</v>
      </c>
      <c r="J140" s="287"/>
    </row>
    <row r="141" spans="1:10" ht="36" x14ac:dyDescent="0.2">
      <c r="A141" s="286" t="s">
        <v>917</v>
      </c>
      <c r="B141" s="287" t="s">
        <v>589</v>
      </c>
      <c r="C141" s="287" t="s">
        <v>502</v>
      </c>
      <c r="D141" s="287" t="s">
        <v>918</v>
      </c>
      <c r="E141" s="288">
        <v>22100</v>
      </c>
      <c r="F141" s="287" t="s">
        <v>919</v>
      </c>
      <c r="G141" s="287" t="s">
        <v>580</v>
      </c>
      <c r="H141" s="289">
        <v>44461</v>
      </c>
      <c r="I141" s="287" t="s">
        <v>920</v>
      </c>
      <c r="J141" s="287"/>
    </row>
    <row r="142" spans="1:10" ht="36" x14ac:dyDescent="0.2">
      <c r="A142" s="286" t="s">
        <v>921</v>
      </c>
      <c r="B142" s="287" t="s">
        <v>589</v>
      </c>
      <c r="C142" s="287" t="s">
        <v>502</v>
      </c>
      <c r="D142" s="287" t="s">
        <v>922</v>
      </c>
      <c r="E142" s="288">
        <v>31394.63</v>
      </c>
      <c r="F142" s="287" t="s">
        <v>923</v>
      </c>
      <c r="G142" s="287" t="s">
        <v>580</v>
      </c>
      <c r="H142" s="289">
        <v>44468</v>
      </c>
      <c r="I142" s="287" t="s">
        <v>516</v>
      </c>
      <c r="J142" s="287"/>
    </row>
    <row r="143" spans="1:10" ht="48" x14ac:dyDescent="0.2">
      <c r="A143" s="286" t="s">
        <v>924</v>
      </c>
      <c r="B143" s="287" t="s">
        <v>589</v>
      </c>
      <c r="C143" s="287" t="s">
        <v>502</v>
      </c>
      <c r="D143" s="287" t="s">
        <v>925</v>
      </c>
      <c r="E143" s="288">
        <v>34600</v>
      </c>
      <c r="F143" s="287" t="s">
        <v>926</v>
      </c>
      <c r="G143" s="287" t="s">
        <v>580</v>
      </c>
      <c r="H143" s="289">
        <v>44470</v>
      </c>
      <c r="I143" s="287" t="s">
        <v>574</v>
      </c>
      <c r="J143" s="287"/>
    </row>
    <row r="144" spans="1:10" ht="48" x14ac:dyDescent="0.2">
      <c r="A144" s="286" t="s">
        <v>927</v>
      </c>
      <c r="B144" s="287" t="s">
        <v>589</v>
      </c>
      <c r="C144" s="287" t="s">
        <v>502</v>
      </c>
      <c r="D144" s="287" t="s">
        <v>928</v>
      </c>
      <c r="E144" s="288">
        <v>20488</v>
      </c>
      <c r="F144" s="287" t="s">
        <v>929</v>
      </c>
      <c r="G144" s="287" t="s">
        <v>580</v>
      </c>
      <c r="H144" s="289">
        <v>44475</v>
      </c>
      <c r="I144" s="287" t="s">
        <v>843</v>
      </c>
      <c r="J144" s="287"/>
    </row>
    <row r="145" spans="1:10" ht="60" x14ac:dyDescent="0.2">
      <c r="A145" s="286" t="s">
        <v>930</v>
      </c>
      <c r="B145" s="287" t="s">
        <v>589</v>
      </c>
      <c r="C145" s="287" t="s">
        <v>502</v>
      </c>
      <c r="D145" s="287" t="s">
        <v>931</v>
      </c>
      <c r="E145" s="288">
        <v>20729</v>
      </c>
      <c r="F145" s="287" t="s">
        <v>932</v>
      </c>
      <c r="G145" s="287" t="s">
        <v>580</v>
      </c>
      <c r="H145" s="289">
        <v>44476</v>
      </c>
      <c r="I145" s="287" t="s">
        <v>516</v>
      </c>
      <c r="J145" s="287"/>
    </row>
    <row r="146" spans="1:10" ht="36" x14ac:dyDescent="0.2">
      <c r="A146" s="286" t="s">
        <v>933</v>
      </c>
      <c r="B146" s="287" t="s">
        <v>589</v>
      </c>
      <c r="C146" s="287" t="s">
        <v>502</v>
      </c>
      <c r="D146" s="287" t="s">
        <v>934</v>
      </c>
      <c r="E146" s="288">
        <v>33000</v>
      </c>
      <c r="F146" s="287" t="s">
        <v>727</v>
      </c>
      <c r="G146" s="287" t="s">
        <v>580</v>
      </c>
      <c r="H146" s="289">
        <v>44484</v>
      </c>
      <c r="I146" s="287" t="s">
        <v>935</v>
      </c>
      <c r="J146" s="287"/>
    </row>
    <row r="147" spans="1:10" ht="48" x14ac:dyDescent="0.2">
      <c r="A147" s="286" t="s">
        <v>936</v>
      </c>
      <c r="B147" s="287" t="s">
        <v>589</v>
      </c>
      <c r="C147" s="287" t="s">
        <v>502</v>
      </c>
      <c r="D147" s="287" t="s">
        <v>937</v>
      </c>
      <c r="E147" s="288">
        <v>29856.36</v>
      </c>
      <c r="F147" s="287" t="s">
        <v>899</v>
      </c>
      <c r="G147" s="287" t="s">
        <v>580</v>
      </c>
      <c r="H147" s="289">
        <v>44497</v>
      </c>
      <c r="I147" s="287" t="s">
        <v>682</v>
      </c>
      <c r="J147" s="287"/>
    </row>
    <row r="148" spans="1:10" ht="24" x14ac:dyDescent="0.2">
      <c r="A148" s="286" t="s">
        <v>938</v>
      </c>
      <c r="B148" s="287" t="s">
        <v>589</v>
      </c>
      <c r="C148" s="287" t="s">
        <v>502</v>
      </c>
      <c r="D148" s="287" t="s">
        <v>939</v>
      </c>
      <c r="E148" s="288">
        <v>21567.1</v>
      </c>
      <c r="F148" s="287" t="s">
        <v>940</v>
      </c>
      <c r="G148" s="287" t="s">
        <v>580</v>
      </c>
      <c r="H148" s="289">
        <v>44498</v>
      </c>
      <c r="I148" s="287" t="s">
        <v>516</v>
      </c>
      <c r="J148" s="287"/>
    </row>
    <row r="149" spans="1:10" ht="36" x14ac:dyDescent="0.2">
      <c r="A149" s="286" t="s">
        <v>941</v>
      </c>
      <c r="B149" s="287" t="s">
        <v>589</v>
      </c>
      <c r="C149" s="287" t="s">
        <v>502</v>
      </c>
      <c r="D149" s="287" t="s">
        <v>942</v>
      </c>
      <c r="E149" s="288">
        <v>21567.1</v>
      </c>
      <c r="F149" s="287" t="s">
        <v>943</v>
      </c>
      <c r="G149" s="287" t="s">
        <v>580</v>
      </c>
      <c r="H149" s="289">
        <v>44498</v>
      </c>
      <c r="I149" s="287" t="s">
        <v>516</v>
      </c>
      <c r="J149" s="287"/>
    </row>
    <row r="150" spans="1:10" ht="36" x14ac:dyDescent="0.2">
      <c r="A150" s="286" t="s">
        <v>944</v>
      </c>
      <c r="B150" s="287" t="s">
        <v>589</v>
      </c>
      <c r="C150" s="287" t="s">
        <v>502</v>
      </c>
      <c r="D150" s="287" t="s">
        <v>945</v>
      </c>
      <c r="E150" s="288">
        <v>22000</v>
      </c>
      <c r="F150" s="287" t="s">
        <v>946</v>
      </c>
      <c r="G150" s="287" t="s">
        <v>580</v>
      </c>
      <c r="H150" s="289">
        <v>44504</v>
      </c>
      <c r="I150" s="287" t="s">
        <v>772</v>
      </c>
      <c r="J150" s="287"/>
    </row>
    <row r="151" spans="1:10" ht="24" x14ac:dyDescent="0.2">
      <c r="A151" s="286" t="s">
        <v>947</v>
      </c>
      <c r="B151" s="287" t="s">
        <v>589</v>
      </c>
      <c r="C151" s="287" t="s">
        <v>502</v>
      </c>
      <c r="D151" s="287" t="s">
        <v>948</v>
      </c>
      <c r="E151" s="288">
        <v>22000</v>
      </c>
      <c r="F151" s="287" t="s">
        <v>731</v>
      </c>
      <c r="G151" s="287" t="s">
        <v>580</v>
      </c>
      <c r="H151" s="289">
        <v>44504</v>
      </c>
      <c r="I151" s="287" t="s">
        <v>798</v>
      </c>
      <c r="J151" s="287"/>
    </row>
    <row r="152" spans="1:10" ht="60" x14ac:dyDescent="0.2">
      <c r="A152" s="286" t="s">
        <v>949</v>
      </c>
      <c r="B152" s="287" t="s">
        <v>589</v>
      </c>
      <c r="C152" s="287" t="s">
        <v>502</v>
      </c>
      <c r="D152" s="287" t="s">
        <v>950</v>
      </c>
      <c r="E152" s="288">
        <v>22656</v>
      </c>
      <c r="F152" s="287" t="s">
        <v>951</v>
      </c>
      <c r="G152" s="287" t="s">
        <v>580</v>
      </c>
      <c r="H152" s="289">
        <v>44505</v>
      </c>
      <c r="I152" s="287" t="s">
        <v>574</v>
      </c>
      <c r="J152" s="287"/>
    </row>
    <row r="153" spans="1:10" ht="24" x14ac:dyDescent="0.2">
      <c r="A153" s="286" t="s">
        <v>952</v>
      </c>
      <c r="B153" s="287" t="s">
        <v>589</v>
      </c>
      <c r="C153" s="287" t="s">
        <v>502</v>
      </c>
      <c r="D153" s="287" t="s">
        <v>953</v>
      </c>
      <c r="E153" s="288">
        <v>21000</v>
      </c>
      <c r="F153" s="287" t="s">
        <v>753</v>
      </c>
      <c r="G153" s="287" t="s">
        <v>580</v>
      </c>
      <c r="H153" s="289">
        <v>44508</v>
      </c>
      <c r="I153" s="287" t="s">
        <v>772</v>
      </c>
      <c r="J153" s="287"/>
    </row>
    <row r="154" spans="1:10" ht="24" x14ac:dyDescent="0.2">
      <c r="A154" s="286" t="s">
        <v>954</v>
      </c>
      <c r="B154" s="287" t="s">
        <v>589</v>
      </c>
      <c r="C154" s="287" t="s">
        <v>502</v>
      </c>
      <c r="D154" s="287" t="s">
        <v>955</v>
      </c>
      <c r="E154" s="288">
        <v>20000</v>
      </c>
      <c r="F154" s="287" t="s">
        <v>721</v>
      </c>
      <c r="G154" s="287" t="s">
        <v>580</v>
      </c>
      <c r="H154" s="289">
        <v>44510</v>
      </c>
      <c r="I154" s="287" t="s">
        <v>772</v>
      </c>
      <c r="J154" s="287"/>
    </row>
    <row r="155" spans="1:10" ht="36" x14ac:dyDescent="0.2">
      <c r="A155" s="286" t="s">
        <v>956</v>
      </c>
      <c r="B155" s="287" t="s">
        <v>589</v>
      </c>
      <c r="C155" s="287" t="s">
        <v>502</v>
      </c>
      <c r="D155" s="287" t="s">
        <v>957</v>
      </c>
      <c r="E155" s="288">
        <v>20000</v>
      </c>
      <c r="F155" s="287" t="s">
        <v>736</v>
      </c>
      <c r="G155" s="287" t="s">
        <v>580</v>
      </c>
      <c r="H155" s="289">
        <v>44512</v>
      </c>
      <c r="I155" s="287" t="s">
        <v>920</v>
      </c>
      <c r="J155" s="287"/>
    </row>
    <row r="156" spans="1:10" ht="36" x14ac:dyDescent="0.2">
      <c r="A156" s="286" t="s">
        <v>958</v>
      </c>
      <c r="B156" s="287" t="s">
        <v>633</v>
      </c>
      <c r="C156" s="287" t="s">
        <v>502</v>
      </c>
      <c r="D156" s="287" t="s">
        <v>959</v>
      </c>
      <c r="E156" s="288" t="s">
        <v>960</v>
      </c>
      <c r="F156" s="287" t="s">
        <v>646</v>
      </c>
      <c r="G156" s="287" t="s">
        <v>580</v>
      </c>
      <c r="H156" s="289">
        <v>44516</v>
      </c>
      <c r="I156" s="287" t="s">
        <v>545</v>
      </c>
      <c r="J156" s="287"/>
    </row>
    <row r="157" spans="1:10" ht="36" x14ac:dyDescent="0.2">
      <c r="A157" s="286" t="s">
        <v>961</v>
      </c>
      <c r="B157" s="287" t="s">
        <v>589</v>
      </c>
      <c r="C157" s="287" t="s">
        <v>502</v>
      </c>
      <c r="D157" s="287" t="s">
        <v>962</v>
      </c>
      <c r="E157" s="288">
        <v>23600</v>
      </c>
      <c r="F157" s="287" t="s">
        <v>963</v>
      </c>
      <c r="G157" s="287" t="s">
        <v>580</v>
      </c>
      <c r="H157" s="289">
        <v>44525</v>
      </c>
      <c r="I157" s="287" t="s">
        <v>964</v>
      </c>
      <c r="J157" s="287"/>
    </row>
    <row r="158" spans="1:10" ht="36" x14ac:dyDescent="0.2">
      <c r="A158" s="286" t="s">
        <v>965</v>
      </c>
      <c r="B158" s="287" t="s">
        <v>589</v>
      </c>
      <c r="C158" s="287" t="s">
        <v>502</v>
      </c>
      <c r="D158" s="287" t="s">
        <v>966</v>
      </c>
      <c r="E158" s="288">
        <v>20782.16</v>
      </c>
      <c r="F158" s="287" t="s">
        <v>967</v>
      </c>
      <c r="G158" s="287" t="s">
        <v>580</v>
      </c>
      <c r="H158" s="289">
        <v>44526</v>
      </c>
      <c r="I158" s="287" t="s">
        <v>574</v>
      </c>
      <c r="J158" s="287"/>
    </row>
    <row r="159" spans="1:10" ht="36" x14ac:dyDescent="0.2">
      <c r="A159" s="286" t="s">
        <v>968</v>
      </c>
      <c r="B159" s="287" t="s">
        <v>589</v>
      </c>
      <c r="C159" s="287" t="s">
        <v>502</v>
      </c>
      <c r="D159" s="287" t="s">
        <v>969</v>
      </c>
      <c r="E159" s="288">
        <v>30938.86</v>
      </c>
      <c r="F159" s="287" t="s">
        <v>970</v>
      </c>
      <c r="G159" s="287" t="s">
        <v>580</v>
      </c>
      <c r="H159" s="289">
        <v>44526</v>
      </c>
      <c r="I159" s="287" t="s">
        <v>971</v>
      </c>
      <c r="J159" s="287"/>
    </row>
    <row r="160" spans="1:10" ht="36" x14ac:dyDescent="0.2">
      <c r="A160" s="286" t="s">
        <v>972</v>
      </c>
      <c r="B160" s="287" t="s">
        <v>589</v>
      </c>
      <c r="C160" s="287" t="s">
        <v>502</v>
      </c>
      <c r="D160" s="287" t="s">
        <v>973</v>
      </c>
      <c r="E160" s="288">
        <v>32776</v>
      </c>
      <c r="F160" s="287" t="s">
        <v>974</v>
      </c>
      <c r="G160" s="287" t="s">
        <v>580</v>
      </c>
      <c r="H160" s="289">
        <v>44529</v>
      </c>
      <c r="I160" s="287" t="s">
        <v>971</v>
      </c>
      <c r="J160" s="287"/>
    </row>
    <row r="161" spans="1:10" ht="24" x14ac:dyDescent="0.2">
      <c r="A161" s="286" t="s">
        <v>975</v>
      </c>
      <c r="B161" s="287" t="s">
        <v>589</v>
      </c>
      <c r="C161" s="287" t="s">
        <v>502</v>
      </c>
      <c r="D161" s="287" t="s">
        <v>976</v>
      </c>
      <c r="E161" s="288">
        <v>78338.7</v>
      </c>
      <c r="F161" s="287" t="s">
        <v>627</v>
      </c>
      <c r="G161" s="287" t="s">
        <v>580</v>
      </c>
      <c r="H161" s="289">
        <v>44544</v>
      </c>
      <c r="I161" s="287" t="s">
        <v>689</v>
      </c>
      <c r="J161" s="287"/>
    </row>
    <row r="162" spans="1:10" ht="36" x14ac:dyDescent="0.2">
      <c r="A162" s="286" t="s">
        <v>877</v>
      </c>
      <c r="B162" s="287" t="s">
        <v>589</v>
      </c>
      <c r="C162" s="287" t="s">
        <v>502</v>
      </c>
      <c r="D162" s="287" t="s">
        <v>977</v>
      </c>
      <c r="E162" s="288">
        <v>20000.02</v>
      </c>
      <c r="F162" s="287" t="s">
        <v>623</v>
      </c>
      <c r="G162" s="287" t="s">
        <v>580</v>
      </c>
      <c r="H162" s="289">
        <v>44545</v>
      </c>
      <c r="I162" s="287" t="s">
        <v>624</v>
      </c>
      <c r="J162" s="287"/>
    </row>
    <row r="163" spans="1:10" ht="36" x14ac:dyDescent="0.2">
      <c r="A163" s="286" t="s">
        <v>877</v>
      </c>
      <c r="B163" s="287" t="s">
        <v>589</v>
      </c>
      <c r="C163" s="287" t="s">
        <v>502</v>
      </c>
      <c r="D163" s="287" t="s">
        <v>978</v>
      </c>
      <c r="E163" s="288">
        <v>20000</v>
      </c>
      <c r="F163" s="287" t="s">
        <v>623</v>
      </c>
      <c r="G163" s="287" t="s">
        <v>580</v>
      </c>
      <c r="H163" s="289">
        <v>44553</v>
      </c>
      <c r="I163" s="287" t="s">
        <v>624</v>
      </c>
      <c r="J163" s="287"/>
    </row>
    <row r="164" spans="1:10" ht="18" customHeight="1" x14ac:dyDescent="0.2">
      <c r="A164" s="79" t="s">
        <v>216</v>
      </c>
      <c r="B164" s="80"/>
      <c r="C164" s="80"/>
      <c r="D164" s="80"/>
      <c r="E164" s="290">
        <f>SUM(E165:E359)</f>
        <v>22135573.389999997</v>
      </c>
      <c r="F164" s="80"/>
      <c r="G164" s="81"/>
      <c r="H164" s="81"/>
      <c r="I164" s="81"/>
      <c r="J164" s="81"/>
    </row>
    <row r="165" spans="1:10" ht="30" customHeight="1" x14ac:dyDescent="0.2">
      <c r="A165" s="286" t="s">
        <v>979</v>
      </c>
      <c r="B165" s="287" t="s">
        <v>501</v>
      </c>
      <c r="C165" s="287" t="s">
        <v>502</v>
      </c>
      <c r="D165" s="287" t="s">
        <v>980</v>
      </c>
      <c r="E165" s="288" t="s">
        <v>981</v>
      </c>
      <c r="F165" s="287"/>
      <c r="G165" s="287" t="s">
        <v>982</v>
      </c>
      <c r="H165" s="289"/>
      <c r="I165" s="287"/>
      <c r="J165" s="287"/>
    </row>
    <row r="166" spans="1:10" ht="41.25" customHeight="1" x14ac:dyDescent="0.2">
      <c r="A166" s="286" t="s">
        <v>983</v>
      </c>
      <c r="B166" s="287" t="s">
        <v>501</v>
      </c>
      <c r="C166" s="287" t="s">
        <v>502</v>
      </c>
      <c r="D166" s="287" t="s">
        <v>984</v>
      </c>
      <c r="E166" s="288">
        <v>212000</v>
      </c>
      <c r="F166" s="287" t="s">
        <v>985</v>
      </c>
      <c r="G166" s="287" t="s">
        <v>505</v>
      </c>
      <c r="H166" s="289">
        <v>44798</v>
      </c>
      <c r="I166" s="287" t="s">
        <v>986</v>
      </c>
      <c r="J166" s="287"/>
    </row>
    <row r="167" spans="1:10" ht="72" x14ac:dyDescent="0.2">
      <c r="A167" s="286" t="s">
        <v>987</v>
      </c>
      <c r="B167" s="287" t="s">
        <v>501</v>
      </c>
      <c r="C167" s="287" t="s">
        <v>502</v>
      </c>
      <c r="D167" s="287" t="s">
        <v>988</v>
      </c>
      <c r="E167" s="288">
        <v>377600</v>
      </c>
      <c r="F167" s="287" t="s">
        <v>989</v>
      </c>
      <c r="G167" s="287" t="s">
        <v>505</v>
      </c>
      <c r="H167" s="289" t="s">
        <v>990</v>
      </c>
      <c r="I167" s="287" t="s">
        <v>991</v>
      </c>
      <c r="J167" s="287"/>
    </row>
    <row r="168" spans="1:10" ht="48" x14ac:dyDescent="0.2">
      <c r="A168" s="286" t="s">
        <v>992</v>
      </c>
      <c r="B168" s="287" t="s">
        <v>501</v>
      </c>
      <c r="C168" s="287" t="s">
        <v>502</v>
      </c>
      <c r="D168" s="287" t="s">
        <v>993</v>
      </c>
      <c r="E168" s="288">
        <v>96000</v>
      </c>
      <c r="F168" s="287" t="s">
        <v>994</v>
      </c>
      <c r="G168" s="287" t="s">
        <v>505</v>
      </c>
      <c r="H168" s="289">
        <v>44783</v>
      </c>
      <c r="I168" s="287" t="s">
        <v>531</v>
      </c>
      <c r="J168" s="287"/>
    </row>
    <row r="169" spans="1:10" ht="36" x14ac:dyDescent="0.2">
      <c r="A169" s="286" t="s">
        <v>995</v>
      </c>
      <c r="B169" s="287" t="s">
        <v>501</v>
      </c>
      <c r="C169" s="287" t="s">
        <v>502</v>
      </c>
      <c r="D169" s="287" t="s">
        <v>996</v>
      </c>
      <c r="E169" s="288" t="s">
        <v>997</v>
      </c>
      <c r="F169" s="287" t="s">
        <v>998</v>
      </c>
      <c r="G169" s="287" t="s">
        <v>505</v>
      </c>
      <c r="H169" s="289">
        <v>44776</v>
      </c>
      <c r="I169" s="287" t="s">
        <v>531</v>
      </c>
      <c r="J169" s="287"/>
    </row>
    <row r="170" spans="1:10" ht="60" x14ac:dyDescent="0.2">
      <c r="A170" s="286" t="s">
        <v>999</v>
      </c>
      <c r="B170" s="287" t="s">
        <v>541</v>
      </c>
      <c r="C170" s="287" t="s">
        <v>542</v>
      </c>
      <c r="D170" s="287" t="s">
        <v>1000</v>
      </c>
      <c r="E170" s="288">
        <v>111556.29</v>
      </c>
      <c r="F170" s="287" t="s">
        <v>561</v>
      </c>
      <c r="G170" s="287" t="s">
        <v>505</v>
      </c>
      <c r="H170" s="289">
        <v>44708</v>
      </c>
      <c r="I170" s="287" t="s">
        <v>780</v>
      </c>
      <c r="J170" s="287"/>
    </row>
    <row r="171" spans="1:10" ht="36" x14ac:dyDescent="0.2">
      <c r="A171" s="286" t="s">
        <v>992</v>
      </c>
      <c r="B171" s="287" t="s">
        <v>501</v>
      </c>
      <c r="C171" s="287" t="s">
        <v>502</v>
      </c>
      <c r="D171" s="287" t="s">
        <v>1001</v>
      </c>
      <c r="E171" s="288"/>
      <c r="F171" s="287"/>
      <c r="G171" s="287" t="s">
        <v>510</v>
      </c>
      <c r="H171" s="289"/>
      <c r="I171" s="287"/>
      <c r="J171" s="287"/>
    </row>
    <row r="172" spans="1:10" ht="36" x14ac:dyDescent="0.2">
      <c r="A172" s="286" t="s">
        <v>1002</v>
      </c>
      <c r="B172" s="287" t="s">
        <v>541</v>
      </c>
      <c r="C172" s="287" t="s">
        <v>542</v>
      </c>
      <c r="D172" s="287" t="s">
        <v>1003</v>
      </c>
      <c r="E172" s="288">
        <v>116036.22</v>
      </c>
      <c r="F172" s="287" t="s">
        <v>561</v>
      </c>
      <c r="G172" s="287" t="s">
        <v>505</v>
      </c>
      <c r="H172" s="289">
        <v>44672</v>
      </c>
      <c r="I172" s="287" t="s">
        <v>780</v>
      </c>
      <c r="J172" s="287"/>
    </row>
    <row r="173" spans="1:10" ht="24" x14ac:dyDescent="0.2">
      <c r="A173" s="286" t="s">
        <v>1004</v>
      </c>
      <c r="B173" s="287" t="s">
        <v>536</v>
      </c>
      <c r="C173" s="287" t="s">
        <v>537</v>
      </c>
      <c r="D173" s="287" t="s">
        <v>1005</v>
      </c>
      <c r="E173" s="288"/>
      <c r="F173" s="287"/>
      <c r="G173" s="287" t="s">
        <v>510</v>
      </c>
      <c r="H173" s="289"/>
      <c r="I173" s="287"/>
      <c r="J173" s="287"/>
    </row>
    <row r="174" spans="1:10" ht="36" x14ac:dyDescent="0.2">
      <c r="A174" s="286" t="s">
        <v>1006</v>
      </c>
      <c r="B174" s="287" t="s">
        <v>508</v>
      </c>
      <c r="C174" s="287" t="s">
        <v>502</v>
      </c>
      <c r="D174" s="287" t="s">
        <v>1007</v>
      </c>
      <c r="E174" s="288">
        <v>1188022.3600000001</v>
      </c>
      <c r="F174" s="287" t="s">
        <v>1008</v>
      </c>
      <c r="G174" s="287" t="s">
        <v>505</v>
      </c>
      <c r="H174" s="289">
        <v>44733</v>
      </c>
      <c r="I174" s="287" t="s">
        <v>1009</v>
      </c>
      <c r="J174" s="287"/>
    </row>
    <row r="175" spans="1:10" ht="24" x14ac:dyDescent="0.2">
      <c r="A175" s="286" t="s">
        <v>1004</v>
      </c>
      <c r="B175" s="287" t="s">
        <v>536</v>
      </c>
      <c r="C175" s="287" t="s">
        <v>537</v>
      </c>
      <c r="D175" s="287" t="s">
        <v>1010</v>
      </c>
      <c r="E175" s="288"/>
      <c r="F175" s="287"/>
      <c r="G175" s="287" t="s">
        <v>510</v>
      </c>
      <c r="H175" s="289"/>
      <c r="I175" s="287"/>
      <c r="J175" s="287"/>
    </row>
    <row r="176" spans="1:10" ht="48" x14ac:dyDescent="0.2">
      <c r="A176" s="286" t="s">
        <v>507</v>
      </c>
      <c r="B176" s="287" t="s">
        <v>501</v>
      </c>
      <c r="C176" s="287" t="s">
        <v>502</v>
      </c>
      <c r="D176" s="287" t="s">
        <v>1011</v>
      </c>
      <c r="E176" s="288">
        <v>1889175.64</v>
      </c>
      <c r="F176" s="287" t="s">
        <v>1012</v>
      </c>
      <c r="G176" s="287" t="s">
        <v>505</v>
      </c>
      <c r="H176" s="289">
        <v>44652</v>
      </c>
      <c r="I176" s="289" t="s">
        <v>531</v>
      </c>
      <c r="J176" s="287"/>
    </row>
    <row r="177" spans="1:10" ht="36" x14ac:dyDescent="0.2">
      <c r="A177" s="286" t="s">
        <v>1013</v>
      </c>
      <c r="B177" s="287" t="s">
        <v>576</v>
      </c>
      <c r="C177" s="287" t="s">
        <v>577</v>
      </c>
      <c r="D177" s="287" t="s">
        <v>578</v>
      </c>
      <c r="E177" s="288">
        <v>219360.63</v>
      </c>
      <c r="F177" s="287" t="s">
        <v>579</v>
      </c>
      <c r="G177" s="287" t="s">
        <v>1014</v>
      </c>
      <c r="H177" s="289" t="s">
        <v>578</v>
      </c>
      <c r="I177" s="287" t="s">
        <v>581</v>
      </c>
      <c r="J177" s="287"/>
    </row>
    <row r="178" spans="1:10" ht="36" x14ac:dyDescent="0.2">
      <c r="A178" s="286" t="s">
        <v>1015</v>
      </c>
      <c r="B178" s="287" t="s">
        <v>576</v>
      </c>
      <c r="C178" s="287" t="s">
        <v>577</v>
      </c>
      <c r="D178" s="287" t="s">
        <v>578</v>
      </c>
      <c r="E178" s="288">
        <v>1840.86</v>
      </c>
      <c r="F178" s="287" t="s">
        <v>1016</v>
      </c>
      <c r="G178" s="287" t="s">
        <v>1014</v>
      </c>
      <c r="H178" s="289" t="s">
        <v>578</v>
      </c>
      <c r="I178" s="287" t="s">
        <v>581</v>
      </c>
      <c r="J178" s="287"/>
    </row>
    <row r="179" spans="1:10" ht="36" x14ac:dyDescent="0.2">
      <c r="A179" s="286" t="s">
        <v>1017</v>
      </c>
      <c r="B179" s="287" t="s">
        <v>576</v>
      </c>
      <c r="C179" s="287" t="s">
        <v>577</v>
      </c>
      <c r="D179" s="287" t="s">
        <v>578</v>
      </c>
      <c r="E179" s="288">
        <v>73853.72</v>
      </c>
      <c r="F179" s="287" t="s">
        <v>579</v>
      </c>
      <c r="G179" s="287" t="s">
        <v>1014</v>
      </c>
      <c r="H179" s="289" t="s">
        <v>578</v>
      </c>
      <c r="I179" s="287" t="s">
        <v>581</v>
      </c>
      <c r="J179" s="287"/>
    </row>
    <row r="180" spans="1:10" ht="36" x14ac:dyDescent="0.2">
      <c r="A180" s="286" t="s">
        <v>1018</v>
      </c>
      <c r="B180" s="287" t="s">
        <v>576</v>
      </c>
      <c r="C180" s="287" t="s">
        <v>577</v>
      </c>
      <c r="D180" s="287" t="s">
        <v>578</v>
      </c>
      <c r="E180" s="288">
        <v>72669.429999999993</v>
      </c>
      <c r="F180" s="287" t="s">
        <v>579</v>
      </c>
      <c r="G180" s="287" t="s">
        <v>1014</v>
      </c>
      <c r="H180" s="289" t="s">
        <v>578</v>
      </c>
      <c r="I180" s="287" t="s">
        <v>581</v>
      </c>
      <c r="J180" s="287"/>
    </row>
    <row r="181" spans="1:10" ht="36" x14ac:dyDescent="0.2">
      <c r="A181" s="286" t="s">
        <v>1019</v>
      </c>
      <c r="B181" s="287" t="s">
        <v>576</v>
      </c>
      <c r="C181" s="287" t="s">
        <v>577</v>
      </c>
      <c r="D181" s="287" t="s">
        <v>578</v>
      </c>
      <c r="E181" s="288">
        <v>17157.2</v>
      </c>
      <c r="F181" s="287" t="s">
        <v>579</v>
      </c>
      <c r="G181" s="287" t="s">
        <v>1014</v>
      </c>
      <c r="H181" s="289" t="s">
        <v>578</v>
      </c>
      <c r="I181" s="287" t="s">
        <v>581</v>
      </c>
      <c r="J181" s="287"/>
    </row>
    <row r="182" spans="1:10" ht="36" x14ac:dyDescent="0.2">
      <c r="A182" s="286" t="s">
        <v>1020</v>
      </c>
      <c r="B182" s="287" t="s">
        <v>576</v>
      </c>
      <c r="C182" s="287" t="s">
        <v>577</v>
      </c>
      <c r="D182" s="287" t="s">
        <v>578</v>
      </c>
      <c r="E182" s="288">
        <v>7514.71</v>
      </c>
      <c r="F182" s="287" t="s">
        <v>579</v>
      </c>
      <c r="G182" s="287" t="s">
        <v>1014</v>
      </c>
      <c r="H182" s="289" t="s">
        <v>578</v>
      </c>
      <c r="I182" s="287" t="s">
        <v>581</v>
      </c>
      <c r="J182" s="287"/>
    </row>
    <row r="183" spans="1:10" ht="36" x14ac:dyDescent="0.2">
      <c r="A183" s="286" t="s">
        <v>1021</v>
      </c>
      <c r="B183" s="287" t="s">
        <v>576</v>
      </c>
      <c r="C183" s="287" t="s">
        <v>577</v>
      </c>
      <c r="D183" s="287"/>
      <c r="E183" s="288">
        <v>50475.99</v>
      </c>
      <c r="F183" s="287"/>
      <c r="G183" s="287" t="s">
        <v>1022</v>
      </c>
      <c r="H183" s="289"/>
      <c r="I183" s="287"/>
      <c r="J183" s="287"/>
    </row>
    <row r="184" spans="1:10" ht="36" x14ac:dyDescent="0.2">
      <c r="A184" s="286" t="s">
        <v>1023</v>
      </c>
      <c r="B184" s="287" t="s">
        <v>576</v>
      </c>
      <c r="C184" s="287" t="s">
        <v>577</v>
      </c>
      <c r="D184" s="287"/>
      <c r="E184" s="288">
        <v>79987.7</v>
      </c>
      <c r="F184" s="287"/>
      <c r="G184" s="287" t="s">
        <v>1022</v>
      </c>
      <c r="H184" s="289"/>
      <c r="I184" s="287"/>
      <c r="J184" s="287"/>
    </row>
    <row r="185" spans="1:10" ht="60" x14ac:dyDescent="0.2">
      <c r="A185" s="286" t="s">
        <v>1024</v>
      </c>
      <c r="B185" s="287" t="s">
        <v>1025</v>
      </c>
      <c r="C185" s="287" t="s">
        <v>502</v>
      </c>
      <c r="D185" s="287"/>
      <c r="E185" s="288">
        <v>126000</v>
      </c>
      <c r="F185" s="287"/>
      <c r="G185" s="287" t="s">
        <v>1022</v>
      </c>
      <c r="H185" s="289"/>
      <c r="I185" s="287"/>
      <c r="J185" s="287"/>
    </row>
    <row r="186" spans="1:10" ht="36" x14ac:dyDescent="0.2">
      <c r="A186" s="286" t="s">
        <v>1026</v>
      </c>
      <c r="B186" s="287" t="s">
        <v>1025</v>
      </c>
      <c r="C186" s="287" t="s">
        <v>502</v>
      </c>
      <c r="D186" s="287"/>
      <c r="E186" s="288">
        <v>366666.72</v>
      </c>
      <c r="F186" s="287"/>
      <c r="G186" s="287" t="s">
        <v>1022</v>
      </c>
      <c r="H186" s="289"/>
      <c r="I186" s="287"/>
      <c r="J186" s="287"/>
    </row>
    <row r="187" spans="1:10" ht="60" x14ac:dyDescent="0.2">
      <c r="A187" s="286" t="s">
        <v>1027</v>
      </c>
      <c r="B187" s="287" t="s">
        <v>541</v>
      </c>
      <c r="C187" s="287" t="s">
        <v>542</v>
      </c>
      <c r="D187" s="287"/>
      <c r="E187" s="288">
        <v>129279</v>
      </c>
      <c r="F187" s="287"/>
      <c r="G187" s="287" t="s">
        <v>1022</v>
      </c>
      <c r="H187" s="289"/>
      <c r="I187" s="287"/>
      <c r="J187" s="287"/>
    </row>
    <row r="188" spans="1:10" ht="72" x14ac:dyDescent="0.2">
      <c r="A188" s="286" t="s">
        <v>1028</v>
      </c>
      <c r="B188" s="287" t="s">
        <v>508</v>
      </c>
      <c r="C188" s="287" t="s">
        <v>502</v>
      </c>
      <c r="D188" s="287"/>
      <c r="E188" s="288">
        <v>984800</v>
      </c>
      <c r="F188" s="287"/>
      <c r="G188" s="287" t="s">
        <v>1022</v>
      </c>
      <c r="H188" s="289"/>
      <c r="I188" s="287"/>
      <c r="J188" s="287"/>
    </row>
    <row r="189" spans="1:10" ht="24" x14ac:dyDescent="0.2">
      <c r="A189" s="286" t="s">
        <v>1029</v>
      </c>
      <c r="B189" s="287" t="s">
        <v>541</v>
      </c>
      <c r="C189" s="287" t="s">
        <v>542</v>
      </c>
      <c r="D189" s="287"/>
      <c r="E189" s="288">
        <v>500000</v>
      </c>
      <c r="F189" s="287"/>
      <c r="G189" s="287" t="s">
        <v>1022</v>
      </c>
      <c r="H189" s="289"/>
      <c r="I189" s="287"/>
      <c r="J189" s="287"/>
    </row>
    <row r="190" spans="1:10" ht="24" x14ac:dyDescent="0.2">
      <c r="A190" s="286" t="s">
        <v>1030</v>
      </c>
      <c r="B190" s="287" t="s">
        <v>1025</v>
      </c>
      <c r="C190" s="287" t="s">
        <v>502</v>
      </c>
      <c r="D190" s="287"/>
      <c r="E190" s="288">
        <v>54600</v>
      </c>
      <c r="F190" s="287"/>
      <c r="G190" s="287" t="s">
        <v>1022</v>
      </c>
      <c r="H190" s="289"/>
      <c r="I190" s="287"/>
      <c r="J190" s="287"/>
    </row>
    <row r="191" spans="1:10" ht="24" x14ac:dyDescent="0.2">
      <c r="A191" s="286" t="s">
        <v>1031</v>
      </c>
      <c r="B191" s="287" t="s">
        <v>1025</v>
      </c>
      <c r="C191" s="287" t="s">
        <v>502</v>
      </c>
      <c r="D191" s="287"/>
      <c r="E191" s="288">
        <v>279072</v>
      </c>
      <c r="F191" s="287"/>
      <c r="G191" s="287" t="s">
        <v>1022</v>
      </c>
      <c r="H191" s="289"/>
      <c r="I191" s="287"/>
      <c r="J191" s="287"/>
    </row>
    <row r="192" spans="1:10" ht="24" x14ac:dyDescent="0.2">
      <c r="A192" s="286" t="s">
        <v>1032</v>
      </c>
      <c r="B192" s="287" t="s">
        <v>1025</v>
      </c>
      <c r="C192" s="287" t="s">
        <v>502</v>
      </c>
      <c r="D192" s="287"/>
      <c r="E192" s="288">
        <v>144000</v>
      </c>
      <c r="F192" s="287"/>
      <c r="G192" s="287" t="s">
        <v>1022</v>
      </c>
      <c r="H192" s="289"/>
      <c r="I192" s="287"/>
      <c r="J192" s="287"/>
    </row>
    <row r="193" spans="1:10" ht="24" x14ac:dyDescent="0.2">
      <c r="A193" s="286" t="s">
        <v>1033</v>
      </c>
      <c r="B193" s="287" t="s">
        <v>536</v>
      </c>
      <c r="C193" s="287" t="s">
        <v>537</v>
      </c>
      <c r="D193" s="287"/>
      <c r="E193" s="288">
        <v>90718.07</v>
      </c>
      <c r="F193" s="287"/>
      <c r="G193" s="287" t="s">
        <v>1022</v>
      </c>
      <c r="H193" s="289"/>
      <c r="I193" s="287"/>
      <c r="J193" s="287"/>
    </row>
    <row r="194" spans="1:10" ht="36" x14ac:dyDescent="0.2">
      <c r="A194" s="286" t="s">
        <v>1034</v>
      </c>
      <c r="B194" s="287" t="s">
        <v>585</v>
      </c>
      <c r="C194" s="287" t="s">
        <v>577</v>
      </c>
      <c r="D194" s="287" t="s">
        <v>1035</v>
      </c>
      <c r="E194" s="288">
        <v>27885.35</v>
      </c>
      <c r="F194" s="287" t="s">
        <v>1036</v>
      </c>
      <c r="G194" s="287" t="s">
        <v>580</v>
      </c>
      <c r="H194" s="289" t="s">
        <v>578</v>
      </c>
      <c r="I194" s="287" t="s">
        <v>581</v>
      </c>
      <c r="J194" s="287"/>
    </row>
    <row r="195" spans="1:10" ht="24" x14ac:dyDescent="0.2">
      <c r="A195" s="286" t="s">
        <v>1037</v>
      </c>
      <c r="B195" s="287" t="s">
        <v>589</v>
      </c>
      <c r="C195" s="287" t="s">
        <v>502</v>
      </c>
      <c r="D195" s="287" t="s">
        <v>1038</v>
      </c>
      <c r="E195" s="288">
        <v>33759</v>
      </c>
      <c r="F195" s="287" t="s">
        <v>1039</v>
      </c>
      <c r="G195" s="287" t="s">
        <v>580</v>
      </c>
      <c r="H195" s="289">
        <v>44627</v>
      </c>
      <c r="I195" s="287" t="s">
        <v>1040</v>
      </c>
      <c r="J195" s="287"/>
    </row>
    <row r="196" spans="1:10" ht="36" x14ac:dyDescent="0.2">
      <c r="A196" s="286" t="s">
        <v>1041</v>
      </c>
      <c r="B196" s="287" t="s">
        <v>589</v>
      </c>
      <c r="C196" s="287" t="s">
        <v>502</v>
      </c>
      <c r="D196" s="287" t="s">
        <v>1042</v>
      </c>
      <c r="E196" s="288">
        <v>19635</v>
      </c>
      <c r="F196" s="287" t="s">
        <v>1043</v>
      </c>
      <c r="G196" s="287" t="s">
        <v>580</v>
      </c>
      <c r="H196" s="289">
        <v>44676</v>
      </c>
      <c r="I196" s="287" t="s">
        <v>1044</v>
      </c>
      <c r="J196" s="287"/>
    </row>
    <row r="197" spans="1:10" ht="36" x14ac:dyDescent="0.2">
      <c r="A197" s="286" t="s">
        <v>1045</v>
      </c>
      <c r="B197" s="287" t="s">
        <v>589</v>
      </c>
      <c r="C197" s="287" t="s">
        <v>502</v>
      </c>
      <c r="D197" s="287" t="s">
        <v>1046</v>
      </c>
      <c r="E197" s="288">
        <v>19395.2</v>
      </c>
      <c r="F197" s="287" t="s">
        <v>1047</v>
      </c>
      <c r="G197" s="287" t="s">
        <v>580</v>
      </c>
      <c r="H197" s="289">
        <v>44687</v>
      </c>
      <c r="I197" s="287" t="s">
        <v>595</v>
      </c>
      <c r="J197" s="287"/>
    </row>
    <row r="198" spans="1:10" ht="48" x14ac:dyDescent="0.2">
      <c r="A198" s="286" t="s">
        <v>1048</v>
      </c>
      <c r="B198" s="287" t="s">
        <v>589</v>
      </c>
      <c r="C198" s="287" t="s">
        <v>502</v>
      </c>
      <c r="D198" s="287" t="s">
        <v>1049</v>
      </c>
      <c r="E198" s="288">
        <v>29648</v>
      </c>
      <c r="F198" s="287" t="s">
        <v>1050</v>
      </c>
      <c r="G198" s="287" t="s">
        <v>580</v>
      </c>
      <c r="H198" s="289">
        <v>44809</v>
      </c>
      <c r="I198" s="287" t="s">
        <v>595</v>
      </c>
      <c r="J198" s="287"/>
    </row>
    <row r="199" spans="1:10" ht="48" x14ac:dyDescent="0.2">
      <c r="A199" s="286" t="s">
        <v>1051</v>
      </c>
      <c r="B199" s="287" t="s">
        <v>589</v>
      </c>
      <c r="C199" s="287" t="s">
        <v>502</v>
      </c>
      <c r="D199" s="287" t="s">
        <v>1052</v>
      </c>
      <c r="E199" s="288">
        <v>35000</v>
      </c>
      <c r="F199" s="287" t="s">
        <v>665</v>
      </c>
      <c r="G199" s="287" t="s">
        <v>580</v>
      </c>
      <c r="H199" s="289">
        <v>44810</v>
      </c>
      <c r="I199" s="287" t="s">
        <v>595</v>
      </c>
      <c r="J199" s="287"/>
    </row>
    <row r="200" spans="1:10" ht="36" x14ac:dyDescent="0.2">
      <c r="A200" s="286" t="s">
        <v>1053</v>
      </c>
      <c r="B200" s="287" t="s">
        <v>589</v>
      </c>
      <c r="C200" s="287" t="s">
        <v>502</v>
      </c>
      <c r="D200" s="287" t="s">
        <v>1054</v>
      </c>
      <c r="E200" s="288">
        <v>27000</v>
      </c>
      <c r="F200" s="287" t="s">
        <v>1055</v>
      </c>
      <c r="G200" s="287" t="s">
        <v>505</v>
      </c>
      <c r="H200" s="289">
        <v>44575</v>
      </c>
      <c r="I200" s="287" t="s">
        <v>1056</v>
      </c>
      <c r="J200" s="287"/>
    </row>
    <row r="201" spans="1:10" ht="24" x14ac:dyDescent="0.2">
      <c r="A201" s="286" t="s">
        <v>1057</v>
      </c>
      <c r="B201" s="287" t="s">
        <v>589</v>
      </c>
      <c r="C201" s="287" t="s">
        <v>502</v>
      </c>
      <c r="D201" s="287" t="s">
        <v>1058</v>
      </c>
      <c r="E201" s="288">
        <v>33000</v>
      </c>
      <c r="F201" s="287" t="s">
        <v>731</v>
      </c>
      <c r="G201" s="287" t="s">
        <v>505</v>
      </c>
      <c r="H201" s="289">
        <v>44575</v>
      </c>
      <c r="I201" s="287" t="s">
        <v>1059</v>
      </c>
      <c r="J201" s="287"/>
    </row>
    <row r="202" spans="1:10" ht="24" x14ac:dyDescent="0.2">
      <c r="A202" s="286" t="s">
        <v>1060</v>
      </c>
      <c r="B202" s="287" t="s">
        <v>589</v>
      </c>
      <c r="C202" s="287" t="s">
        <v>502</v>
      </c>
      <c r="D202" s="287" t="s">
        <v>1061</v>
      </c>
      <c r="E202" s="288">
        <v>31500</v>
      </c>
      <c r="F202" s="287" t="s">
        <v>753</v>
      </c>
      <c r="G202" s="287" t="s">
        <v>505</v>
      </c>
      <c r="H202" s="289">
        <v>44575</v>
      </c>
      <c r="I202" s="287" t="s">
        <v>1056</v>
      </c>
      <c r="J202" s="287"/>
    </row>
    <row r="203" spans="1:10" ht="48" x14ac:dyDescent="0.2">
      <c r="A203" s="286" t="s">
        <v>1062</v>
      </c>
      <c r="B203" s="287" t="s">
        <v>589</v>
      </c>
      <c r="C203" s="287" t="s">
        <v>502</v>
      </c>
      <c r="D203" s="287" t="s">
        <v>1063</v>
      </c>
      <c r="E203" s="288">
        <v>21000</v>
      </c>
      <c r="F203" s="287" t="s">
        <v>1064</v>
      </c>
      <c r="G203" s="287" t="s">
        <v>505</v>
      </c>
      <c r="H203" s="289">
        <v>44575</v>
      </c>
      <c r="I203" s="287" t="s">
        <v>1056</v>
      </c>
      <c r="J203" s="287"/>
    </row>
    <row r="204" spans="1:10" ht="24" x14ac:dyDescent="0.2">
      <c r="A204" s="286" t="s">
        <v>729</v>
      </c>
      <c r="B204" s="287" t="s">
        <v>589</v>
      </c>
      <c r="C204" s="287" t="s">
        <v>502</v>
      </c>
      <c r="D204" s="287" t="s">
        <v>1065</v>
      </c>
      <c r="E204" s="288">
        <v>24000</v>
      </c>
      <c r="F204" s="287" t="s">
        <v>1066</v>
      </c>
      <c r="G204" s="287" t="s">
        <v>505</v>
      </c>
      <c r="H204" s="289">
        <v>44578</v>
      </c>
      <c r="I204" s="287" t="s">
        <v>1056</v>
      </c>
      <c r="J204" s="287"/>
    </row>
    <row r="205" spans="1:10" ht="24" x14ac:dyDescent="0.2">
      <c r="A205" s="286" t="s">
        <v>1067</v>
      </c>
      <c r="B205" s="287" t="s">
        <v>589</v>
      </c>
      <c r="C205" s="287" t="s">
        <v>502</v>
      </c>
      <c r="D205" s="287" t="s">
        <v>1068</v>
      </c>
      <c r="E205" s="288">
        <v>24000</v>
      </c>
      <c r="F205" s="287" t="s">
        <v>1069</v>
      </c>
      <c r="G205" s="287" t="s">
        <v>505</v>
      </c>
      <c r="H205" s="289">
        <v>44578</v>
      </c>
      <c r="I205" s="287" t="s">
        <v>1056</v>
      </c>
      <c r="J205" s="287"/>
    </row>
    <row r="206" spans="1:10" ht="24" x14ac:dyDescent="0.2">
      <c r="A206" s="286" t="s">
        <v>1070</v>
      </c>
      <c r="B206" s="287" t="s">
        <v>589</v>
      </c>
      <c r="C206" s="287" t="s">
        <v>502</v>
      </c>
      <c r="D206" s="287" t="s">
        <v>1071</v>
      </c>
      <c r="E206" s="288">
        <v>25500</v>
      </c>
      <c r="F206" s="287" t="s">
        <v>724</v>
      </c>
      <c r="G206" s="287" t="s">
        <v>505</v>
      </c>
      <c r="H206" s="289">
        <v>44578</v>
      </c>
      <c r="I206" s="287" t="s">
        <v>1056</v>
      </c>
      <c r="J206" s="287"/>
    </row>
    <row r="207" spans="1:10" ht="48" x14ac:dyDescent="0.2">
      <c r="A207" s="286" t="s">
        <v>1072</v>
      </c>
      <c r="B207" s="287" t="s">
        <v>589</v>
      </c>
      <c r="C207" s="287" t="s">
        <v>502</v>
      </c>
      <c r="D207" s="287" t="s">
        <v>1073</v>
      </c>
      <c r="E207" s="288">
        <v>22500</v>
      </c>
      <c r="F207" s="287" t="s">
        <v>661</v>
      </c>
      <c r="G207" s="287" t="s">
        <v>505</v>
      </c>
      <c r="H207" s="289">
        <v>44578</v>
      </c>
      <c r="I207" s="287" t="s">
        <v>1056</v>
      </c>
      <c r="J207" s="287"/>
    </row>
    <row r="208" spans="1:10" ht="48" x14ac:dyDescent="0.2">
      <c r="A208" s="286" t="s">
        <v>1074</v>
      </c>
      <c r="B208" s="287" t="s">
        <v>589</v>
      </c>
      <c r="C208" s="287" t="s">
        <v>502</v>
      </c>
      <c r="D208" s="287" t="s">
        <v>1075</v>
      </c>
      <c r="E208" s="288">
        <v>21000</v>
      </c>
      <c r="F208" s="287" t="s">
        <v>1076</v>
      </c>
      <c r="G208" s="287" t="s">
        <v>505</v>
      </c>
      <c r="H208" s="289">
        <v>44578</v>
      </c>
      <c r="I208" s="287" t="s">
        <v>1056</v>
      </c>
      <c r="J208" s="287"/>
    </row>
    <row r="209" spans="1:10" ht="36" x14ac:dyDescent="0.2">
      <c r="A209" s="286" t="s">
        <v>1077</v>
      </c>
      <c r="B209" s="287" t="s">
        <v>589</v>
      </c>
      <c r="C209" s="287" t="s">
        <v>502</v>
      </c>
      <c r="D209" s="287" t="s">
        <v>1078</v>
      </c>
      <c r="E209" s="288">
        <v>30000</v>
      </c>
      <c r="F209" s="287" t="s">
        <v>736</v>
      </c>
      <c r="G209" s="287" t="s">
        <v>505</v>
      </c>
      <c r="H209" s="289">
        <v>44578</v>
      </c>
      <c r="I209" s="287" t="s">
        <v>1056</v>
      </c>
      <c r="J209" s="287"/>
    </row>
    <row r="210" spans="1:10" ht="36" x14ac:dyDescent="0.2">
      <c r="A210" s="286" t="s">
        <v>1079</v>
      </c>
      <c r="B210" s="287" t="s">
        <v>589</v>
      </c>
      <c r="C210" s="287" t="s">
        <v>502</v>
      </c>
      <c r="D210" s="287" t="s">
        <v>1080</v>
      </c>
      <c r="E210" s="288">
        <v>24000</v>
      </c>
      <c r="F210" s="287" t="s">
        <v>1081</v>
      </c>
      <c r="G210" s="287" t="s">
        <v>505</v>
      </c>
      <c r="H210" s="289">
        <v>44578</v>
      </c>
      <c r="I210" s="287" t="s">
        <v>1056</v>
      </c>
      <c r="J210" s="287"/>
    </row>
    <row r="211" spans="1:10" ht="36" x14ac:dyDescent="0.2">
      <c r="A211" s="286" t="s">
        <v>1082</v>
      </c>
      <c r="B211" s="287" t="s">
        <v>589</v>
      </c>
      <c r="C211" s="287" t="s">
        <v>502</v>
      </c>
      <c r="D211" s="287" t="s">
        <v>1083</v>
      </c>
      <c r="E211" s="288">
        <v>19200</v>
      </c>
      <c r="F211" s="287" t="s">
        <v>1084</v>
      </c>
      <c r="G211" s="287" t="s">
        <v>505</v>
      </c>
      <c r="H211" s="289">
        <v>44578</v>
      </c>
      <c r="I211" s="287" t="s">
        <v>1056</v>
      </c>
      <c r="J211" s="287"/>
    </row>
    <row r="212" spans="1:10" ht="24" x14ac:dyDescent="0.2">
      <c r="A212" s="286" t="s">
        <v>1085</v>
      </c>
      <c r="B212" s="287" t="s">
        <v>589</v>
      </c>
      <c r="C212" s="287" t="s">
        <v>502</v>
      </c>
      <c r="D212" s="287" t="s">
        <v>1086</v>
      </c>
      <c r="E212" s="288">
        <v>19200</v>
      </c>
      <c r="F212" s="287" t="s">
        <v>1087</v>
      </c>
      <c r="G212" s="287" t="s">
        <v>505</v>
      </c>
      <c r="H212" s="289">
        <v>44578</v>
      </c>
      <c r="I212" s="287" t="s">
        <v>1056</v>
      </c>
      <c r="J212" s="287"/>
    </row>
    <row r="213" spans="1:10" ht="24" x14ac:dyDescent="0.2">
      <c r="A213" s="286" t="s">
        <v>1088</v>
      </c>
      <c r="B213" s="287" t="s">
        <v>589</v>
      </c>
      <c r="C213" s="287" t="s">
        <v>502</v>
      </c>
      <c r="D213" s="287" t="s">
        <v>1089</v>
      </c>
      <c r="E213" s="288">
        <v>19200</v>
      </c>
      <c r="F213" s="287" t="s">
        <v>1090</v>
      </c>
      <c r="G213" s="287" t="s">
        <v>505</v>
      </c>
      <c r="H213" s="289">
        <v>44578</v>
      </c>
      <c r="I213" s="287" t="s">
        <v>1056</v>
      </c>
      <c r="J213" s="287"/>
    </row>
    <row r="214" spans="1:10" ht="24" x14ac:dyDescent="0.2">
      <c r="A214" s="286" t="s">
        <v>1091</v>
      </c>
      <c r="B214" s="287" t="s">
        <v>589</v>
      </c>
      <c r="C214" s="287" t="s">
        <v>502</v>
      </c>
      <c r="D214" s="287" t="s">
        <v>1092</v>
      </c>
      <c r="E214" s="288">
        <v>19200</v>
      </c>
      <c r="F214" s="287" t="s">
        <v>1093</v>
      </c>
      <c r="G214" s="287" t="s">
        <v>505</v>
      </c>
      <c r="H214" s="289">
        <v>44578</v>
      </c>
      <c r="I214" s="287" t="s">
        <v>1056</v>
      </c>
      <c r="J214" s="287"/>
    </row>
    <row r="215" spans="1:10" ht="36" x14ac:dyDescent="0.2">
      <c r="A215" s="286" t="s">
        <v>1094</v>
      </c>
      <c r="B215" s="287" t="s">
        <v>589</v>
      </c>
      <c r="C215" s="287" t="s">
        <v>502</v>
      </c>
      <c r="D215" s="287" t="s">
        <v>1095</v>
      </c>
      <c r="E215" s="288">
        <v>24000</v>
      </c>
      <c r="F215" s="287" t="s">
        <v>739</v>
      </c>
      <c r="G215" s="287" t="s">
        <v>505</v>
      </c>
      <c r="H215" s="289">
        <v>44578</v>
      </c>
      <c r="I215" s="287" t="s">
        <v>1056</v>
      </c>
      <c r="J215" s="287"/>
    </row>
    <row r="216" spans="1:10" ht="36" x14ac:dyDescent="0.2">
      <c r="A216" s="286" t="s">
        <v>1096</v>
      </c>
      <c r="B216" s="287" t="s">
        <v>589</v>
      </c>
      <c r="C216" s="287" t="s">
        <v>502</v>
      </c>
      <c r="D216" s="287" t="s">
        <v>1097</v>
      </c>
      <c r="E216" s="288">
        <v>27793.34</v>
      </c>
      <c r="F216" s="287" t="s">
        <v>1098</v>
      </c>
      <c r="G216" s="287" t="s">
        <v>1099</v>
      </c>
      <c r="H216" s="289">
        <v>44579</v>
      </c>
      <c r="I216" s="287" t="s">
        <v>516</v>
      </c>
      <c r="J216" s="287"/>
    </row>
    <row r="217" spans="1:10" ht="36" x14ac:dyDescent="0.2">
      <c r="A217" s="286" t="s">
        <v>877</v>
      </c>
      <c r="B217" s="287" t="s">
        <v>589</v>
      </c>
      <c r="C217" s="287" t="s">
        <v>502</v>
      </c>
      <c r="D217" s="287" t="s">
        <v>1100</v>
      </c>
      <c r="E217" s="288">
        <v>350000</v>
      </c>
      <c r="F217" s="287" t="s">
        <v>623</v>
      </c>
      <c r="G217" s="287" t="s">
        <v>1099</v>
      </c>
      <c r="H217" s="289">
        <v>44579</v>
      </c>
      <c r="I217" s="287" t="s">
        <v>1101</v>
      </c>
      <c r="J217" s="287"/>
    </row>
    <row r="218" spans="1:10" ht="24" x14ac:dyDescent="0.2">
      <c r="A218" s="286" t="s">
        <v>1102</v>
      </c>
      <c r="B218" s="287" t="s">
        <v>589</v>
      </c>
      <c r="C218" s="287" t="s">
        <v>502</v>
      </c>
      <c r="D218" s="287" t="s">
        <v>1103</v>
      </c>
      <c r="E218" s="288">
        <v>730538</v>
      </c>
      <c r="F218" s="287" t="s">
        <v>627</v>
      </c>
      <c r="G218" s="287" t="s">
        <v>1099</v>
      </c>
      <c r="H218" s="289">
        <v>44580</v>
      </c>
      <c r="I218" s="287" t="s">
        <v>1104</v>
      </c>
      <c r="J218" s="287"/>
    </row>
    <row r="219" spans="1:10" ht="36" x14ac:dyDescent="0.2">
      <c r="A219" s="286" t="s">
        <v>1105</v>
      </c>
      <c r="B219" s="287" t="s">
        <v>589</v>
      </c>
      <c r="C219" s="287" t="s">
        <v>502</v>
      </c>
      <c r="D219" s="287" t="s">
        <v>1106</v>
      </c>
      <c r="E219" s="288">
        <v>140000</v>
      </c>
      <c r="F219" s="287" t="s">
        <v>631</v>
      </c>
      <c r="G219" s="287" t="s">
        <v>1099</v>
      </c>
      <c r="H219" s="289">
        <v>44580</v>
      </c>
      <c r="I219" s="287" t="s">
        <v>1107</v>
      </c>
      <c r="J219" s="287"/>
    </row>
    <row r="220" spans="1:10" ht="36" x14ac:dyDescent="0.2">
      <c r="A220" s="286" t="s">
        <v>1108</v>
      </c>
      <c r="B220" s="287" t="s">
        <v>589</v>
      </c>
      <c r="C220" s="287" t="s">
        <v>502</v>
      </c>
      <c r="D220" s="287" t="s">
        <v>1109</v>
      </c>
      <c r="E220" s="288">
        <v>20770</v>
      </c>
      <c r="F220" s="287" t="s">
        <v>902</v>
      </c>
      <c r="G220" s="287" t="s">
        <v>505</v>
      </c>
      <c r="H220" s="289">
        <v>44580</v>
      </c>
      <c r="I220" s="287" t="s">
        <v>662</v>
      </c>
      <c r="J220" s="287"/>
    </row>
    <row r="221" spans="1:10" ht="24" x14ac:dyDescent="0.2">
      <c r="A221" s="286" t="s">
        <v>1110</v>
      </c>
      <c r="B221" s="287" t="s">
        <v>501</v>
      </c>
      <c r="C221" s="287" t="s">
        <v>502</v>
      </c>
      <c r="D221" s="287" t="s">
        <v>1111</v>
      </c>
      <c r="E221" s="288">
        <v>49878.6</v>
      </c>
      <c r="F221" s="287" t="s">
        <v>677</v>
      </c>
      <c r="G221" s="287" t="s">
        <v>505</v>
      </c>
      <c r="H221" s="289">
        <v>44580</v>
      </c>
      <c r="I221" s="287" t="s">
        <v>1112</v>
      </c>
      <c r="J221" s="287"/>
    </row>
    <row r="222" spans="1:10" ht="36" x14ac:dyDescent="0.2">
      <c r="A222" s="286" t="s">
        <v>1113</v>
      </c>
      <c r="B222" s="287" t="s">
        <v>633</v>
      </c>
      <c r="C222" s="287" t="s">
        <v>502</v>
      </c>
      <c r="D222" s="287" t="s">
        <v>1114</v>
      </c>
      <c r="E222" s="288">
        <v>3600000</v>
      </c>
      <c r="F222" s="287" t="s">
        <v>1115</v>
      </c>
      <c r="G222" s="287" t="s">
        <v>505</v>
      </c>
      <c r="H222" s="289">
        <v>44580</v>
      </c>
      <c r="I222" s="287" t="s">
        <v>1116</v>
      </c>
      <c r="J222" s="287"/>
    </row>
    <row r="223" spans="1:10" ht="36" x14ac:dyDescent="0.2">
      <c r="A223" s="286" t="s">
        <v>1117</v>
      </c>
      <c r="B223" s="287" t="s">
        <v>618</v>
      </c>
      <c r="C223" s="287" t="s">
        <v>542</v>
      </c>
      <c r="D223" s="287" t="s">
        <v>1118</v>
      </c>
      <c r="E223" s="288">
        <v>169987.34</v>
      </c>
      <c r="F223" s="287" t="s">
        <v>692</v>
      </c>
      <c r="G223" s="287" t="s">
        <v>1099</v>
      </c>
      <c r="H223" s="289">
        <v>44581</v>
      </c>
      <c r="I223" s="287" t="s">
        <v>1119</v>
      </c>
      <c r="J223" s="287"/>
    </row>
    <row r="224" spans="1:10" ht="24" x14ac:dyDescent="0.2">
      <c r="A224" s="286" t="s">
        <v>1120</v>
      </c>
      <c r="B224" s="287" t="s">
        <v>501</v>
      </c>
      <c r="C224" s="287" t="s">
        <v>502</v>
      </c>
      <c r="D224" s="287" t="s">
        <v>1121</v>
      </c>
      <c r="E224" s="288">
        <v>21240</v>
      </c>
      <c r="F224" s="287" t="s">
        <v>669</v>
      </c>
      <c r="G224" s="287" t="s">
        <v>1099</v>
      </c>
      <c r="H224" s="289">
        <v>44581</v>
      </c>
      <c r="I224" s="287" t="s">
        <v>1122</v>
      </c>
      <c r="J224" s="287"/>
    </row>
    <row r="225" spans="1:10" ht="36" x14ac:dyDescent="0.2">
      <c r="A225" s="286" t="s">
        <v>1123</v>
      </c>
      <c r="B225" s="287" t="s">
        <v>633</v>
      </c>
      <c r="C225" s="287" t="s">
        <v>502</v>
      </c>
      <c r="D225" s="287" t="s">
        <v>1124</v>
      </c>
      <c r="E225" s="288">
        <v>1749480</v>
      </c>
      <c r="F225" s="287" t="s">
        <v>1125</v>
      </c>
      <c r="G225" s="287" t="s">
        <v>1099</v>
      </c>
      <c r="H225" s="289">
        <v>44581</v>
      </c>
      <c r="I225" s="287" t="s">
        <v>1126</v>
      </c>
      <c r="J225" s="287"/>
    </row>
    <row r="226" spans="1:10" ht="36" x14ac:dyDescent="0.2">
      <c r="A226" s="286" t="s">
        <v>1127</v>
      </c>
      <c r="B226" s="287" t="s">
        <v>633</v>
      </c>
      <c r="C226" s="287" t="s">
        <v>502</v>
      </c>
      <c r="D226" s="287" t="s">
        <v>1128</v>
      </c>
      <c r="E226" s="288">
        <v>167199.1</v>
      </c>
      <c r="F226" s="287" t="s">
        <v>677</v>
      </c>
      <c r="G226" s="287" t="s">
        <v>505</v>
      </c>
      <c r="H226" s="289">
        <v>44581</v>
      </c>
      <c r="I226" s="287" t="s">
        <v>1129</v>
      </c>
      <c r="J226" s="287"/>
    </row>
    <row r="227" spans="1:10" ht="36" x14ac:dyDescent="0.2">
      <c r="A227" s="286" t="s">
        <v>1130</v>
      </c>
      <c r="B227" s="287" t="s">
        <v>501</v>
      </c>
      <c r="C227" s="287" t="s">
        <v>502</v>
      </c>
      <c r="D227" s="287" t="s">
        <v>1131</v>
      </c>
      <c r="E227" s="288">
        <v>171833.4</v>
      </c>
      <c r="F227" s="287" t="s">
        <v>681</v>
      </c>
      <c r="G227" s="287" t="s">
        <v>1099</v>
      </c>
      <c r="H227" s="289">
        <v>44581</v>
      </c>
      <c r="I227" s="287" t="s">
        <v>1132</v>
      </c>
      <c r="J227" s="287"/>
    </row>
    <row r="228" spans="1:10" ht="48" x14ac:dyDescent="0.2">
      <c r="A228" s="286" t="s">
        <v>1133</v>
      </c>
      <c r="B228" s="287" t="s">
        <v>501</v>
      </c>
      <c r="C228" s="287" t="s">
        <v>502</v>
      </c>
      <c r="D228" s="287" t="s">
        <v>1134</v>
      </c>
      <c r="E228" s="288">
        <v>336111</v>
      </c>
      <c r="F228" s="287" t="s">
        <v>665</v>
      </c>
      <c r="G228" s="287" t="s">
        <v>1099</v>
      </c>
      <c r="H228" s="289">
        <v>44581</v>
      </c>
      <c r="I228" s="287" t="s">
        <v>1135</v>
      </c>
      <c r="J228" s="287"/>
    </row>
    <row r="229" spans="1:10" ht="36" x14ac:dyDescent="0.2">
      <c r="A229" s="286" t="s">
        <v>1136</v>
      </c>
      <c r="B229" s="287" t="s">
        <v>501</v>
      </c>
      <c r="C229" s="287" t="s">
        <v>502</v>
      </c>
      <c r="D229" s="287" t="s">
        <v>1137</v>
      </c>
      <c r="E229" s="288">
        <v>268000</v>
      </c>
      <c r="F229" s="287" t="s">
        <v>713</v>
      </c>
      <c r="G229" s="287" t="s">
        <v>1099</v>
      </c>
      <c r="H229" s="289">
        <v>44581</v>
      </c>
      <c r="I229" s="287" t="s">
        <v>1138</v>
      </c>
      <c r="J229" s="287"/>
    </row>
    <row r="230" spans="1:10" ht="36" x14ac:dyDescent="0.2">
      <c r="A230" s="286" t="s">
        <v>1139</v>
      </c>
      <c r="B230" s="287" t="s">
        <v>501</v>
      </c>
      <c r="C230" s="287" t="s">
        <v>502</v>
      </c>
      <c r="D230" s="287" t="s">
        <v>1140</v>
      </c>
      <c r="E230" s="288">
        <v>26388.82</v>
      </c>
      <c r="F230" s="287" t="s">
        <v>654</v>
      </c>
      <c r="G230" s="287" t="s">
        <v>505</v>
      </c>
      <c r="H230" s="289">
        <v>44581</v>
      </c>
      <c r="I230" s="287" t="s">
        <v>1141</v>
      </c>
      <c r="J230" s="287"/>
    </row>
    <row r="231" spans="1:10" ht="36" x14ac:dyDescent="0.2">
      <c r="A231" s="286" t="s">
        <v>1142</v>
      </c>
      <c r="B231" s="287" t="s">
        <v>501</v>
      </c>
      <c r="C231" s="287" t="s">
        <v>502</v>
      </c>
      <c r="D231" s="287" t="s">
        <v>1143</v>
      </c>
      <c r="E231" s="288">
        <v>29752.799999999999</v>
      </c>
      <c r="F231" s="287" t="s">
        <v>677</v>
      </c>
      <c r="G231" s="287" t="s">
        <v>1099</v>
      </c>
      <c r="H231" s="289">
        <v>44581</v>
      </c>
      <c r="I231" s="287" t="s">
        <v>1144</v>
      </c>
      <c r="J231" s="287"/>
    </row>
    <row r="232" spans="1:10" ht="24" x14ac:dyDescent="0.2">
      <c r="A232" s="286" t="s">
        <v>1145</v>
      </c>
      <c r="B232" s="287" t="s">
        <v>589</v>
      </c>
      <c r="C232" s="287" t="s">
        <v>502</v>
      </c>
      <c r="D232" s="287" t="s">
        <v>1146</v>
      </c>
      <c r="E232" s="288">
        <v>30000</v>
      </c>
      <c r="F232" s="287" t="s">
        <v>1147</v>
      </c>
      <c r="G232" s="287" t="s">
        <v>505</v>
      </c>
      <c r="H232" s="289">
        <v>44581</v>
      </c>
      <c r="I232" s="287" t="s">
        <v>662</v>
      </c>
      <c r="J232" s="287"/>
    </row>
    <row r="233" spans="1:10" ht="24" x14ac:dyDescent="0.2">
      <c r="A233" s="286" t="s">
        <v>1148</v>
      </c>
      <c r="B233" s="287" t="s">
        <v>633</v>
      </c>
      <c r="C233" s="287" t="s">
        <v>502</v>
      </c>
      <c r="D233" s="287" t="s">
        <v>1149</v>
      </c>
      <c r="E233" s="288">
        <v>65000</v>
      </c>
      <c r="F233" s="287" t="s">
        <v>703</v>
      </c>
      <c r="G233" s="287" t="s">
        <v>1099</v>
      </c>
      <c r="H233" s="289">
        <v>44581</v>
      </c>
      <c r="I233" s="287" t="s">
        <v>1150</v>
      </c>
      <c r="J233" s="287"/>
    </row>
    <row r="234" spans="1:10" ht="24" x14ac:dyDescent="0.2">
      <c r="A234" s="286" t="s">
        <v>1151</v>
      </c>
      <c r="B234" s="287" t="s">
        <v>633</v>
      </c>
      <c r="C234" s="287" t="s">
        <v>502</v>
      </c>
      <c r="D234" s="287" t="s">
        <v>1152</v>
      </c>
      <c r="E234" s="288">
        <v>96666.67</v>
      </c>
      <c r="F234" s="287" t="s">
        <v>710</v>
      </c>
      <c r="G234" s="287" t="s">
        <v>1099</v>
      </c>
      <c r="H234" s="289">
        <v>44581</v>
      </c>
      <c r="I234" s="287" t="s">
        <v>1153</v>
      </c>
      <c r="J234" s="287"/>
    </row>
    <row r="235" spans="1:10" ht="36" x14ac:dyDescent="0.2">
      <c r="A235" s="286" t="s">
        <v>1154</v>
      </c>
      <c r="B235" s="287" t="s">
        <v>589</v>
      </c>
      <c r="C235" s="287" t="s">
        <v>502</v>
      </c>
      <c r="D235" s="287" t="s">
        <v>1155</v>
      </c>
      <c r="E235" s="288">
        <v>28000</v>
      </c>
      <c r="F235" s="287" t="s">
        <v>1156</v>
      </c>
      <c r="G235" s="287" t="s">
        <v>505</v>
      </c>
      <c r="H235" s="289">
        <v>44581</v>
      </c>
      <c r="I235" s="287" t="s">
        <v>1056</v>
      </c>
      <c r="J235" s="287"/>
    </row>
    <row r="236" spans="1:10" ht="36" x14ac:dyDescent="0.2">
      <c r="A236" s="286" t="s">
        <v>1157</v>
      </c>
      <c r="B236" s="287" t="s">
        <v>501</v>
      </c>
      <c r="C236" s="287" t="s">
        <v>502</v>
      </c>
      <c r="D236" s="287" t="s">
        <v>1158</v>
      </c>
      <c r="E236" s="288">
        <v>96000</v>
      </c>
      <c r="F236" s="287" t="s">
        <v>1159</v>
      </c>
      <c r="G236" s="287" t="s">
        <v>1099</v>
      </c>
      <c r="H236" s="289">
        <v>44581</v>
      </c>
      <c r="I236" s="287" t="s">
        <v>1160</v>
      </c>
      <c r="J236" s="287"/>
    </row>
    <row r="237" spans="1:10" ht="48" x14ac:dyDescent="0.2">
      <c r="A237" s="286" t="s">
        <v>1161</v>
      </c>
      <c r="B237" s="287" t="s">
        <v>633</v>
      </c>
      <c r="C237" s="287" t="s">
        <v>502</v>
      </c>
      <c r="D237" s="287" t="s">
        <v>1162</v>
      </c>
      <c r="E237" s="288">
        <v>84251.31</v>
      </c>
      <c r="F237" s="287" t="s">
        <v>1163</v>
      </c>
      <c r="G237" s="287" t="s">
        <v>1099</v>
      </c>
      <c r="H237" s="289">
        <v>44581</v>
      </c>
      <c r="I237" s="287" t="s">
        <v>1119</v>
      </c>
      <c r="J237" s="287"/>
    </row>
    <row r="238" spans="1:10" ht="24" x14ac:dyDescent="0.2">
      <c r="A238" s="286" t="s">
        <v>1164</v>
      </c>
      <c r="B238" s="287" t="s">
        <v>501</v>
      </c>
      <c r="C238" s="287" t="s">
        <v>502</v>
      </c>
      <c r="D238" s="287" t="s">
        <v>1165</v>
      </c>
      <c r="E238" s="288">
        <v>54600</v>
      </c>
      <c r="F238" s="287" t="s">
        <v>710</v>
      </c>
      <c r="G238" s="287" t="s">
        <v>1099</v>
      </c>
      <c r="H238" s="289">
        <v>44582</v>
      </c>
      <c r="I238" s="287" t="s">
        <v>1166</v>
      </c>
      <c r="J238" s="287"/>
    </row>
    <row r="239" spans="1:10" ht="24" x14ac:dyDescent="0.2">
      <c r="A239" s="286" t="s">
        <v>1167</v>
      </c>
      <c r="B239" s="287" t="s">
        <v>501</v>
      </c>
      <c r="C239" s="287" t="s">
        <v>502</v>
      </c>
      <c r="D239" s="287" t="s">
        <v>1168</v>
      </c>
      <c r="E239" s="288">
        <v>398845.2</v>
      </c>
      <c r="F239" s="287" t="s">
        <v>677</v>
      </c>
      <c r="G239" s="287" t="s">
        <v>1099</v>
      </c>
      <c r="H239" s="289">
        <v>44582</v>
      </c>
      <c r="I239" s="287" t="s">
        <v>1122</v>
      </c>
      <c r="J239" s="287"/>
    </row>
    <row r="240" spans="1:10" ht="36" x14ac:dyDescent="0.2">
      <c r="A240" s="286" t="s">
        <v>1169</v>
      </c>
      <c r="B240" s="287" t="s">
        <v>589</v>
      </c>
      <c r="C240" s="287" t="s">
        <v>502</v>
      </c>
      <c r="D240" s="287" t="s">
        <v>1170</v>
      </c>
      <c r="E240" s="288">
        <v>33796</v>
      </c>
      <c r="F240" s="287" t="s">
        <v>646</v>
      </c>
      <c r="G240" s="287" t="s">
        <v>1099</v>
      </c>
      <c r="H240" s="289">
        <v>44582</v>
      </c>
      <c r="I240" s="287" t="s">
        <v>516</v>
      </c>
      <c r="J240" s="287"/>
    </row>
    <row r="241" spans="1:10" ht="24" x14ac:dyDescent="0.2">
      <c r="A241" s="286" t="s">
        <v>1171</v>
      </c>
      <c r="B241" s="287" t="s">
        <v>589</v>
      </c>
      <c r="C241" s="287" t="s">
        <v>502</v>
      </c>
      <c r="D241" s="287" t="s">
        <v>1172</v>
      </c>
      <c r="E241" s="288">
        <v>24000</v>
      </c>
      <c r="F241" s="287" t="s">
        <v>1173</v>
      </c>
      <c r="G241" s="287" t="s">
        <v>505</v>
      </c>
      <c r="H241" s="289">
        <v>44582</v>
      </c>
      <c r="I241" s="287" t="s">
        <v>527</v>
      </c>
      <c r="J241" s="287"/>
    </row>
    <row r="242" spans="1:10" ht="36" x14ac:dyDescent="0.2">
      <c r="A242" s="286" t="s">
        <v>1174</v>
      </c>
      <c r="B242" s="287" t="s">
        <v>589</v>
      </c>
      <c r="C242" s="287" t="s">
        <v>502</v>
      </c>
      <c r="D242" s="287" t="s">
        <v>1175</v>
      </c>
      <c r="E242" s="288">
        <v>20000</v>
      </c>
      <c r="F242" s="287" t="s">
        <v>818</v>
      </c>
      <c r="G242" s="287" t="s">
        <v>505</v>
      </c>
      <c r="H242" s="289">
        <v>44592</v>
      </c>
      <c r="I242" s="287" t="s">
        <v>707</v>
      </c>
      <c r="J242" s="287"/>
    </row>
    <row r="243" spans="1:10" ht="36" x14ac:dyDescent="0.2">
      <c r="A243" s="286" t="s">
        <v>1176</v>
      </c>
      <c r="B243" s="287" t="s">
        <v>589</v>
      </c>
      <c r="C243" s="287" t="s">
        <v>502</v>
      </c>
      <c r="D243" s="287" t="s">
        <v>1177</v>
      </c>
      <c r="E243" s="288">
        <v>20763.36</v>
      </c>
      <c r="F243" s="287" t="s">
        <v>801</v>
      </c>
      <c r="G243" s="287" t="s">
        <v>1099</v>
      </c>
      <c r="H243" s="289">
        <v>44592</v>
      </c>
      <c r="I243" s="287" t="s">
        <v>516</v>
      </c>
      <c r="J243" s="287"/>
    </row>
    <row r="244" spans="1:10" ht="36" x14ac:dyDescent="0.2">
      <c r="A244" s="286" t="s">
        <v>1178</v>
      </c>
      <c r="B244" s="287" t="s">
        <v>848</v>
      </c>
      <c r="C244" s="287" t="s">
        <v>502</v>
      </c>
      <c r="D244" s="287" t="s">
        <v>1179</v>
      </c>
      <c r="E244" s="288">
        <v>32234.080000000002</v>
      </c>
      <c r="F244" s="287" t="s">
        <v>850</v>
      </c>
      <c r="G244" s="287" t="s">
        <v>1099</v>
      </c>
      <c r="H244" s="289">
        <v>44595</v>
      </c>
      <c r="I244" s="287" t="s">
        <v>1119</v>
      </c>
      <c r="J244" s="287"/>
    </row>
    <row r="245" spans="1:10" ht="36" x14ac:dyDescent="0.2">
      <c r="A245" s="286" t="s">
        <v>1178</v>
      </c>
      <c r="B245" s="287" t="s">
        <v>848</v>
      </c>
      <c r="C245" s="287" t="s">
        <v>502</v>
      </c>
      <c r="D245" s="287" t="s">
        <v>1179</v>
      </c>
      <c r="E245" s="288">
        <v>122216.93</v>
      </c>
      <c r="F245" s="287" t="s">
        <v>850</v>
      </c>
      <c r="G245" s="287" t="s">
        <v>1099</v>
      </c>
      <c r="H245" s="289">
        <v>44595</v>
      </c>
      <c r="I245" s="287" t="s">
        <v>1119</v>
      </c>
      <c r="J245" s="287"/>
    </row>
    <row r="246" spans="1:10" ht="36" x14ac:dyDescent="0.2">
      <c r="A246" s="286" t="s">
        <v>1180</v>
      </c>
      <c r="B246" s="287" t="s">
        <v>589</v>
      </c>
      <c r="C246" s="287" t="s">
        <v>502</v>
      </c>
      <c r="D246" s="287" t="s">
        <v>1181</v>
      </c>
      <c r="E246" s="288">
        <v>20000</v>
      </c>
      <c r="F246" s="287" t="s">
        <v>1182</v>
      </c>
      <c r="G246" s="287" t="s">
        <v>505</v>
      </c>
      <c r="H246" s="289">
        <v>44606</v>
      </c>
      <c r="I246" s="287" t="s">
        <v>1183</v>
      </c>
      <c r="J246" s="287"/>
    </row>
    <row r="247" spans="1:10" ht="36" x14ac:dyDescent="0.2">
      <c r="A247" s="286" t="s">
        <v>1184</v>
      </c>
      <c r="B247" s="287" t="s">
        <v>589</v>
      </c>
      <c r="C247" s="287" t="s">
        <v>502</v>
      </c>
      <c r="D247" s="287" t="s">
        <v>1185</v>
      </c>
      <c r="E247" s="288">
        <v>28000</v>
      </c>
      <c r="F247" s="287" t="s">
        <v>1186</v>
      </c>
      <c r="G247" s="287" t="s">
        <v>505</v>
      </c>
      <c r="H247" s="289">
        <v>44608</v>
      </c>
      <c r="I247" s="287" t="s">
        <v>1187</v>
      </c>
      <c r="J247" s="287"/>
    </row>
    <row r="248" spans="1:10" ht="24" x14ac:dyDescent="0.2">
      <c r="A248" s="286" t="s">
        <v>1188</v>
      </c>
      <c r="B248" s="287" t="s">
        <v>633</v>
      </c>
      <c r="C248" s="287" t="s">
        <v>502</v>
      </c>
      <c r="D248" s="287" t="s">
        <v>1189</v>
      </c>
      <c r="E248" s="288">
        <v>197144.68</v>
      </c>
      <c r="F248" s="287" t="s">
        <v>673</v>
      </c>
      <c r="G248" s="287" t="s">
        <v>1099</v>
      </c>
      <c r="H248" s="289">
        <v>44609</v>
      </c>
      <c r="I248" s="287" t="s">
        <v>1190</v>
      </c>
      <c r="J248" s="287"/>
    </row>
    <row r="249" spans="1:10" ht="48" x14ac:dyDescent="0.2">
      <c r="A249" s="286" t="s">
        <v>1191</v>
      </c>
      <c r="B249" s="287" t="s">
        <v>589</v>
      </c>
      <c r="C249" s="287" t="s">
        <v>502</v>
      </c>
      <c r="D249" s="287" t="s">
        <v>1192</v>
      </c>
      <c r="E249" s="288">
        <v>33000</v>
      </c>
      <c r="F249" s="287" t="s">
        <v>1193</v>
      </c>
      <c r="G249" s="287" t="s">
        <v>505</v>
      </c>
      <c r="H249" s="289">
        <v>44621</v>
      </c>
      <c r="I249" s="287" t="s">
        <v>605</v>
      </c>
      <c r="J249" s="287"/>
    </row>
    <row r="250" spans="1:10" ht="60" x14ac:dyDescent="0.2">
      <c r="A250" s="286" t="s">
        <v>1194</v>
      </c>
      <c r="B250" s="287" t="s">
        <v>589</v>
      </c>
      <c r="C250" s="287" t="s">
        <v>502</v>
      </c>
      <c r="D250" s="287" t="s">
        <v>1195</v>
      </c>
      <c r="E250" s="288">
        <v>27000</v>
      </c>
      <c r="F250" s="287" t="s">
        <v>1196</v>
      </c>
      <c r="G250" s="287" t="s">
        <v>505</v>
      </c>
      <c r="H250" s="289">
        <v>44622</v>
      </c>
      <c r="I250" s="287" t="s">
        <v>662</v>
      </c>
      <c r="J250" s="287"/>
    </row>
    <row r="251" spans="1:10" ht="72" x14ac:dyDescent="0.2">
      <c r="A251" s="286" t="s">
        <v>1197</v>
      </c>
      <c r="B251" s="287" t="s">
        <v>589</v>
      </c>
      <c r="C251" s="287" t="s">
        <v>502</v>
      </c>
      <c r="D251" s="287" t="s">
        <v>1198</v>
      </c>
      <c r="E251" s="288">
        <v>36000</v>
      </c>
      <c r="F251" s="287" t="s">
        <v>1199</v>
      </c>
      <c r="G251" s="287" t="s">
        <v>505</v>
      </c>
      <c r="H251" s="289">
        <v>44622</v>
      </c>
      <c r="I251" s="287" t="s">
        <v>662</v>
      </c>
      <c r="J251" s="287"/>
    </row>
    <row r="252" spans="1:10" ht="36" x14ac:dyDescent="0.2">
      <c r="A252" s="286" t="s">
        <v>1200</v>
      </c>
      <c r="B252" s="287" t="s">
        <v>589</v>
      </c>
      <c r="C252" s="287" t="s">
        <v>502</v>
      </c>
      <c r="D252" s="287" t="s">
        <v>1201</v>
      </c>
      <c r="E252" s="288">
        <v>36000</v>
      </c>
      <c r="F252" s="287" t="s">
        <v>1173</v>
      </c>
      <c r="G252" s="287" t="s">
        <v>505</v>
      </c>
      <c r="H252" s="289">
        <v>44627</v>
      </c>
      <c r="I252" s="287" t="s">
        <v>662</v>
      </c>
      <c r="J252" s="287"/>
    </row>
    <row r="253" spans="1:10" ht="24" x14ac:dyDescent="0.2">
      <c r="A253" s="286" t="s">
        <v>1202</v>
      </c>
      <c r="B253" s="287" t="s">
        <v>501</v>
      </c>
      <c r="C253" s="287" t="s">
        <v>502</v>
      </c>
      <c r="D253" s="287" t="s">
        <v>1203</v>
      </c>
      <c r="E253" s="288">
        <v>96525</v>
      </c>
      <c r="F253" s="287" t="s">
        <v>1204</v>
      </c>
      <c r="G253" s="287" t="s">
        <v>505</v>
      </c>
      <c r="H253" s="289">
        <v>44630</v>
      </c>
      <c r="I253" s="287" t="s">
        <v>1205</v>
      </c>
      <c r="J253" s="287"/>
    </row>
    <row r="254" spans="1:10" ht="36" x14ac:dyDescent="0.2">
      <c r="A254" s="286" t="s">
        <v>1206</v>
      </c>
      <c r="B254" s="287" t="s">
        <v>589</v>
      </c>
      <c r="C254" s="287" t="s">
        <v>502</v>
      </c>
      <c r="D254" s="287" t="s">
        <v>1207</v>
      </c>
      <c r="E254" s="288">
        <v>23380</v>
      </c>
      <c r="F254" s="287" t="s">
        <v>853</v>
      </c>
      <c r="G254" s="287" t="s">
        <v>1099</v>
      </c>
      <c r="H254" s="289">
        <v>44638</v>
      </c>
      <c r="I254" s="287" t="s">
        <v>1208</v>
      </c>
      <c r="J254" s="287"/>
    </row>
    <row r="255" spans="1:10" ht="48" x14ac:dyDescent="0.2">
      <c r="A255" s="286" t="s">
        <v>1209</v>
      </c>
      <c r="B255" s="287" t="s">
        <v>589</v>
      </c>
      <c r="C255" s="287" t="s">
        <v>502</v>
      </c>
      <c r="D255" s="287" t="s">
        <v>1210</v>
      </c>
      <c r="E255" s="288">
        <v>20200</v>
      </c>
      <c r="F255" s="287" t="s">
        <v>1211</v>
      </c>
      <c r="G255" s="287" t="s">
        <v>1099</v>
      </c>
      <c r="H255" s="289">
        <v>44648</v>
      </c>
      <c r="I255" s="287" t="s">
        <v>516</v>
      </c>
      <c r="J255" s="287"/>
    </row>
    <row r="256" spans="1:10" ht="24" x14ac:dyDescent="0.2">
      <c r="A256" s="286" t="s">
        <v>1212</v>
      </c>
      <c r="B256" s="287" t="s">
        <v>589</v>
      </c>
      <c r="C256" s="287" t="s">
        <v>502</v>
      </c>
      <c r="D256" s="287" t="s">
        <v>1213</v>
      </c>
      <c r="E256" s="288">
        <v>36387.089999999997</v>
      </c>
      <c r="F256" s="287" t="s">
        <v>888</v>
      </c>
      <c r="G256" s="287" t="s">
        <v>505</v>
      </c>
      <c r="H256" s="289">
        <v>44650</v>
      </c>
      <c r="I256" s="287" t="s">
        <v>613</v>
      </c>
      <c r="J256" s="287"/>
    </row>
    <row r="257" spans="1:10" ht="24" x14ac:dyDescent="0.2">
      <c r="A257" s="286" t="s">
        <v>1214</v>
      </c>
      <c r="B257" s="287" t="s">
        <v>589</v>
      </c>
      <c r="C257" s="287" t="s">
        <v>502</v>
      </c>
      <c r="D257" s="287" t="s">
        <v>1215</v>
      </c>
      <c r="E257" s="288">
        <v>24000</v>
      </c>
      <c r="F257" s="287" t="s">
        <v>1066</v>
      </c>
      <c r="G257" s="287" t="s">
        <v>505</v>
      </c>
      <c r="H257" s="289">
        <v>44651</v>
      </c>
      <c r="I257" s="287" t="s">
        <v>662</v>
      </c>
      <c r="J257" s="287"/>
    </row>
    <row r="258" spans="1:10" ht="24" x14ac:dyDescent="0.2">
      <c r="A258" s="286" t="s">
        <v>1216</v>
      </c>
      <c r="B258" s="287" t="s">
        <v>589</v>
      </c>
      <c r="C258" s="287" t="s">
        <v>502</v>
      </c>
      <c r="D258" s="287" t="s">
        <v>1217</v>
      </c>
      <c r="E258" s="288">
        <v>24000</v>
      </c>
      <c r="F258" s="287" t="s">
        <v>1069</v>
      </c>
      <c r="G258" s="287" t="s">
        <v>505</v>
      </c>
      <c r="H258" s="289">
        <v>44651</v>
      </c>
      <c r="I258" s="287" t="s">
        <v>662</v>
      </c>
      <c r="J258" s="287"/>
    </row>
    <row r="259" spans="1:10" ht="24" x14ac:dyDescent="0.2">
      <c r="A259" s="286" t="s">
        <v>1218</v>
      </c>
      <c r="B259" s="287" t="s">
        <v>589</v>
      </c>
      <c r="C259" s="287" t="s">
        <v>502</v>
      </c>
      <c r="D259" s="287" t="s">
        <v>1219</v>
      </c>
      <c r="E259" s="288">
        <v>33000</v>
      </c>
      <c r="F259" s="287" t="s">
        <v>731</v>
      </c>
      <c r="G259" s="287" t="s">
        <v>505</v>
      </c>
      <c r="H259" s="289">
        <v>44651</v>
      </c>
      <c r="I259" s="287" t="s">
        <v>662</v>
      </c>
      <c r="J259" s="287"/>
    </row>
    <row r="260" spans="1:10" ht="24" x14ac:dyDescent="0.2">
      <c r="A260" s="286" t="s">
        <v>1220</v>
      </c>
      <c r="B260" s="287" t="s">
        <v>589</v>
      </c>
      <c r="C260" s="287" t="s">
        <v>502</v>
      </c>
      <c r="D260" s="287" t="s">
        <v>1221</v>
      </c>
      <c r="E260" s="288">
        <v>24000</v>
      </c>
      <c r="F260" s="287" t="s">
        <v>1081</v>
      </c>
      <c r="G260" s="287" t="s">
        <v>505</v>
      </c>
      <c r="H260" s="289">
        <v>44652</v>
      </c>
      <c r="I260" s="287" t="s">
        <v>662</v>
      </c>
      <c r="J260" s="287"/>
    </row>
    <row r="261" spans="1:10" ht="24" x14ac:dyDescent="0.2">
      <c r="A261" s="286" t="s">
        <v>1091</v>
      </c>
      <c r="B261" s="287" t="s">
        <v>589</v>
      </c>
      <c r="C261" s="287" t="s">
        <v>502</v>
      </c>
      <c r="D261" s="287" t="s">
        <v>1222</v>
      </c>
      <c r="E261" s="288">
        <v>24000</v>
      </c>
      <c r="F261" s="287" t="s">
        <v>1084</v>
      </c>
      <c r="G261" s="287" t="s">
        <v>505</v>
      </c>
      <c r="H261" s="289">
        <v>44652</v>
      </c>
      <c r="I261" s="287" t="s">
        <v>662</v>
      </c>
      <c r="J261" s="287"/>
    </row>
    <row r="262" spans="1:10" ht="24" x14ac:dyDescent="0.2">
      <c r="A262" s="286" t="s">
        <v>1223</v>
      </c>
      <c r="B262" s="287" t="s">
        <v>589</v>
      </c>
      <c r="C262" s="287" t="s">
        <v>502</v>
      </c>
      <c r="D262" s="287" t="s">
        <v>1224</v>
      </c>
      <c r="E262" s="288">
        <v>24000</v>
      </c>
      <c r="F262" s="287" t="s">
        <v>1093</v>
      </c>
      <c r="G262" s="287" t="s">
        <v>505</v>
      </c>
      <c r="H262" s="289">
        <v>44652</v>
      </c>
      <c r="I262" s="287" t="s">
        <v>662</v>
      </c>
      <c r="J262" s="287"/>
    </row>
    <row r="263" spans="1:10" ht="36" x14ac:dyDescent="0.2">
      <c r="A263" s="286" t="s">
        <v>1225</v>
      </c>
      <c r="B263" s="287" t="s">
        <v>589</v>
      </c>
      <c r="C263" s="287" t="s">
        <v>502</v>
      </c>
      <c r="D263" s="287" t="s">
        <v>1226</v>
      </c>
      <c r="E263" s="288">
        <v>24000</v>
      </c>
      <c r="F263" s="287" t="s">
        <v>1090</v>
      </c>
      <c r="G263" s="287" t="s">
        <v>505</v>
      </c>
      <c r="H263" s="289">
        <v>44652</v>
      </c>
      <c r="I263" s="287" t="s">
        <v>662</v>
      </c>
      <c r="J263" s="287"/>
    </row>
    <row r="264" spans="1:10" ht="24" x14ac:dyDescent="0.2">
      <c r="A264" s="286" t="s">
        <v>1227</v>
      </c>
      <c r="B264" s="287" t="s">
        <v>589</v>
      </c>
      <c r="C264" s="287" t="s">
        <v>502</v>
      </c>
      <c r="D264" s="287" t="s">
        <v>1228</v>
      </c>
      <c r="E264" s="288">
        <v>24000</v>
      </c>
      <c r="F264" s="287" t="s">
        <v>1087</v>
      </c>
      <c r="G264" s="287" t="s">
        <v>505</v>
      </c>
      <c r="H264" s="289">
        <v>44652</v>
      </c>
      <c r="I264" s="287" t="s">
        <v>662</v>
      </c>
      <c r="J264" s="287"/>
    </row>
    <row r="265" spans="1:10" ht="48" x14ac:dyDescent="0.2">
      <c r="A265" s="286" t="s">
        <v>1229</v>
      </c>
      <c r="B265" s="287" t="s">
        <v>589</v>
      </c>
      <c r="C265" s="287" t="s">
        <v>502</v>
      </c>
      <c r="D265" s="287" t="s">
        <v>1230</v>
      </c>
      <c r="E265" s="288">
        <v>31500</v>
      </c>
      <c r="F265" s="287" t="s">
        <v>753</v>
      </c>
      <c r="G265" s="287" t="s">
        <v>505</v>
      </c>
      <c r="H265" s="289">
        <v>44652</v>
      </c>
      <c r="I265" s="287" t="s">
        <v>662</v>
      </c>
      <c r="J265" s="287"/>
    </row>
    <row r="266" spans="1:10" ht="24" x14ac:dyDescent="0.2">
      <c r="A266" s="286" t="s">
        <v>1231</v>
      </c>
      <c r="B266" s="287" t="s">
        <v>589</v>
      </c>
      <c r="C266" s="287" t="s">
        <v>502</v>
      </c>
      <c r="D266" s="287" t="s">
        <v>1232</v>
      </c>
      <c r="E266" s="288">
        <v>21000</v>
      </c>
      <c r="F266" s="287" t="s">
        <v>1233</v>
      </c>
      <c r="G266" s="287" t="s">
        <v>505</v>
      </c>
      <c r="H266" s="289">
        <v>44652</v>
      </c>
      <c r="I266" s="287" t="s">
        <v>662</v>
      </c>
      <c r="J266" s="287"/>
    </row>
    <row r="267" spans="1:10" ht="24" x14ac:dyDescent="0.2">
      <c r="A267" s="286" t="s">
        <v>1234</v>
      </c>
      <c r="B267" s="287" t="s">
        <v>589</v>
      </c>
      <c r="C267" s="287" t="s">
        <v>502</v>
      </c>
      <c r="D267" s="287" t="s">
        <v>1235</v>
      </c>
      <c r="E267" s="288">
        <v>27000</v>
      </c>
      <c r="F267" s="287" t="s">
        <v>1055</v>
      </c>
      <c r="G267" s="287" t="s">
        <v>505</v>
      </c>
      <c r="H267" s="289">
        <v>44652</v>
      </c>
      <c r="I267" s="287" t="s">
        <v>662</v>
      </c>
      <c r="J267" s="287"/>
    </row>
    <row r="268" spans="1:10" ht="36" x14ac:dyDescent="0.2">
      <c r="A268" s="286" t="s">
        <v>1236</v>
      </c>
      <c r="B268" s="287" t="s">
        <v>589</v>
      </c>
      <c r="C268" s="287" t="s">
        <v>502</v>
      </c>
      <c r="D268" s="287" t="s">
        <v>1237</v>
      </c>
      <c r="E268" s="288">
        <v>24000</v>
      </c>
      <c r="F268" s="287" t="s">
        <v>1238</v>
      </c>
      <c r="G268" s="287" t="s">
        <v>505</v>
      </c>
      <c r="H268" s="289">
        <v>44652</v>
      </c>
      <c r="I268" s="287" t="s">
        <v>662</v>
      </c>
      <c r="J268" s="287"/>
    </row>
    <row r="269" spans="1:10" ht="24" x14ac:dyDescent="0.2">
      <c r="A269" s="286" t="s">
        <v>1239</v>
      </c>
      <c r="B269" s="287" t="s">
        <v>589</v>
      </c>
      <c r="C269" s="287" t="s">
        <v>502</v>
      </c>
      <c r="D269" s="287" t="s">
        <v>1240</v>
      </c>
      <c r="E269" s="288">
        <v>19500</v>
      </c>
      <c r="F269" s="287" t="s">
        <v>1241</v>
      </c>
      <c r="G269" s="287" t="s">
        <v>505</v>
      </c>
      <c r="H269" s="289">
        <v>44655</v>
      </c>
      <c r="I269" s="287" t="s">
        <v>662</v>
      </c>
      <c r="J269" s="287"/>
    </row>
    <row r="270" spans="1:10" ht="24" x14ac:dyDescent="0.2">
      <c r="A270" s="286" t="s">
        <v>1242</v>
      </c>
      <c r="B270" s="287" t="s">
        <v>589</v>
      </c>
      <c r="C270" s="287" t="s">
        <v>502</v>
      </c>
      <c r="D270" s="287" t="s">
        <v>1243</v>
      </c>
      <c r="E270" s="288">
        <v>27000</v>
      </c>
      <c r="F270" s="287" t="s">
        <v>1244</v>
      </c>
      <c r="G270" s="287" t="s">
        <v>505</v>
      </c>
      <c r="H270" s="289">
        <v>44655</v>
      </c>
      <c r="I270" s="287" t="s">
        <v>662</v>
      </c>
      <c r="J270" s="287"/>
    </row>
    <row r="271" spans="1:10" ht="24" x14ac:dyDescent="0.2">
      <c r="A271" s="286" t="s">
        <v>1242</v>
      </c>
      <c r="B271" s="287" t="s">
        <v>589</v>
      </c>
      <c r="C271" s="287" t="s">
        <v>502</v>
      </c>
      <c r="D271" s="287" t="s">
        <v>1245</v>
      </c>
      <c r="E271" s="288">
        <v>24000</v>
      </c>
      <c r="F271" s="287" t="s">
        <v>1246</v>
      </c>
      <c r="G271" s="287" t="s">
        <v>505</v>
      </c>
      <c r="H271" s="289">
        <v>44655</v>
      </c>
      <c r="I271" s="287" t="s">
        <v>662</v>
      </c>
      <c r="J271" s="287"/>
    </row>
    <row r="272" spans="1:10" ht="24" x14ac:dyDescent="0.2">
      <c r="A272" s="286" t="s">
        <v>1247</v>
      </c>
      <c r="B272" s="287" t="s">
        <v>589</v>
      </c>
      <c r="C272" s="287" t="s">
        <v>502</v>
      </c>
      <c r="D272" s="287" t="s">
        <v>1248</v>
      </c>
      <c r="E272" s="288">
        <v>21000</v>
      </c>
      <c r="F272" s="287" t="s">
        <v>1076</v>
      </c>
      <c r="G272" s="287" t="s">
        <v>505</v>
      </c>
      <c r="H272" s="289">
        <v>44656</v>
      </c>
      <c r="I272" s="287" t="s">
        <v>662</v>
      </c>
      <c r="J272" s="287"/>
    </row>
    <row r="273" spans="1:10" ht="36" x14ac:dyDescent="0.2">
      <c r="A273" s="286" t="s">
        <v>1249</v>
      </c>
      <c r="B273" s="287" t="s">
        <v>589</v>
      </c>
      <c r="C273" s="287" t="s">
        <v>502</v>
      </c>
      <c r="D273" s="287" t="s">
        <v>1250</v>
      </c>
      <c r="E273" s="288">
        <v>25500</v>
      </c>
      <c r="F273" s="287" t="s">
        <v>724</v>
      </c>
      <c r="G273" s="287" t="s">
        <v>505</v>
      </c>
      <c r="H273" s="289">
        <v>44656</v>
      </c>
      <c r="I273" s="287" t="s">
        <v>662</v>
      </c>
      <c r="J273" s="287"/>
    </row>
    <row r="274" spans="1:10" ht="36" x14ac:dyDescent="0.2">
      <c r="A274" s="286" t="s">
        <v>1251</v>
      </c>
      <c r="B274" s="287" t="s">
        <v>589</v>
      </c>
      <c r="C274" s="287" t="s">
        <v>502</v>
      </c>
      <c r="D274" s="287" t="s">
        <v>1252</v>
      </c>
      <c r="E274" s="288">
        <v>22500</v>
      </c>
      <c r="F274" s="287" t="s">
        <v>661</v>
      </c>
      <c r="G274" s="287" t="s">
        <v>505</v>
      </c>
      <c r="H274" s="289">
        <v>44656</v>
      </c>
      <c r="I274" s="287" t="s">
        <v>662</v>
      </c>
      <c r="J274" s="287"/>
    </row>
    <row r="275" spans="1:10" ht="24" x14ac:dyDescent="0.2">
      <c r="A275" s="286" t="s">
        <v>1253</v>
      </c>
      <c r="B275" s="287" t="s">
        <v>589</v>
      </c>
      <c r="C275" s="287" t="s">
        <v>502</v>
      </c>
      <c r="D275" s="287" t="s">
        <v>1254</v>
      </c>
      <c r="E275" s="288">
        <v>30000</v>
      </c>
      <c r="F275" s="287" t="s">
        <v>721</v>
      </c>
      <c r="G275" s="287" t="s">
        <v>505</v>
      </c>
      <c r="H275" s="289">
        <v>44656</v>
      </c>
      <c r="I275" s="287" t="s">
        <v>662</v>
      </c>
      <c r="J275" s="287"/>
    </row>
    <row r="276" spans="1:10" ht="36" x14ac:dyDescent="0.2">
      <c r="A276" s="286" t="s">
        <v>1255</v>
      </c>
      <c r="B276" s="287" t="s">
        <v>589</v>
      </c>
      <c r="C276" s="287" t="s">
        <v>502</v>
      </c>
      <c r="D276" s="287" t="s">
        <v>1256</v>
      </c>
      <c r="E276" s="288">
        <v>24000</v>
      </c>
      <c r="F276" s="287" t="s">
        <v>1257</v>
      </c>
      <c r="G276" s="287" t="s">
        <v>505</v>
      </c>
      <c r="H276" s="289">
        <v>44658</v>
      </c>
      <c r="I276" s="287" t="s">
        <v>662</v>
      </c>
      <c r="J276" s="287"/>
    </row>
    <row r="277" spans="1:10" ht="36" x14ac:dyDescent="0.2">
      <c r="A277" s="286" t="s">
        <v>1258</v>
      </c>
      <c r="B277" s="287" t="s">
        <v>589</v>
      </c>
      <c r="C277" s="287" t="s">
        <v>502</v>
      </c>
      <c r="D277" s="287" t="s">
        <v>1259</v>
      </c>
      <c r="E277" s="288">
        <v>21000</v>
      </c>
      <c r="F277" s="287" t="s">
        <v>1260</v>
      </c>
      <c r="G277" s="287" t="s">
        <v>505</v>
      </c>
      <c r="H277" s="289">
        <v>44659</v>
      </c>
      <c r="I277" s="287" t="s">
        <v>662</v>
      </c>
      <c r="J277" s="287"/>
    </row>
    <row r="278" spans="1:10" ht="36" x14ac:dyDescent="0.2">
      <c r="A278" s="286" t="s">
        <v>1261</v>
      </c>
      <c r="B278" s="287" t="s">
        <v>589</v>
      </c>
      <c r="C278" s="287" t="s">
        <v>502</v>
      </c>
      <c r="D278" s="287" t="s">
        <v>1262</v>
      </c>
      <c r="E278" s="288">
        <v>30000</v>
      </c>
      <c r="F278" s="287" t="s">
        <v>736</v>
      </c>
      <c r="G278" s="287" t="s">
        <v>505</v>
      </c>
      <c r="H278" s="289">
        <v>44663</v>
      </c>
      <c r="I278" s="287" t="s">
        <v>1263</v>
      </c>
      <c r="J278" s="287"/>
    </row>
    <row r="279" spans="1:10" ht="36" x14ac:dyDescent="0.2">
      <c r="A279" s="286" t="s">
        <v>1264</v>
      </c>
      <c r="B279" s="287" t="s">
        <v>589</v>
      </c>
      <c r="C279" s="287" t="s">
        <v>502</v>
      </c>
      <c r="D279" s="287" t="s">
        <v>1265</v>
      </c>
      <c r="E279" s="288">
        <v>24000</v>
      </c>
      <c r="F279" s="287" t="s">
        <v>739</v>
      </c>
      <c r="G279" s="287" t="s">
        <v>505</v>
      </c>
      <c r="H279" s="289">
        <v>44663</v>
      </c>
      <c r="I279" s="287" t="s">
        <v>707</v>
      </c>
      <c r="J279" s="287"/>
    </row>
    <row r="280" spans="1:10" ht="24" x14ac:dyDescent="0.2">
      <c r="A280" s="286" t="s">
        <v>1266</v>
      </c>
      <c r="B280" s="287" t="s">
        <v>589</v>
      </c>
      <c r="C280" s="287" t="s">
        <v>502</v>
      </c>
      <c r="D280" s="287" t="s">
        <v>1267</v>
      </c>
      <c r="E280" s="288">
        <v>31860</v>
      </c>
      <c r="F280" s="287" t="s">
        <v>846</v>
      </c>
      <c r="G280" s="287" t="s">
        <v>505</v>
      </c>
      <c r="H280" s="289">
        <v>44664</v>
      </c>
      <c r="I280" s="287" t="s">
        <v>1268</v>
      </c>
      <c r="J280" s="287"/>
    </row>
    <row r="281" spans="1:10" ht="60" x14ac:dyDescent="0.2">
      <c r="A281" s="286" t="s">
        <v>1269</v>
      </c>
      <c r="B281" s="287" t="s">
        <v>589</v>
      </c>
      <c r="C281" s="287" t="s">
        <v>502</v>
      </c>
      <c r="D281" s="287" t="s">
        <v>626</v>
      </c>
      <c r="E281" s="288">
        <v>24048.400000000001</v>
      </c>
      <c r="F281" s="287" t="s">
        <v>1270</v>
      </c>
      <c r="G281" s="287" t="s">
        <v>505</v>
      </c>
      <c r="H281" s="289">
        <v>44669</v>
      </c>
      <c r="I281" s="287" t="s">
        <v>1271</v>
      </c>
      <c r="J281" s="287"/>
    </row>
    <row r="282" spans="1:10" ht="36" x14ac:dyDescent="0.2">
      <c r="A282" s="286" t="s">
        <v>1272</v>
      </c>
      <c r="B282" s="287" t="s">
        <v>589</v>
      </c>
      <c r="C282" s="287" t="s">
        <v>502</v>
      </c>
      <c r="D282" s="287" t="s">
        <v>630</v>
      </c>
      <c r="E282" s="288">
        <v>27000</v>
      </c>
      <c r="F282" s="287" t="s">
        <v>1273</v>
      </c>
      <c r="G282" s="287" t="s">
        <v>505</v>
      </c>
      <c r="H282" s="289">
        <v>44669</v>
      </c>
      <c r="I282" s="287" t="s">
        <v>662</v>
      </c>
      <c r="J282" s="287"/>
    </row>
    <row r="283" spans="1:10" ht="36" x14ac:dyDescent="0.2">
      <c r="A283" s="286" t="s">
        <v>1274</v>
      </c>
      <c r="B283" s="287" t="s">
        <v>589</v>
      </c>
      <c r="C283" s="287" t="s">
        <v>502</v>
      </c>
      <c r="D283" s="287" t="s">
        <v>638</v>
      </c>
      <c r="E283" s="288">
        <v>24000</v>
      </c>
      <c r="F283" s="287" t="s">
        <v>1275</v>
      </c>
      <c r="G283" s="287" t="s">
        <v>505</v>
      </c>
      <c r="H283" s="289">
        <v>44670</v>
      </c>
      <c r="I283" s="287" t="s">
        <v>1263</v>
      </c>
      <c r="J283" s="287"/>
    </row>
    <row r="284" spans="1:10" ht="36" x14ac:dyDescent="0.2">
      <c r="A284" s="286" t="s">
        <v>1276</v>
      </c>
      <c r="B284" s="287" t="s">
        <v>589</v>
      </c>
      <c r="C284" s="287" t="s">
        <v>502</v>
      </c>
      <c r="D284" s="287" t="s">
        <v>1277</v>
      </c>
      <c r="E284" s="288">
        <v>26500</v>
      </c>
      <c r="F284" s="287" t="s">
        <v>951</v>
      </c>
      <c r="G284" s="287" t="s">
        <v>505</v>
      </c>
      <c r="H284" s="289">
        <v>44677</v>
      </c>
      <c r="I284" s="287" t="s">
        <v>971</v>
      </c>
      <c r="J284" s="287"/>
    </row>
    <row r="285" spans="1:10" ht="24" x14ac:dyDescent="0.2">
      <c r="A285" s="286" t="s">
        <v>1278</v>
      </c>
      <c r="B285" s="287" t="s">
        <v>589</v>
      </c>
      <c r="C285" s="287" t="s">
        <v>502</v>
      </c>
      <c r="D285" s="287" t="s">
        <v>1279</v>
      </c>
      <c r="E285" s="288">
        <v>30000</v>
      </c>
      <c r="F285" s="287" t="s">
        <v>1147</v>
      </c>
      <c r="G285" s="287" t="s">
        <v>505</v>
      </c>
      <c r="H285" s="289">
        <v>44680</v>
      </c>
      <c r="I285" s="287" t="s">
        <v>1280</v>
      </c>
      <c r="J285" s="287"/>
    </row>
    <row r="286" spans="1:10" ht="24" x14ac:dyDescent="0.2">
      <c r="A286" s="286" t="s">
        <v>1281</v>
      </c>
      <c r="B286" s="287" t="s">
        <v>589</v>
      </c>
      <c r="C286" s="287" t="s">
        <v>502</v>
      </c>
      <c r="D286" s="287" t="s">
        <v>1282</v>
      </c>
      <c r="E286" s="288">
        <v>24386.639999999999</v>
      </c>
      <c r="F286" s="287" t="s">
        <v>1283</v>
      </c>
      <c r="G286" s="287" t="s">
        <v>1099</v>
      </c>
      <c r="H286" s="289">
        <v>44680</v>
      </c>
      <c r="I286" s="287" t="s">
        <v>516</v>
      </c>
      <c r="J286" s="287"/>
    </row>
    <row r="287" spans="1:10" ht="24" x14ac:dyDescent="0.2">
      <c r="A287" s="286" t="s">
        <v>1284</v>
      </c>
      <c r="B287" s="287" t="s">
        <v>589</v>
      </c>
      <c r="C287" s="287" t="s">
        <v>502</v>
      </c>
      <c r="D287" s="287" t="s">
        <v>1285</v>
      </c>
      <c r="E287" s="288">
        <v>33430</v>
      </c>
      <c r="F287" s="287" t="s">
        <v>1286</v>
      </c>
      <c r="G287" s="287" t="s">
        <v>505</v>
      </c>
      <c r="H287" s="289">
        <v>44684</v>
      </c>
      <c r="I287" s="287" t="s">
        <v>971</v>
      </c>
      <c r="J287" s="287"/>
    </row>
    <row r="288" spans="1:10" ht="36" x14ac:dyDescent="0.2">
      <c r="A288" s="286" t="s">
        <v>1287</v>
      </c>
      <c r="B288" s="287" t="s">
        <v>589</v>
      </c>
      <c r="C288" s="287" t="s">
        <v>502</v>
      </c>
      <c r="D288" s="287" t="s">
        <v>1288</v>
      </c>
      <c r="E288" s="288">
        <v>35500</v>
      </c>
      <c r="F288" s="287" t="s">
        <v>1289</v>
      </c>
      <c r="G288" s="287" t="s">
        <v>505</v>
      </c>
      <c r="H288" s="289">
        <v>44685</v>
      </c>
      <c r="I288" s="287" t="s">
        <v>780</v>
      </c>
      <c r="J288" s="287"/>
    </row>
    <row r="289" spans="1:10" ht="36" x14ac:dyDescent="0.2">
      <c r="A289" s="286" t="s">
        <v>1290</v>
      </c>
      <c r="B289" s="287" t="s">
        <v>589</v>
      </c>
      <c r="C289" s="287" t="s">
        <v>502</v>
      </c>
      <c r="D289" s="287" t="s">
        <v>1291</v>
      </c>
      <c r="E289" s="288">
        <v>19199.97</v>
      </c>
      <c r="F289" s="287" t="s">
        <v>654</v>
      </c>
      <c r="G289" s="287" t="s">
        <v>1099</v>
      </c>
      <c r="H289" s="289">
        <v>44686</v>
      </c>
      <c r="I289" s="287" t="s">
        <v>516</v>
      </c>
      <c r="J289" s="287"/>
    </row>
    <row r="290" spans="1:10" ht="36" x14ac:dyDescent="0.2">
      <c r="A290" s="286" t="s">
        <v>1292</v>
      </c>
      <c r="B290" s="287" t="s">
        <v>633</v>
      </c>
      <c r="C290" s="287" t="s">
        <v>502</v>
      </c>
      <c r="D290" s="287" t="s">
        <v>1293</v>
      </c>
      <c r="E290" s="288">
        <v>292598.32</v>
      </c>
      <c r="F290" s="287" t="s">
        <v>677</v>
      </c>
      <c r="G290" s="287" t="s">
        <v>1099</v>
      </c>
      <c r="H290" s="289">
        <v>44687</v>
      </c>
      <c r="I290" s="287" t="s">
        <v>1294</v>
      </c>
      <c r="J290" s="287"/>
    </row>
    <row r="291" spans="1:10" ht="24" x14ac:dyDescent="0.2">
      <c r="A291" s="286" t="s">
        <v>1295</v>
      </c>
      <c r="B291" s="287" t="s">
        <v>589</v>
      </c>
      <c r="C291" s="287" t="s">
        <v>502</v>
      </c>
      <c r="D291" s="287" t="s">
        <v>1296</v>
      </c>
      <c r="E291" s="288">
        <v>35985.17</v>
      </c>
      <c r="F291" s="287" t="s">
        <v>1297</v>
      </c>
      <c r="G291" s="287" t="s">
        <v>505</v>
      </c>
      <c r="H291" s="289">
        <v>44690</v>
      </c>
      <c r="I291" s="287" t="s">
        <v>613</v>
      </c>
      <c r="J291" s="287"/>
    </row>
    <row r="292" spans="1:10" ht="36" x14ac:dyDescent="0.2">
      <c r="A292" s="286" t="s">
        <v>1298</v>
      </c>
      <c r="B292" s="287" t="s">
        <v>589</v>
      </c>
      <c r="C292" s="287" t="s">
        <v>502</v>
      </c>
      <c r="D292" s="287" t="s">
        <v>1299</v>
      </c>
      <c r="E292" s="288">
        <v>27000</v>
      </c>
      <c r="F292" s="287" t="s">
        <v>1300</v>
      </c>
      <c r="G292" s="287" t="s">
        <v>505</v>
      </c>
      <c r="H292" s="289">
        <v>44697</v>
      </c>
      <c r="I292" s="287" t="s">
        <v>707</v>
      </c>
      <c r="J292" s="287"/>
    </row>
    <row r="293" spans="1:10" ht="36" x14ac:dyDescent="0.2">
      <c r="A293" s="286" t="s">
        <v>1301</v>
      </c>
      <c r="B293" s="287" t="s">
        <v>589</v>
      </c>
      <c r="C293" s="287" t="s">
        <v>502</v>
      </c>
      <c r="D293" s="287" t="s">
        <v>1302</v>
      </c>
      <c r="E293" s="288">
        <v>26400.22</v>
      </c>
      <c r="F293" s="287" t="s">
        <v>1303</v>
      </c>
      <c r="G293" s="287" t="s">
        <v>505</v>
      </c>
      <c r="H293" s="289">
        <v>44700</v>
      </c>
      <c r="I293" s="287" t="s">
        <v>1304</v>
      </c>
      <c r="J293" s="287"/>
    </row>
    <row r="294" spans="1:10" ht="48" x14ac:dyDescent="0.2">
      <c r="A294" s="286" t="s">
        <v>1305</v>
      </c>
      <c r="B294" s="287" t="s">
        <v>589</v>
      </c>
      <c r="C294" s="287" t="s">
        <v>502</v>
      </c>
      <c r="D294" s="287" t="s">
        <v>1306</v>
      </c>
      <c r="E294" s="288">
        <v>23477.22</v>
      </c>
      <c r="F294" s="287" t="s">
        <v>1303</v>
      </c>
      <c r="G294" s="287" t="s">
        <v>505</v>
      </c>
      <c r="H294" s="289">
        <v>44700</v>
      </c>
      <c r="I294" s="287" t="s">
        <v>1304</v>
      </c>
      <c r="J294" s="287"/>
    </row>
    <row r="295" spans="1:10" ht="36" x14ac:dyDescent="0.2">
      <c r="A295" s="286" t="s">
        <v>1307</v>
      </c>
      <c r="B295" s="287" t="s">
        <v>589</v>
      </c>
      <c r="C295" s="287" t="s">
        <v>502</v>
      </c>
      <c r="D295" s="287" t="s">
        <v>1308</v>
      </c>
      <c r="E295" s="288">
        <v>19594.38</v>
      </c>
      <c r="F295" s="287" t="s">
        <v>1309</v>
      </c>
      <c r="G295" s="287" t="s">
        <v>505</v>
      </c>
      <c r="H295" s="289">
        <v>44700</v>
      </c>
      <c r="I295" s="287" t="s">
        <v>1304</v>
      </c>
      <c r="J295" s="287"/>
    </row>
    <row r="296" spans="1:10" ht="48" x14ac:dyDescent="0.2">
      <c r="A296" s="286" t="s">
        <v>1310</v>
      </c>
      <c r="B296" s="287" t="s">
        <v>589</v>
      </c>
      <c r="C296" s="287" t="s">
        <v>502</v>
      </c>
      <c r="D296" s="287" t="s">
        <v>1311</v>
      </c>
      <c r="E296" s="288">
        <v>22181.62</v>
      </c>
      <c r="F296" s="287" t="s">
        <v>1303</v>
      </c>
      <c r="G296" s="287" t="s">
        <v>505</v>
      </c>
      <c r="H296" s="289">
        <v>44700</v>
      </c>
      <c r="I296" s="287" t="s">
        <v>1304</v>
      </c>
      <c r="J296" s="287"/>
    </row>
    <row r="297" spans="1:10" ht="36" x14ac:dyDescent="0.2">
      <c r="A297" s="286" t="s">
        <v>1312</v>
      </c>
      <c r="B297" s="287" t="s">
        <v>589</v>
      </c>
      <c r="C297" s="287" t="s">
        <v>502</v>
      </c>
      <c r="D297" s="287" t="s">
        <v>1313</v>
      </c>
      <c r="E297" s="288">
        <v>26269.59</v>
      </c>
      <c r="F297" s="287" t="s">
        <v>806</v>
      </c>
      <c r="G297" s="287" t="s">
        <v>1099</v>
      </c>
      <c r="H297" s="289">
        <v>44701</v>
      </c>
      <c r="I297" s="287" t="s">
        <v>1314</v>
      </c>
      <c r="J297" s="287"/>
    </row>
    <row r="298" spans="1:10" ht="36" x14ac:dyDescent="0.2">
      <c r="A298" s="286" t="s">
        <v>1315</v>
      </c>
      <c r="B298" s="287" t="s">
        <v>589</v>
      </c>
      <c r="C298" s="287" t="s">
        <v>502</v>
      </c>
      <c r="D298" s="287" t="s">
        <v>1316</v>
      </c>
      <c r="E298" s="288">
        <v>35280</v>
      </c>
      <c r="F298" s="287" t="s">
        <v>1317</v>
      </c>
      <c r="G298" s="287" t="s">
        <v>505</v>
      </c>
      <c r="H298" s="289">
        <v>44704</v>
      </c>
      <c r="I298" s="287" t="s">
        <v>971</v>
      </c>
      <c r="J298" s="287"/>
    </row>
    <row r="299" spans="1:10" ht="36" x14ac:dyDescent="0.2">
      <c r="A299" s="286" t="s">
        <v>1318</v>
      </c>
      <c r="B299" s="287" t="s">
        <v>589</v>
      </c>
      <c r="C299" s="287" t="s">
        <v>502</v>
      </c>
      <c r="D299" s="287" t="s">
        <v>1319</v>
      </c>
      <c r="E299" s="288">
        <v>18980</v>
      </c>
      <c r="F299" s="287" t="s">
        <v>1098</v>
      </c>
      <c r="G299" s="287" t="s">
        <v>1099</v>
      </c>
      <c r="H299" s="289">
        <v>44704</v>
      </c>
      <c r="I299" s="287" t="s">
        <v>516</v>
      </c>
      <c r="J299" s="287"/>
    </row>
    <row r="300" spans="1:10" ht="48" x14ac:dyDescent="0.2">
      <c r="A300" s="286" t="s">
        <v>1320</v>
      </c>
      <c r="B300" s="287" t="s">
        <v>589</v>
      </c>
      <c r="C300" s="287" t="s">
        <v>502</v>
      </c>
      <c r="D300" s="287" t="s">
        <v>1321</v>
      </c>
      <c r="E300" s="288">
        <v>19500</v>
      </c>
      <c r="F300" s="287" t="s">
        <v>1322</v>
      </c>
      <c r="G300" s="287" t="s">
        <v>505</v>
      </c>
      <c r="H300" s="289">
        <v>44705</v>
      </c>
      <c r="I300" s="287" t="s">
        <v>662</v>
      </c>
      <c r="J300" s="287"/>
    </row>
    <row r="301" spans="1:10" ht="36" x14ac:dyDescent="0.2">
      <c r="A301" s="286" t="s">
        <v>1323</v>
      </c>
      <c r="B301" s="287" t="s">
        <v>589</v>
      </c>
      <c r="C301" s="287" t="s">
        <v>502</v>
      </c>
      <c r="D301" s="287" t="s">
        <v>1324</v>
      </c>
      <c r="E301" s="288">
        <v>34999.980000000003</v>
      </c>
      <c r="F301" s="287" t="s">
        <v>1325</v>
      </c>
      <c r="G301" s="287" t="s">
        <v>505</v>
      </c>
      <c r="H301" s="289">
        <v>44711</v>
      </c>
      <c r="I301" s="287" t="s">
        <v>613</v>
      </c>
      <c r="J301" s="287"/>
    </row>
    <row r="302" spans="1:10" ht="36" x14ac:dyDescent="0.2">
      <c r="A302" s="286" t="s">
        <v>1326</v>
      </c>
      <c r="B302" s="287" t="s">
        <v>589</v>
      </c>
      <c r="C302" s="287" t="s">
        <v>502</v>
      </c>
      <c r="D302" s="287" t="s">
        <v>1327</v>
      </c>
      <c r="E302" s="288">
        <v>33100</v>
      </c>
      <c r="F302" s="287" t="s">
        <v>1328</v>
      </c>
      <c r="G302" s="287" t="s">
        <v>505</v>
      </c>
      <c r="H302" s="289">
        <v>44712</v>
      </c>
      <c r="I302" s="287" t="s">
        <v>1329</v>
      </c>
      <c r="J302" s="287"/>
    </row>
    <row r="303" spans="1:10" ht="36" x14ac:dyDescent="0.2">
      <c r="A303" s="286" t="s">
        <v>1330</v>
      </c>
      <c r="B303" s="287" t="s">
        <v>589</v>
      </c>
      <c r="C303" s="287" t="s">
        <v>502</v>
      </c>
      <c r="D303" s="287" t="s">
        <v>657</v>
      </c>
      <c r="E303" s="288">
        <v>29484.68</v>
      </c>
      <c r="F303" s="287" t="s">
        <v>806</v>
      </c>
      <c r="G303" s="287" t="s">
        <v>505</v>
      </c>
      <c r="H303" s="289">
        <v>44713</v>
      </c>
      <c r="I303" s="287" t="s">
        <v>780</v>
      </c>
      <c r="J303" s="287"/>
    </row>
    <row r="304" spans="1:10" ht="60" x14ac:dyDescent="0.2">
      <c r="A304" s="286" t="s">
        <v>1331</v>
      </c>
      <c r="B304" s="287" t="s">
        <v>589</v>
      </c>
      <c r="C304" s="287" t="s">
        <v>502</v>
      </c>
      <c r="D304" s="287" t="s">
        <v>660</v>
      </c>
      <c r="E304" s="288">
        <v>19105.63</v>
      </c>
      <c r="F304" s="287" t="s">
        <v>1309</v>
      </c>
      <c r="G304" s="287" t="s">
        <v>505</v>
      </c>
      <c r="H304" s="289">
        <v>44715</v>
      </c>
      <c r="I304" s="287" t="s">
        <v>1304</v>
      </c>
      <c r="J304" s="287"/>
    </row>
    <row r="305" spans="1:10" ht="24" x14ac:dyDescent="0.2">
      <c r="A305" s="286" t="s">
        <v>1332</v>
      </c>
      <c r="B305" s="287" t="s">
        <v>589</v>
      </c>
      <c r="C305" s="287" t="s">
        <v>502</v>
      </c>
      <c r="D305" s="287" t="s">
        <v>664</v>
      </c>
      <c r="E305" s="288">
        <v>36800</v>
      </c>
      <c r="F305" s="287" t="s">
        <v>1333</v>
      </c>
      <c r="G305" s="287" t="s">
        <v>505</v>
      </c>
      <c r="H305" s="289">
        <v>44715</v>
      </c>
      <c r="I305" s="287" t="s">
        <v>1334</v>
      </c>
      <c r="J305" s="287"/>
    </row>
    <row r="306" spans="1:10" ht="24" x14ac:dyDescent="0.2">
      <c r="A306" s="286" t="s">
        <v>1332</v>
      </c>
      <c r="B306" s="287" t="s">
        <v>589</v>
      </c>
      <c r="C306" s="287" t="s">
        <v>502</v>
      </c>
      <c r="D306" s="287" t="s">
        <v>1335</v>
      </c>
      <c r="E306" s="288">
        <v>36800</v>
      </c>
      <c r="F306" s="287" t="s">
        <v>1333</v>
      </c>
      <c r="G306" s="287" t="s">
        <v>505</v>
      </c>
      <c r="H306" s="289">
        <v>44721</v>
      </c>
      <c r="I306" s="287" t="s">
        <v>1336</v>
      </c>
      <c r="J306" s="287"/>
    </row>
    <row r="307" spans="1:10" ht="36" x14ac:dyDescent="0.2">
      <c r="A307" s="286" t="s">
        <v>933</v>
      </c>
      <c r="B307" s="287" t="s">
        <v>589</v>
      </c>
      <c r="C307" s="287" t="s">
        <v>502</v>
      </c>
      <c r="D307" s="287" t="s">
        <v>1337</v>
      </c>
      <c r="E307" s="288">
        <v>30000</v>
      </c>
      <c r="F307" s="287" t="s">
        <v>1338</v>
      </c>
      <c r="G307" s="287" t="s">
        <v>1099</v>
      </c>
      <c r="H307" s="289">
        <v>44722</v>
      </c>
      <c r="I307" s="287" t="s">
        <v>554</v>
      </c>
      <c r="J307" s="287"/>
    </row>
    <row r="308" spans="1:10" ht="24" x14ac:dyDescent="0.2">
      <c r="A308" s="286" t="s">
        <v>1339</v>
      </c>
      <c r="B308" s="287" t="s">
        <v>589</v>
      </c>
      <c r="C308" s="287" t="s">
        <v>502</v>
      </c>
      <c r="D308" s="287" t="s">
        <v>1340</v>
      </c>
      <c r="E308" s="288">
        <v>24000</v>
      </c>
      <c r="F308" s="287" t="s">
        <v>1341</v>
      </c>
      <c r="G308" s="287" t="s">
        <v>1099</v>
      </c>
      <c r="H308" s="289">
        <v>44726</v>
      </c>
      <c r="I308" s="287" t="s">
        <v>554</v>
      </c>
      <c r="J308" s="287"/>
    </row>
    <row r="309" spans="1:10" ht="24" x14ac:dyDescent="0.2">
      <c r="A309" s="286" t="s">
        <v>1342</v>
      </c>
      <c r="B309" s="287" t="s">
        <v>589</v>
      </c>
      <c r="C309" s="287" t="s">
        <v>502</v>
      </c>
      <c r="D309" s="287" t="s">
        <v>1343</v>
      </c>
      <c r="E309" s="288">
        <v>24000</v>
      </c>
      <c r="F309" s="287" t="s">
        <v>1344</v>
      </c>
      <c r="G309" s="287" t="s">
        <v>1099</v>
      </c>
      <c r="H309" s="289">
        <v>44726</v>
      </c>
      <c r="I309" s="287" t="s">
        <v>554</v>
      </c>
      <c r="J309" s="287"/>
    </row>
    <row r="310" spans="1:10" ht="36" x14ac:dyDescent="0.2">
      <c r="A310" s="286" t="s">
        <v>1345</v>
      </c>
      <c r="B310" s="287" t="s">
        <v>589</v>
      </c>
      <c r="C310" s="287" t="s">
        <v>502</v>
      </c>
      <c r="D310" s="287" t="s">
        <v>1346</v>
      </c>
      <c r="E310" s="288">
        <v>30000</v>
      </c>
      <c r="F310" s="287" t="s">
        <v>727</v>
      </c>
      <c r="G310" s="287" t="s">
        <v>505</v>
      </c>
      <c r="H310" s="289">
        <v>44726</v>
      </c>
      <c r="I310" s="287" t="s">
        <v>662</v>
      </c>
      <c r="J310" s="287"/>
    </row>
    <row r="311" spans="1:10" ht="24" x14ac:dyDescent="0.2">
      <c r="A311" s="286" t="s">
        <v>1347</v>
      </c>
      <c r="B311" s="287" t="s">
        <v>589</v>
      </c>
      <c r="C311" s="287" t="s">
        <v>502</v>
      </c>
      <c r="D311" s="287" t="s">
        <v>1348</v>
      </c>
      <c r="E311" s="288">
        <v>36800</v>
      </c>
      <c r="F311" s="287" t="s">
        <v>1333</v>
      </c>
      <c r="G311" s="287" t="s">
        <v>505</v>
      </c>
      <c r="H311" s="289">
        <v>44727</v>
      </c>
      <c r="I311" s="287" t="s">
        <v>1336</v>
      </c>
      <c r="J311" s="287"/>
    </row>
    <row r="312" spans="1:10" ht="36" x14ac:dyDescent="0.2">
      <c r="A312" s="286" t="s">
        <v>1349</v>
      </c>
      <c r="B312" s="287" t="s">
        <v>589</v>
      </c>
      <c r="C312" s="287" t="s">
        <v>502</v>
      </c>
      <c r="D312" s="287" t="s">
        <v>1350</v>
      </c>
      <c r="E312" s="288">
        <v>30000</v>
      </c>
      <c r="F312" s="287" t="s">
        <v>1351</v>
      </c>
      <c r="G312" s="287" t="s">
        <v>505</v>
      </c>
      <c r="H312" s="289">
        <v>44728</v>
      </c>
      <c r="I312" s="287" t="s">
        <v>1352</v>
      </c>
      <c r="J312" s="287"/>
    </row>
    <row r="313" spans="1:10" ht="48" x14ac:dyDescent="0.2">
      <c r="A313" s="286" t="s">
        <v>1353</v>
      </c>
      <c r="B313" s="287" t="s">
        <v>589</v>
      </c>
      <c r="C313" s="287" t="s">
        <v>502</v>
      </c>
      <c r="D313" s="287" t="s">
        <v>699</v>
      </c>
      <c r="E313" s="288">
        <v>28800</v>
      </c>
      <c r="F313" s="287" t="s">
        <v>1354</v>
      </c>
      <c r="G313" s="287" t="s">
        <v>505</v>
      </c>
      <c r="H313" s="289">
        <v>44729</v>
      </c>
      <c r="I313" s="287" t="s">
        <v>605</v>
      </c>
      <c r="J313" s="287"/>
    </row>
    <row r="314" spans="1:10" ht="24" x14ac:dyDescent="0.2">
      <c r="A314" s="286" t="s">
        <v>1332</v>
      </c>
      <c r="B314" s="287" t="s">
        <v>589</v>
      </c>
      <c r="C314" s="287" t="s">
        <v>502</v>
      </c>
      <c r="D314" s="287" t="s">
        <v>1355</v>
      </c>
      <c r="E314" s="288">
        <v>36800</v>
      </c>
      <c r="F314" s="287" t="s">
        <v>1333</v>
      </c>
      <c r="G314" s="287" t="s">
        <v>505</v>
      </c>
      <c r="H314" s="289">
        <v>44733</v>
      </c>
      <c r="I314" s="287" t="s">
        <v>1336</v>
      </c>
      <c r="J314" s="287"/>
    </row>
    <row r="315" spans="1:10" ht="36" x14ac:dyDescent="0.2">
      <c r="A315" s="286" t="s">
        <v>1356</v>
      </c>
      <c r="B315" s="287" t="s">
        <v>589</v>
      </c>
      <c r="C315" s="287" t="s">
        <v>502</v>
      </c>
      <c r="D315" s="287" t="s">
        <v>1357</v>
      </c>
      <c r="E315" s="288">
        <v>25606</v>
      </c>
      <c r="F315" s="287" t="s">
        <v>1358</v>
      </c>
      <c r="G315" s="287" t="s">
        <v>505</v>
      </c>
      <c r="H315" s="289">
        <v>44734</v>
      </c>
      <c r="I315" s="287" t="s">
        <v>1359</v>
      </c>
      <c r="J315" s="287"/>
    </row>
    <row r="316" spans="1:10" ht="48" x14ac:dyDescent="0.2">
      <c r="A316" s="286" t="s">
        <v>1360</v>
      </c>
      <c r="B316" s="287" t="s">
        <v>589</v>
      </c>
      <c r="C316" s="287" t="s">
        <v>502</v>
      </c>
      <c r="D316" s="287" t="s">
        <v>1361</v>
      </c>
      <c r="E316" s="288">
        <v>24000</v>
      </c>
      <c r="F316" s="287" t="s">
        <v>1362</v>
      </c>
      <c r="G316" s="287" t="s">
        <v>1099</v>
      </c>
      <c r="H316" s="289">
        <v>44735</v>
      </c>
      <c r="I316" s="287" t="s">
        <v>1044</v>
      </c>
      <c r="J316" s="287"/>
    </row>
    <row r="317" spans="1:10" ht="24" x14ac:dyDescent="0.2">
      <c r="A317" s="286" t="s">
        <v>1363</v>
      </c>
      <c r="B317" s="287" t="s">
        <v>589</v>
      </c>
      <c r="C317" s="287" t="s">
        <v>502</v>
      </c>
      <c r="D317" s="287" t="s">
        <v>1364</v>
      </c>
      <c r="E317" s="288">
        <v>20000</v>
      </c>
      <c r="F317" s="287" t="s">
        <v>1365</v>
      </c>
      <c r="G317" s="287" t="s">
        <v>1099</v>
      </c>
      <c r="H317" s="289">
        <v>44739</v>
      </c>
      <c r="I317" s="287" t="s">
        <v>1366</v>
      </c>
      <c r="J317" s="287"/>
    </row>
    <row r="318" spans="1:10" ht="24" x14ac:dyDescent="0.2">
      <c r="A318" s="286" t="s">
        <v>1332</v>
      </c>
      <c r="B318" s="287" t="s">
        <v>589</v>
      </c>
      <c r="C318" s="287" t="s">
        <v>502</v>
      </c>
      <c r="D318" s="287" t="s">
        <v>1367</v>
      </c>
      <c r="E318" s="288">
        <v>36800</v>
      </c>
      <c r="F318" s="287" t="s">
        <v>1333</v>
      </c>
      <c r="G318" s="287" t="s">
        <v>505</v>
      </c>
      <c r="H318" s="289">
        <v>44739</v>
      </c>
      <c r="I318" s="287" t="s">
        <v>1336</v>
      </c>
      <c r="J318" s="287"/>
    </row>
    <row r="319" spans="1:10" ht="36" x14ac:dyDescent="0.2">
      <c r="A319" s="286" t="s">
        <v>1368</v>
      </c>
      <c r="B319" s="287" t="s">
        <v>589</v>
      </c>
      <c r="C319" s="287" t="s">
        <v>502</v>
      </c>
      <c r="D319" s="287" t="s">
        <v>1369</v>
      </c>
      <c r="E319" s="288">
        <v>18980</v>
      </c>
      <c r="F319" s="287" t="s">
        <v>1370</v>
      </c>
      <c r="G319" s="287" t="s">
        <v>1099</v>
      </c>
      <c r="H319" s="289">
        <v>44742</v>
      </c>
      <c r="I319" s="287" t="s">
        <v>1371</v>
      </c>
      <c r="J319" s="287"/>
    </row>
    <row r="320" spans="1:10" ht="24" x14ac:dyDescent="0.2">
      <c r="A320" s="286" t="s">
        <v>1372</v>
      </c>
      <c r="B320" s="287" t="s">
        <v>589</v>
      </c>
      <c r="C320" s="287" t="s">
        <v>502</v>
      </c>
      <c r="D320" s="287" t="s">
        <v>1373</v>
      </c>
      <c r="E320" s="288">
        <v>33000</v>
      </c>
      <c r="F320" s="287" t="s">
        <v>731</v>
      </c>
      <c r="G320" s="287" t="s">
        <v>1099</v>
      </c>
      <c r="H320" s="289">
        <v>44743</v>
      </c>
      <c r="I320" s="287" t="s">
        <v>662</v>
      </c>
      <c r="J320" s="287"/>
    </row>
    <row r="321" spans="1:10" ht="36" x14ac:dyDescent="0.2">
      <c r="A321" s="286" t="s">
        <v>1374</v>
      </c>
      <c r="B321" s="287" t="s">
        <v>589</v>
      </c>
      <c r="C321" s="287" t="s">
        <v>502</v>
      </c>
      <c r="D321" s="287" t="s">
        <v>1375</v>
      </c>
      <c r="E321" s="288">
        <v>30000</v>
      </c>
      <c r="F321" s="287" t="s">
        <v>721</v>
      </c>
      <c r="G321" s="287" t="s">
        <v>1099</v>
      </c>
      <c r="H321" s="289">
        <v>44746</v>
      </c>
      <c r="I321" s="287" t="s">
        <v>662</v>
      </c>
      <c r="J321" s="287"/>
    </row>
    <row r="322" spans="1:10" ht="24" x14ac:dyDescent="0.2">
      <c r="A322" s="286" t="s">
        <v>1376</v>
      </c>
      <c r="B322" s="287" t="s">
        <v>589</v>
      </c>
      <c r="C322" s="287" t="s">
        <v>502</v>
      </c>
      <c r="D322" s="287" t="s">
        <v>709</v>
      </c>
      <c r="E322" s="288">
        <v>31500</v>
      </c>
      <c r="F322" s="287" t="s">
        <v>753</v>
      </c>
      <c r="G322" s="287" t="s">
        <v>1099</v>
      </c>
      <c r="H322" s="289">
        <v>44746</v>
      </c>
      <c r="I322" s="287" t="s">
        <v>662</v>
      </c>
      <c r="J322" s="287"/>
    </row>
    <row r="323" spans="1:10" ht="60" x14ac:dyDescent="0.2">
      <c r="A323" s="286" t="s">
        <v>1377</v>
      </c>
      <c r="B323" s="287" t="s">
        <v>589</v>
      </c>
      <c r="C323" s="287" t="s">
        <v>502</v>
      </c>
      <c r="D323" s="287" t="s">
        <v>1378</v>
      </c>
      <c r="E323" s="288">
        <v>21000</v>
      </c>
      <c r="F323" s="287" t="s">
        <v>1233</v>
      </c>
      <c r="G323" s="287" t="s">
        <v>1099</v>
      </c>
      <c r="H323" s="289">
        <v>44746</v>
      </c>
      <c r="I323" s="287" t="s">
        <v>662</v>
      </c>
      <c r="J323" s="287"/>
    </row>
    <row r="324" spans="1:10" ht="36" x14ac:dyDescent="0.2">
      <c r="A324" s="286" t="s">
        <v>1379</v>
      </c>
      <c r="B324" s="287" t="s">
        <v>589</v>
      </c>
      <c r="C324" s="287" t="s">
        <v>502</v>
      </c>
      <c r="D324" s="287" t="s">
        <v>1380</v>
      </c>
      <c r="E324" s="288">
        <v>27000</v>
      </c>
      <c r="F324" s="287" t="s">
        <v>1055</v>
      </c>
      <c r="G324" s="287" t="s">
        <v>1099</v>
      </c>
      <c r="H324" s="289">
        <v>44746</v>
      </c>
      <c r="I324" s="287" t="s">
        <v>662</v>
      </c>
      <c r="J324" s="287"/>
    </row>
    <row r="325" spans="1:10" ht="36" x14ac:dyDescent="0.2">
      <c r="A325" s="286" t="s">
        <v>1381</v>
      </c>
      <c r="B325" s="287" t="s">
        <v>589</v>
      </c>
      <c r="C325" s="287" t="s">
        <v>502</v>
      </c>
      <c r="D325" s="287" t="s">
        <v>715</v>
      </c>
      <c r="E325" s="288">
        <v>24000</v>
      </c>
      <c r="F325" s="287" t="s">
        <v>1257</v>
      </c>
      <c r="G325" s="287" t="s">
        <v>1099</v>
      </c>
      <c r="H325" s="289">
        <v>44748</v>
      </c>
      <c r="I325" s="287" t="s">
        <v>662</v>
      </c>
      <c r="J325" s="287"/>
    </row>
    <row r="326" spans="1:10" ht="36" x14ac:dyDescent="0.2">
      <c r="A326" s="286" t="s">
        <v>1382</v>
      </c>
      <c r="B326" s="287" t="s">
        <v>589</v>
      </c>
      <c r="C326" s="287" t="s">
        <v>502</v>
      </c>
      <c r="D326" s="287" t="s">
        <v>1383</v>
      </c>
      <c r="E326" s="288">
        <v>24000</v>
      </c>
      <c r="F326" s="287" t="s">
        <v>1069</v>
      </c>
      <c r="G326" s="287" t="s">
        <v>1099</v>
      </c>
      <c r="H326" s="289">
        <v>44748</v>
      </c>
      <c r="I326" s="287" t="s">
        <v>662</v>
      </c>
      <c r="J326" s="287"/>
    </row>
    <row r="327" spans="1:10" ht="36" x14ac:dyDescent="0.2">
      <c r="A327" s="286" t="s">
        <v>1384</v>
      </c>
      <c r="B327" s="287" t="s">
        <v>589</v>
      </c>
      <c r="C327" s="287" t="s">
        <v>502</v>
      </c>
      <c r="D327" s="287" t="s">
        <v>720</v>
      </c>
      <c r="E327" s="288">
        <v>36000</v>
      </c>
      <c r="F327" s="287" t="s">
        <v>1173</v>
      </c>
      <c r="G327" s="287" t="s">
        <v>1099</v>
      </c>
      <c r="H327" s="289">
        <v>44748</v>
      </c>
      <c r="I327" s="287" t="s">
        <v>662</v>
      </c>
      <c r="J327" s="287"/>
    </row>
    <row r="328" spans="1:10" ht="36" x14ac:dyDescent="0.2">
      <c r="A328" s="286" t="s">
        <v>1385</v>
      </c>
      <c r="B328" s="287" t="s">
        <v>589</v>
      </c>
      <c r="C328" s="287" t="s">
        <v>502</v>
      </c>
      <c r="D328" s="287" t="s">
        <v>1386</v>
      </c>
      <c r="E328" s="288">
        <v>19500</v>
      </c>
      <c r="F328" s="287" t="s">
        <v>1241</v>
      </c>
      <c r="G328" s="287" t="s">
        <v>1099</v>
      </c>
      <c r="H328" s="289">
        <v>44748</v>
      </c>
      <c r="I328" s="287" t="s">
        <v>662</v>
      </c>
      <c r="J328" s="287"/>
    </row>
    <row r="329" spans="1:10" ht="48" x14ac:dyDescent="0.2">
      <c r="A329" s="286" t="s">
        <v>1387</v>
      </c>
      <c r="B329" s="287" t="s">
        <v>589</v>
      </c>
      <c r="C329" s="287" t="s">
        <v>502</v>
      </c>
      <c r="D329" s="287" t="s">
        <v>723</v>
      </c>
      <c r="E329" s="288">
        <v>24000</v>
      </c>
      <c r="F329" s="287" t="s">
        <v>1246</v>
      </c>
      <c r="G329" s="287" t="s">
        <v>1099</v>
      </c>
      <c r="H329" s="289">
        <v>44748</v>
      </c>
      <c r="I329" s="287" t="s">
        <v>662</v>
      </c>
      <c r="J329" s="287"/>
    </row>
    <row r="330" spans="1:10" ht="24" x14ac:dyDescent="0.2">
      <c r="A330" s="286" t="s">
        <v>1388</v>
      </c>
      <c r="B330" s="287" t="s">
        <v>589</v>
      </c>
      <c r="C330" s="287" t="s">
        <v>502</v>
      </c>
      <c r="D330" s="287" t="s">
        <v>1389</v>
      </c>
      <c r="E330" s="288">
        <v>27000</v>
      </c>
      <c r="F330" s="287" t="s">
        <v>1244</v>
      </c>
      <c r="G330" s="287" t="s">
        <v>1099</v>
      </c>
      <c r="H330" s="289">
        <v>44748</v>
      </c>
      <c r="I330" s="287" t="s">
        <v>662</v>
      </c>
      <c r="J330" s="287"/>
    </row>
    <row r="331" spans="1:10" ht="72" x14ac:dyDescent="0.2">
      <c r="A331" s="286" t="s">
        <v>1390</v>
      </c>
      <c r="B331" s="287" t="s">
        <v>589</v>
      </c>
      <c r="C331" s="287" t="s">
        <v>502</v>
      </c>
      <c r="D331" s="287" t="s">
        <v>1391</v>
      </c>
      <c r="E331" s="288">
        <v>24000</v>
      </c>
      <c r="F331" s="287" t="s">
        <v>1084</v>
      </c>
      <c r="G331" s="287" t="s">
        <v>1099</v>
      </c>
      <c r="H331" s="289">
        <v>44749</v>
      </c>
      <c r="I331" s="287" t="s">
        <v>662</v>
      </c>
      <c r="J331" s="287"/>
    </row>
    <row r="332" spans="1:10" ht="60" x14ac:dyDescent="0.2">
      <c r="A332" s="286" t="s">
        <v>1392</v>
      </c>
      <c r="B332" s="287" t="s">
        <v>589</v>
      </c>
      <c r="C332" s="287" t="s">
        <v>502</v>
      </c>
      <c r="D332" s="287" t="s">
        <v>1393</v>
      </c>
      <c r="E332" s="288">
        <v>24000</v>
      </c>
      <c r="F332" s="287" t="s">
        <v>1093</v>
      </c>
      <c r="G332" s="287" t="s">
        <v>1099</v>
      </c>
      <c r="H332" s="289">
        <v>44749</v>
      </c>
      <c r="I332" s="287" t="s">
        <v>662</v>
      </c>
      <c r="J332" s="287"/>
    </row>
    <row r="333" spans="1:10" ht="48" x14ac:dyDescent="0.2">
      <c r="A333" s="286" t="s">
        <v>1394</v>
      </c>
      <c r="B333" s="287" t="s">
        <v>589</v>
      </c>
      <c r="C333" s="287" t="s">
        <v>502</v>
      </c>
      <c r="D333" s="287" t="s">
        <v>1395</v>
      </c>
      <c r="E333" s="288">
        <v>24000</v>
      </c>
      <c r="F333" s="287" t="s">
        <v>1081</v>
      </c>
      <c r="G333" s="287" t="s">
        <v>1099</v>
      </c>
      <c r="H333" s="289">
        <v>44749</v>
      </c>
      <c r="I333" s="287" t="s">
        <v>662</v>
      </c>
      <c r="J333" s="287"/>
    </row>
    <row r="334" spans="1:10" ht="36" x14ac:dyDescent="0.2">
      <c r="A334" s="286" t="s">
        <v>1396</v>
      </c>
      <c r="B334" s="287" t="s">
        <v>589</v>
      </c>
      <c r="C334" s="287" t="s">
        <v>502</v>
      </c>
      <c r="D334" s="287" t="s">
        <v>1397</v>
      </c>
      <c r="E334" s="288">
        <v>24000</v>
      </c>
      <c r="F334" s="287" t="s">
        <v>1087</v>
      </c>
      <c r="G334" s="287" t="s">
        <v>1099</v>
      </c>
      <c r="H334" s="289">
        <v>44749</v>
      </c>
      <c r="I334" s="287" t="s">
        <v>662</v>
      </c>
      <c r="J334" s="287"/>
    </row>
    <row r="335" spans="1:10" ht="36" x14ac:dyDescent="0.2">
      <c r="A335" s="286" t="s">
        <v>1398</v>
      </c>
      <c r="B335" s="287" t="s">
        <v>589</v>
      </c>
      <c r="C335" s="287" t="s">
        <v>502</v>
      </c>
      <c r="D335" s="287" t="s">
        <v>1399</v>
      </c>
      <c r="E335" s="288">
        <v>21000</v>
      </c>
      <c r="F335" s="287" t="s">
        <v>1400</v>
      </c>
      <c r="G335" s="287" t="s">
        <v>1099</v>
      </c>
      <c r="H335" s="289">
        <v>44750</v>
      </c>
      <c r="I335" s="287" t="s">
        <v>780</v>
      </c>
      <c r="J335" s="287"/>
    </row>
    <row r="336" spans="1:10" ht="36" x14ac:dyDescent="0.2">
      <c r="A336" s="286" t="s">
        <v>1401</v>
      </c>
      <c r="B336" s="287" t="s">
        <v>589</v>
      </c>
      <c r="C336" s="287" t="s">
        <v>502</v>
      </c>
      <c r="D336" s="287" t="s">
        <v>1402</v>
      </c>
      <c r="E336" s="288">
        <v>30000</v>
      </c>
      <c r="F336" s="287" t="s">
        <v>736</v>
      </c>
      <c r="G336" s="287" t="s">
        <v>1099</v>
      </c>
      <c r="H336" s="289">
        <v>44750</v>
      </c>
      <c r="I336" s="287" t="s">
        <v>662</v>
      </c>
      <c r="J336" s="287"/>
    </row>
    <row r="337" spans="1:10" ht="24" x14ac:dyDescent="0.2">
      <c r="A337" s="286" t="s">
        <v>1403</v>
      </c>
      <c r="B337" s="287" t="s">
        <v>589</v>
      </c>
      <c r="C337" s="287" t="s">
        <v>502</v>
      </c>
      <c r="D337" s="287" t="s">
        <v>1404</v>
      </c>
      <c r="E337" s="288">
        <v>25500</v>
      </c>
      <c r="F337" s="287" t="s">
        <v>724</v>
      </c>
      <c r="G337" s="287" t="s">
        <v>1099</v>
      </c>
      <c r="H337" s="289">
        <v>44750</v>
      </c>
      <c r="I337" s="287" t="s">
        <v>662</v>
      </c>
      <c r="J337" s="287"/>
    </row>
    <row r="338" spans="1:10" ht="36" x14ac:dyDescent="0.2">
      <c r="A338" s="286" t="s">
        <v>1405</v>
      </c>
      <c r="B338" s="287" t="s">
        <v>589</v>
      </c>
      <c r="C338" s="287" t="s">
        <v>502</v>
      </c>
      <c r="D338" s="287" t="s">
        <v>741</v>
      </c>
      <c r="E338" s="288">
        <v>22500</v>
      </c>
      <c r="F338" s="287" t="s">
        <v>661</v>
      </c>
      <c r="G338" s="287" t="s">
        <v>1099</v>
      </c>
      <c r="H338" s="289">
        <v>44750</v>
      </c>
      <c r="I338" s="287" t="s">
        <v>662</v>
      </c>
      <c r="J338" s="287"/>
    </row>
    <row r="339" spans="1:10" ht="24" x14ac:dyDescent="0.2">
      <c r="A339" s="286" t="s">
        <v>1406</v>
      </c>
      <c r="B339" s="287" t="s">
        <v>589</v>
      </c>
      <c r="C339" s="287" t="s">
        <v>502</v>
      </c>
      <c r="D339" s="287" t="s">
        <v>1407</v>
      </c>
      <c r="E339" s="288">
        <v>21000</v>
      </c>
      <c r="F339" s="287" t="s">
        <v>1076</v>
      </c>
      <c r="G339" s="287" t="s">
        <v>1099</v>
      </c>
      <c r="H339" s="289">
        <v>44750</v>
      </c>
      <c r="I339" s="287" t="s">
        <v>662</v>
      </c>
      <c r="J339" s="287"/>
    </row>
    <row r="340" spans="1:10" ht="36" x14ac:dyDescent="0.2">
      <c r="A340" s="286" t="s">
        <v>1408</v>
      </c>
      <c r="B340" s="287" t="s">
        <v>589</v>
      </c>
      <c r="C340" s="287" t="s">
        <v>502</v>
      </c>
      <c r="D340" s="287" t="s">
        <v>1409</v>
      </c>
      <c r="E340" s="288">
        <v>21000</v>
      </c>
      <c r="F340" s="287" t="s">
        <v>1410</v>
      </c>
      <c r="G340" s="287" t="s">
        <v>1099</v>
      </c>
      <c r="H340" s="289">
        <v>44753</v>
      </c>
      <c r="I340" s="287" t="s">
        <v>662</v>
      </c>
      <c r="J340" s="287"/>
    </row>
    <row r="341" spans="1:10" ht="60" x14ac:dyDescent="0.2">
      <c r="A341" s="286" t="s">
        <v>1411</v>
      </c>
      <c r="B341" s="287" t="s">
        <v>589</v>
      </c>
      <c r="C341" s="287" t="s">
        <v>502</v>
      </c>
      <c r="D341" s="287" t="s">
        <v>1412</v>
      </c>
      <c r="E341" s="288">
        <v>24000</v>
      </c>
      <c r="F341" s="287" t="s">
        <v>1090</v>
      </c>
      <c r="G341" s="287" t="s">
        <v>1099</v>
      </c>
      <c r="H341" s="289">
        <v>44753</v>
      </c>
      <c r="I341" s="287" t="s">
        <v>662</v>
      </c>
      <c r="J341" s="287"/>
    </row>
    <row r="342" spans="1:10" ht="24" x14ac:dyDescent="0.2">
      <c r="A342" s="286" t="s">
        <v>1413</v>
      </c>
      <c r="B342" s="287" t="s">
        <v>589</v>
      </c>
      <c r="C342" s="287" t="s">
        <v>502</v>
      </c>
      <c r="D342" s="287" t="s">
        <v>1414</v>
      </c>
      <c r="E342" s="288">
        <v>24000</v>
      </c>
      <c r="F342" s="287" t="s">
        <v>1415</v>
      </c>
      <c r="G342" s="287" t="s">
        <v>1099</v>
      </c>
      <c r="H342" s="289">
        <v>44757</v>
      </c>
      <c r="I342" s="287" t="s">
        <v>662</v>
      </c>
      <c r="J342" s="287"/>
    </row>
    <row r="343" spans="1:10" ht="24" x14ac:dyDescent="0.2">
      <c r="A343" s="286" t="s">
        <v>1416</v>
      </c>
      <c r="B343" s="287" t="s">
        <v>589</v>
      </c>
      <c r="C343" s="287" t="s">
        <v>502</v>
      </c>
      <c r="D343" s="287" t="s">
        <v>1417</v>
      </c>
      <c r="E343" s="288">
        <v>24000</v>
      </c>
      <c r="F343" s="287" t="s">
        <v>1275</v>
      </c>
      <c r="G343" s="287" t="s">
        <v>1099</v>
      </c>
      <c r="H343" s="289">
        <v>44757</v>
      </c>
      <c r="I343" s="287" t="s">
        <v>1280</v>
      </c>
      <c r="J343" s="287"/>
    </row>
    <row r="344" spans="1:10" ht="36" x14ac:dyDescent="0.2">
      <c r="A344" s="286" t="s">
        <v>1418</v>
      </c>
      <c r="B344" s="287" t="s">
        <v>589</v>
      </c>
      <c r="C344" s="287" t="s">
        <v>502</v>
      </c>
      <c r="D344" s="287" t="s">
        <v>1419</v>
      </c>
      <c r="E344" s="288">
        <v>19500</v>
      </c>
      <c r="F344" s="287" t="s">
        <v>1420</v>
      </c>
      <c r="G344" s="287" t="s">
        <v>1099</v>
      </c>
      <c r="H344" s="289">
        <v>44757</v>
      </c>
      <c r="I344" s="287" t="s">
        <v>662</v>
      </c>
      <c r="J344" s="287"/>
    </row>
    <row r="345" spans="1:10" ht="24" x14ac:dyDescent="0.2">
      <c r="A345" s="286" t="s">
        <v>1421</v>
      </c>
      <c r="B345" s="287" t="s">
        <v>501</v>
      </c>
      <c r="C345" s="287" t="s">
        <v>502</v>
      </c>
      <c r="D345" s="287" t="s">
        <v>1422</v>
      </c>
      <c r="E345" s="288">
        <v>29927.1</v>
      </c>
      <c r="F345" s="287" t="s">
        <v>677</v>
      </c>
      <c r="G345" s="287" t="s">
        <v>1099</v>
      </c>
      <c r="H345" s="289">
        <v>44757</v>
      </c>
      <c r="I345" s="287" t="s">
        <v>1423</v>
      </c>
      <c r="J345" s="287"/>
    </row>
    <row r="346" spans="1:10" ht="24" x14ac:dyDescent="0.2">
      <c r="A346" s="286" t="s">
        <v>1424</v>
      </c>
      <c r="B346" s="287" t="s">
        <v>589</v>
      </c>
      <c r="C346" s="287" t="s">
        <v>502</v>
      </c>
      <c r="D346" s="287" t="s">
        <v>1425</v>
      </c>
      <c r="E346" s="288">
        <v>29983.8</v>
      </c>
      <c r="F346" s="287" t="s">
        <v>888</v>
      </c>
      <c r="G346" s="287" t="s">
        <v>505</v>
      </c>
      <c r="H346" s="289">
        <v>44763</v>
      </c>
      <c r="I346" s="287" t="s">
        <v>971</v>
      </c>
      <c r="J346" s="287"/>
    </row>
    <row r="347" spans="1:10" ht="36" x14ac:dyDescent="0.2">
      <c r="A347" s="286" t="s">
        <v>1426</v>
      </c>
      <c r="B347" s="287" t="s">
        <v>589</v>
      </c>
      <c r="C347" s="287" t="s">
        <v>502</v>
      </c>
      <c r="D347" s="287" t="s">
        <v>1427</v>
      </c>
      <c r="E347" s="288">
        <v>20000</v>
      </c>
      <c r="F347" s="287" t="s">
        <v>1428</v>
      </c>
      <c r="G347" s="287" t="s">
        <v>1099</v>
      </c>
      <c r="H347" s="289">
        <v>44764</v>
      </c>
      <c r="I347" s="287" t="s">
        <v>1429</v>
      </c>
      <c r="J347" s="287"/>
    </row>
    <row r="348" spans="1:10" ht="24" x14ac:dyDescent="0.2">
      <c r="A348" s="286" t="s">
        <v>1430</v>
      </c>
      <c r="B348" s="287" t="s">
        <v>589</v>
      </c>
      <c r="C348" s="287" t="s">
        <v>502</v>
      </c>
      <c r="D348" s="287" t="s">
        <v>1431</v>
      </c>
      <c r="E348" s="288">
        <v>30000</v>
      </c>
      <c r="F348" s="287" t="s">
        <v>1432</v>
      </c>
      <c r="G348" s="287" t="s">
        <v>1099</v>
      </c>
      <c r="H348" s="289">
        <v>44768</v>
      </c>
      <c r="I348" s="287" t="s">
        <v>662</v>
      </c>
      <c r="J348" s="287"/>
    </row>
    <row r="349" spans="1:10" ht="36" x14ac:dyDescent="0.2">
      <c r="A349" s="286" t="s">
        <v>1433</v>
      </c>
      <c r="B349" s="287" t="s">
        <v>589</v>
      </c>
      <c r="C349" s="287" t="s">
        <v>502</v>
      </c>
      <c r="D349" s="287" t="s">
        <v>1434</v>
      </c>
      <c r="E349" s="288">
        <v>20000</v>
      </c>
      <c r="F349" s="287" t="s">
        <v>1435</v>
      </c>
      <c r="G349" s="287" t="s">
        <v>1099</v>
      </c>
      <c r="H349" s="289">
        <v>44774</v>
      </c>
      <c r="I349" s="287" t="s">
        <v>780</v>
      </c>
      <c r="J349" s="287"/>
    </row>
    <row r="350" spans="1:10" ht="36" x14ac:dyDescent="0.2">
      <c r="A350" s="286" t="s">
        <v>1436</v>
      </c>
      <c r="B350" s="287" t="s">
        <v>589</v>
      </c>
      <c r="C350" s="287" t="s">
        <v>502</v>
      </c>
      <c r="D350" s="287" t="s">
        <v>1437</v>
      </c>
      <c r="E350" s="288">
        <v>31000</v>
      </c>
      <c r="F350" s="287" t="s">
        <v>1438</v>
      </c>
      <c r="G350" s="287" t="s">
        <v>505</v>
      </c>
      <c r="H350" s="289">
        <v>44778</v>
      </c>
      <c r="I350" s="287" t="s">
        <v>550</v>
      </c>
      <c r="J350" s="287"/>
    </row>
    <row r="351" spans="1:10" ht="36" x14ac:dyDescent="0.2">
      <c r="A351" s="286" t="s">
        <v>1439</v>
      </c>
      <c r="B351" s="287" t="s">
        <v>589</v>
      </c>
      <c r="C351" s="287" t="s">
        <v>502</v>
      </c>
      <c r="D351" s="287" t="s">
        <v>1440</v>
      </c>
      <c r="E351" s="288">
        <v>30000</v>
      </c>
      <c r="F351" s="287" t="s">
        <v>1441</v>
      </c>
      <c r="G351" s="287" t="s">
        <v>1099</v>
      </c>
      <c r="H351" s="289">
        <v>44781</v>
      </c>
      <c r="I351" s="287" t="s">
        <v>662</v>
      </c>
      <c r="J351" s="287"/>
    </row>
    <row r="352" spans="1:10" ht="24" x14ac:dyDescent="0.2">
      <c r="A352" s="286" t="s">
        <v>1442</v>
      </c>
      <c r="B352" s="287" t="s">
        <v>633</v>
      </c>
      <c r="C352" s="287" t="s">
        <v>502</v>
      </c>
      <c r="D352" s="287" t="s">
        <v>1443</v>
      </c>
      <c r="E352" s="288">
        <v>1898902.86</v>
      </c>
      <c r="F352" s="287" t="s">
        <v>1444</v>
      </c>
      <c r="G352" s="287" t="s">
        <v>1099</v>
      </c>
      <c r="H352" s="289">
        <v>44784</v>
      </c>
      <c r="I352" s="287" t="s">
        <v>1141</v>
      </c>
      <c r="J352" s="287"/>
    </row>
    <row r="353" spans="1:10" ht="24" x14ac:dyDescent="0.2">
      <c r="A353" s="286" t="s">
        <v>1445</v>
      </c>
      <c r="B353" s="287" t="s">
        <v>589</v>
      </c>
      <c r="C353" s="287" t="s">
        <v>502</v>
      </c>
      <c r="D353" s="287" t="s">
        <v>1446</v>
      </c>
      <c r="E353" s="288">
        <v>27000</v>
      </c>
      <c r="F353" s="287" t="s">
        <v>1447</v>
      </c>
      <c r="G353" s="287" t="s">
        <v>1099</v>
      </c>
      <c r="H353" s="289">
        <v>44789</v>
      </c>
      <c r="I353" s="287" t="s">
        <v>662</v>
      </c>
      <c r="J353" s="287"/>
    </row>
    <row r="354" spans="1:10" ht="24" x14ac:dyDescent="0.2">
      <c r="A354" s="286" t="s">
        <v>1448</v>
      </c>
      <c r="B354" s="287" t="s">
        <v>589</v>
      </c>
      <c r="C354" s="287" t="s">
        <v>502</v>
      </c>
      <c r="D354" s="287" t="s">
        <v>1449</v>
      </c>
      <c r="E354" s="288">
        <v>30000</v>
      </c>
      <c r="F354" s="287" t="s">
        <v>1450</v>
      </c>
      <c r="G354" s="287" t="s">
        <v>1099</v>
      </c>
      <c r="H354" s="289">
        <v>44790</v>
      </c>
      <c r="I354" s="287" t="s">
        <v>1280</v>
      </c>
      <c r="J354" s="287"/>
    </row>
    <row r="355" spans="1:10" ht="48" x14ac:dyDescent="0.2">
      <c r="A355" s="286" t="s">
        <v>1451</v>
      </c>
      <c r="B355" s="287" t="s">
        <v>589</v>
      </c>
      <c r="C355" s="287" t="s">
        <v>502</v>
      </c>
      <c r="D355" s="287" t="s">
        <v>1452</v>
      </c>
      <c r="E355" s="288">
        <v>41000</v>
      </c>
      <c r="F355" s="287" t="s">
        <v>1453</v>
      </c>
      <c r="G355" s="287" t="s">
        <v>1099</v>
      </c>
      <c r="H355" s="289">
        <v>44791</v>
      </c>
      <c r="I355" s="287" t="s">
        <v>1044</v>
      </c>
      <c r="J355" s="287"/>
    </row>
    <row r="356" spans="1:10" ht="36" x14ac:dyDescent="0.2">
      <c r="A356" s="286" t="s">
        <v>1454</v>
      </c>
      <c r="B356" s="287" t="s">
        <v>589</v>
      </c>
      <c r="C356" s="287" t="s">
        <v>502</v>
      </c>
      <c r="D356" s="287" t="s">
        <v>756</v>
      </c>
      <c r="E356" s="288">
        <v>30000</v>
      </c>
      <c r="F356" s="287" t="s">
        <v>951</v>
      </c>
      <c r="G356" s="287" t="s">
        <v>1099</v>
      </c>
      <c r="H356" s="289">
        <v>44791</v>
      </c>
      <c r="I356" s="287" t="s">
        <v>1455</v>
      </c>
      <c r="J356" s="287"/>
    </row>
    <row r="357" spans="1:10" ht="72" x14ac:dyDescent="0.2">
      <c r="A357" s="286" t="s">
        <v>1456</v>
      </c>
      <c r="B357" s="287" t="s">
        <v>589</v>
      </c>
      <c r="C357" s="287" t="s">
        <v>502</v>
      </c>
      <c r="D357" s="287" t="s">
        <v>761</v>
      </c>
      <c r="E357" s="288">
        <v>33000</v>
      </c>
      <c r="F357" s="287" t="s">
        <v>1457</v>
      </c>
      <c r="G357" s="287" t="s">
        <v>1099</v>
      </c>
      <c r="H357" s="289">
        <v>44805</v>
      </c>
      <c r="I357" s="287" t="s">
        <v>662</v>
      </c>
      <c r="J357" s="287"/>
    </row>
    <row r="358" spans="1:10" ht="36" x14ac:dyDescent="0.2">
      <c r="A358" s="286" t="s">
        <v>1458</v>
      </c>
      <c r="B358" s="287" t="s">
        <v>589</v>
      </c>
      <c r="C358" s="287" t="s">
        <v>502</v>
      </c>
      <c r="D358" s="287" t="s">
        <v>1459</v>
      </c>
      <c r="E358" s="288">
        <v>24000</v>
      </c>
      <c r="F358" s="287" t="s">
        <v>1460</v>
      </c>
      <c r="G358" s="287" t="s">
        <v>1099</v>
      </c>
      <c r="H358" s="289">
        <v>44806</v>
      </c>
      <c r="I358" s="287" t="s">
        <v>662</v>
      </c>
      <c r="J358" s="287"/>
    </row>
    <row r="359" spans="1:10" ht="72" x14ac:dyDescent="0.2">
      <c r="A359" s="286" t="s">
        <v>1461</v>
      </c>
      <c r="B359" s="287" t="s">
        <v>589</v>
      </c>
      <c r="C359" s="287" t="s">
        <v>502</v>
      </c>
      <c r="D359" s="287" t="s">
        <v>1462</v>
      </c>
      <c r="E359" s="288">
        <v>26000</v>
      </c>
      <c r="F359" s="287" t="s">
        <v>1463</v>
      </c>
      <c r="G359" s="287" t="s">
        <v>1099</v>
      </c>
      <c r="H359" s="289">
        <v>44810</v>
      </c>
      <c r="I359" s="287" t="s">
        <v>1044</v>
      </c>
      <c r="J359" s="287"/>
    </row>
    <row r="360" spans="1:10" ht="18" x14ac:dyDescent="0.2">
      <c r="A360" s="79" t="s">
        <v>218</v>
      </c>
      <c r="B360" s="80"/>
      <c r="C360" s="80"/>
      <c r="D360" s="80"/>
      <c r="E360" s="290">
        <f>SUM(E361:E566)</f>
        <v>26834087.080000002</v>
      </c>
      <c r="F360" s="80"/>
      <c r="G360" s="81"/>
      <c r="H360" s="81"/>
      <c r="I360" s="81"/>
      <c r="J360" s="81"/>
    </row>
    <row r="361" spans="1:10" ht="36" x14ac:dyDescent="0.2">
      <c r="A361" s="286" t="s">
        <v>1464</v>
      </c>
      <c r="B361" s="287" t="s">
        <v>576</v>
      </c>
      <c r="C361" s="287" t="s">
        <v>577</v>
      </c>
      <c r="D361" s="287"/>
      <c r="E361" s="288">
        <v>117133.9</v>
      </c>
      <c r="F361" s="287"/>
      <c r="G361" s="287"/>
      <c r="H361" s="289"/>
      <c r="I361" s="287"/>
      <c r="J361" s="287"/>
    </row>
    <row r="362" spans="1:10" ht="24" x14ac:dyDescent="0.2">
      <c r="A362" s="286" t="s">
        <v>1465</v>
      </c>
      <c r="B362" s="287" t="s">
        <v>1025</v>
      </c>
      <c r="C362" s="287" t="s">
        <v>502</v>
      </c>
      <c r="D362" s="287"/>
      <c r="E362" s="288">
        <v>43356.959999999999</v>
      </c>
      <c r="F362" s="287"/>
      <c r="G362" s="287"/>
      <c r="H362" s="289"/>
      <c r="I362" s="287"/>
      <c r="J362" s="287"/>
    </row>
    <row r="363" spans="1:10" ht="24" x14ac:dyDescent="0.2">
      <c r="A363" s="286" t="s">
        <v>1466</v>
      </c>
      <c r="B363" s="287" t="s">
        <v>1467</v>
      </c>
      <c r="C363" s="287" t="s">
        <v>537</v>
      </c>
      <c r="D363" s="287"/>
      <c r="E363" s="288">
        <v>265374</v>
      </c>
      <c r="F363" s="287"/>
      <c r="G363" s="287"/>
      <c r="H363" s="289"/>
      <c r="I363" s="287"/>
      <c r="J363" s="287"/>
    </row>
    <row r="364" spans="1:10" ht="36" x14ac:dyDescent="0.2">
      <c r="A364" s="286" t="s">
        <v>1468</v>
      </c>
      <c r="B364" s="287" t="s">
        <v>576</v>
      </c>
      <c r="C364" s="287" t="s">
        <v>577</v>
      </c>
      <c r="D364" s="287"/>
      <c r="E364" s="288">
        <v>133361.06</v>
      </c>
      <c r="F364" s="287"/>
      <c r="G364" s="287"/>
      <c r="H364" s="289"/>
      <c r="I364" s="287"/>
      <c r="J364" s="287"/>
    </row>
    <row r="365" spans="1:10" ht="36" x14ac:dyDescent="0.2">
      <c r="A365" s="286" t="s">
        <v>1469</v>
      </c>
      <c r="B365" s="287" t="s">
        <v>576</v>
      </c>
      <c r="C365" s="287" t="s">
        <v>577</v>
      </c>
      <c r="D365" s="287"/>
      <c r="E365" s="288">
        <v>106497.36999999998</v>
      </c>
      <c r="F365" s="287"/>
      <c r="G365" s="287"/>
      <c r="H365" s="289"/>
      <c r="I365" s="287"/>
      <c r="J365" s="287"/>
    </row>
    <row r="366" spans="1:10" ht="36" x14ac:dyDescent="0.2">
      <c r="A366" s="286" t="s">
        <v>1470</v>
      </c>
      <c r="B366" s="287" t="s">
        <v>576</v>
      </c>
      <c r="C366" s="287" t="s">
        <v>577</v>
      </c>
      <c r="D366" s="287"/>
      <c r="E366" s="288">
        <v>249257</v>
      </c>
      <c r="F366" s="287"/>
      <c r="G366" s="287"/>
      <c r="H366" s="289"/>
      <c r="I366" s="287"/>
      <c r="J366" s="287"/>
    </row>
    <row r="367" spans="1:10" ht="36" x14ac:dyDescent="0.2">
      <c r="A367" s="286" t="s">
        <v>1471</v>
      </c>
      <c r="B367" s="287" t="s">
        <v>576</v>
      </c>
      <c r="C367" s="287" t="s">
        <v>577</v>
      </c>
      <c r="D367" s="287"/>
      <c r="E367" s="288">
        <v>309437.17</v>
      </c>
      <c r="F367" s="287"/>
      <c r="G367" s="287"/>
      <c r="H367" s="289"/>
      <c r="I367" s="287"/>
      <c r="J367" s="287"/>
    </row>
    <row r="368" spans="1:10" ht="24" x14ac:dyDescent="0.2">
      <c r="A368" s="286" t="s">
        <v>1472</v>
      </c>
      <c r="B368" s="287" t="s">
        <v>1025</v>
      </c>
      <c r="C368" s="287" t="s">
        <v>502</v>
      </c>
      <c r="D368" s="287"/>
      <c r="E368" s="288">
        <v>69999.760000000009</v>
      </c>
      <c r="F368" s="287"/>
      <c r="G368" s="287"/>
      <c r="H368" s="289"/>
      <c r="I368" s="287"/>
      <c r="J368" s="287"/>
    </row>
    <row r="369" spans="1:10" ht="24" x14ac:dyDescent="0.2">
      <c r="A369" s="286" t="s">
        <v>1473</v>
      </c>
      <c r="B369" s="287" t="s">
        <v>1025</v>
      </c>
      <c r="C369" s="287" t="s">
        <v>502</v>
      </c>
      <c r="D369" s="287"/>
      <c r="E369" s="288">
        <v>50717.470000000008</v>
      </c>
      <c r="F369" s="287"/>
      <c r="G369" s="287"/>
      <c r="H369" s="289"/>
      <c r="I369" s="287"/>
      <c r="J369" s="287"/>
    </row>
    <row r="370" spans="1:10" ht="36" x14ac:dyDescent="0.2">
      <c r="A370" s="286" t="s">
        <v>1474</v>
      </c>
      <c r="B370" s="287" t="s">
        <v>576</v>
      </c>
      <c r="C370" s="287" t="s">
        <v>577</v>
      </c>
      <c r="D370" s="287"/>
      <c r="E370" s="288">
        <v>97002.38</v>
      </c>
      <c r="F370" s="287"/>
      <c r="G370" s="287"/>
      <c r="H370" s="289"/>
      <c r="I370" s="287"/>
      <c r="J370" s="287"/>
    </row>
    <row r="371" spans="1:10" ht="36" x14ac:dyDescent="0.2">
      <c r="A371" s="286" t="s">
        <v>1013</v>
      </c>
      <c r="B371" s="287" t="s">
        <v>576</v>
      </c>
      <c r="C371" s="287" t="s">
        <v>577</v>
      </c>
      <c r="D371" s="287"/>
      <c r="E371" s="288">
        <v>430035</v>
      </c>
      <c r="F371" s="287"/>
      <c r="G371" s="287"/>
      <c r="H371" s="289"/>
      <c r="I371" s="287"/>
      <c r="J371" s="287"/>
    </row>
    <row r="372" spans="1:10" ht="36" x14ac:dyDescent="0.2">
      <c r="A372" s="286" t="s">
        <v>1015</v>
      </c>
      <c r="B372" s="287" t="s">
        <v>576</v>
      </c>
      <c r="C372" s="287" t="s">
        <v>577</v>
      </c>
      <c r="D372" s="287"/>
      <c r="E372" s="288">
        <v>36550</v>
      </c>
      <c r="F372" s="287"/>
      <c r="G372" s="287"/>
      <c r="H372" s="289"/>
      <c r="I372" s="287"/>
      <c r="J372" s="287"/>
    </row>
    <row r="373" spans="1:10" ht="24" x14ac:dyDescent="0.2">
      <c r="A373" s="286" t="s">
        <v>1475</v>
      </c>
      <c r="B373" s="287" t="s">
        <v>589</v>
      </c>
      <c r="C373" s="287" t="s">
        <v>502</v>
      </c>
      <c r="D373" s="287"/>
      <c r="E373" s="288">
        <v>900000</v>
      </c>
      <c r="F373" s="287"/>
      <c r="G373" s="287"/>
      <c r="H373" s="289"/>
      <c r="I373" s="287"/>
      <c r="J373" s="287"/>
    </row>
    <row r="374" spans="1:10" ht="24" x14ac:dyDescent="0.2">
      <c r="A374" s="286" t="s">
        <v>1476</v>
      </c>
      <c r="B374" s="287" t="s">
        <v>589</v>
      </c>
      <c r="C374" s="287" t="s">
        <v>502</v>
      </c>
      <c r="D374" s="287"/>
      <c r="E374" s="288">
        <v>120000</v>
      </c>
      <c r="F374" s="287"/>
      <c r="G374" s="287"/>
      <c r="H374" s="289"/>
      <c r="I374" s="287"/>
      <c r="J374" s="287"/>
    </row>
    <row r="375" spans="1:10" x14ac:dyDescent="0.2">
      <c r="A375" s="286" t="s">
        <v>1477</v>
      </c>
      <c r="B375" s="287" t="s">
        <v>508</v>
      </c>
      <c r="C375" s="287" t="s">
        <v>502</v>
      </c>
      <c r="D375" s="287"/>
      <c r="E375" s="288">
        <v>419999</v>
      </c>
      <c r="F375" s="287"/>
      <c r="G375" s="287"/>
      <c r="H375" s="289"/>
      <c r="I375" s="287"/>
      <c r="J375" s="287"/>
    </row>
    <row r="376" spans="1:10" ht="24" x14ac:dyDescent="0.2">
      <c r="A376" s="286" t="s">
        <v>1478</v>
      </c>
      <c r="B376" s="287" t="s">
        <v>1025</v>
      </c>
      <c r="C376" s="287" t="s">
        <v>502</v>
      </c>
      <c r="D376" s="287"/>
      <c r="E376" s="288">
        <v>174671</v>
      </c>
      <c r="F376" s="287"/>
      <c r="G376" s="287"/>
      <c r="H376" s="289"/>
      <c r="I376" s="287"/>
      <c r="J376" s="287"/>
    </row>
    <row r="377" spans="1:10" ht="24" x14ac:dyDescent="0.2">
      <c r="A377" s="286" t="s">
        <v>1479</v>
      </c>
      <c r="B377" s="287" t="s">
        <v>1025</v>
      </c>
      <c r="C377" s="287" t="s">
        <v>502</v>
      </c>
      <c r="D377" s="287"/>
      <c r="E377" s="288">
        <v>96667</v>
      </c>
      <c r="F377" s="287"/>
      <c r="G377" s="287"/>
      <c r="H377" s="289"/>
      <c r="I377" s="287"/>
      <c r="J377" s="287"/>
    </row>
    <row r="378" spans="1:10" ht="24" x14ac:dyDescent="0.2">
      <c r="A378" s="286" t="s">
        <v>1480</v>
      </c>
      <c r="B378" s="287" t="s">
        <v>1025</v>
      </c>
      <c r="C378" s="287" t="s">
        <v>502</v>
      </c>
      <c r="D378" s="287"/>
      <c r="E378" s="288">
        <v>128937</v>
      </c>
      <c r="F378" s="287"/>
      <c r="G378" s="287"/>
      <c r="H378" s="289"/>
      <c r="I378" s="287"/>
      <c r="J378" s="287"/>
    </row>
    <row r="379" spans="1:10" ht="24" x14ac:dyDescent="0.2">
      <c r="A379" s="286" t="s">
        <v>1481</v>
      </c>
      <c r="B379" s="287" t="s">
        <v>1025</v>
      </c>
      <c r="C379" s="287" t="s">
        <v>502</v>
      </c>
      <c r="D379" s="287"/>
      <c r="E379" s="288">
        <v>71063</v>
      </c>
      <c r="F379" s="287"/>
      <c r="G379" s="287"/>
      <c r="H379" s="289"/>
      <c r="I379" s="287"/>
      <c r="J379" s="287"/>
    </row>
    <row r="380" spans="1:10" ht="24" x14ac:dyDescent="0.2">
      <c r="A380" s="286" t="s">
        <v>1482</v>
      </c>
      <c r="B380" s="287" t="s">
        <v>1025</v>
      </c>
      <c r="C380" s="287" t="s">
        <v>502</v>
      </c>
      <c r="D380" s="287"/>
      <c r="E380" s="288">
        <v>66000</v>
      </c>
      <c r="F380" s="287"/>
      <c r="G380" s="287"/>
      <c r="H380" s="289"/>
      <c r="I380" s="287"/>
      <c r="J380" s="287"/>
    </row>
    <row r="381" spans="1:10" x14ac:dyDescent="0.2">
      <c r="A381" s="286" t="s">
        <v>1483</v>
      </c>
      <c r="B381" s="287" t="s">
        <v>508</v>
      </c>
      <c r="C381" s="287" t="s">
        <v>502</v>
      </c>
      <c r="D381" s="287"/>
      <c r="E381" s="288">
        <v>922088</v>
      </c>
      <c r="F381" s="287"/>
      <c r="G381" s="287"/>
      <c r="H381" s="289"/>
      <c r="I381" s="287"/>
      <c r="J381" s="287"/>
    </row>
    <row r="382" spans="1:10" ht="24" x14ac:dyDescent="0.2">
      <c r="A382" s="286" t="s">
        <v>1484</v>
      </c>
      <c r="B382" s="287" t="s">
        <v>1025</v>
      </c>
      <c r="C382" s="287" t="s">
        <v>502</v>
      </c>
      <c r="D382" s="287"/>
      <c r="E382" s="288">
        <v>50000</v>
      </c>
      <c r="F382" s="287"/>
      <c r="G382" s="287"/>
      <c r="H382" s="289"/>
      <c r="I382" s="287"/>
      <c r="J382" s="287"/>
    </row>
    <row r="383" spans="1:10" ht="24" x14ac:dyDescent="0.2">
      <c r="A383" s="286" t="s">
        <v>1485</v>
      </c>
      <c r="B383" s="287" t="s">
        <v>1025</v>
      </c>
      <c r="C383" s="287" t="s">
        <v>502</v>
      </c>
      <c r="D383" s="287"/>
      <c r="E383" s="288">
        <v>145833.35</v>
      </c>
      <c r="F383" s="287"/>
      <c r="G383" s="287"/>
      <c r="H383" s="289"/>
      <c r="I383" s="287"/>
      <c r="J383" s="287"/>
    </row>
    <row r="384" spans="1:10" ht="24" x14ac:dyDescent="0.2">
      <c r="A384" s="286" t="s">
        <v>1486</v>
      </c>
      <c r="B384" s="287" t="s">
        <v>1025</v>
      </c>
      <c r="C384" s="287" t="s">
        <v>502</v>
      </c>
      <c r="D384" s="287"/>
      <c r="E384" s="288">
        <v>350000</v>
      </c>
      <c r="F384" s="287"/>
      <c r="G384" s="287"/>
      <c r="H384" s="289"/>
      <c r="I384" s="287"/>
      <c r="J384" s="287"/>
    </row>
    <row r="385" spans="1:10" ht="24" x14ac:dyDescent="0.2">
      <c r="A385" s="286" t="s">
        <v>877</v>
      </c>
      <c r="B385" s="287" t="s">
        <v>1025</v>
      </c>
      <c r="C385" s="287" t="s">
        <v>502</v>
      </c>
      <c r="D385" s="287"/>
      <c r="E385" s="288">
        <v>399698</v>
      </c>
      <c r="F385" s="287"/>
      <c r="G385" s="287"/>
      <c r="H385" s="289"/>
      <c r="I385" s="287"/>
      <c r="J385" s="287"/>
    </row>
    <row r="386" spans="1:10" ht="24" x14ac:dyDescent="0.2">
      <c r="A386" s="286" t="s">
        <v>1487</v>
      </c>
      <c r="B386" s="287" t="s">
        <v>508</v>
      </c>
      <c r="C386" s="287" t="s">
        <v>502</v>
      </c>
      <c r="D386" s="287"/>
      <c r="E386" s="288">
        <v>1749480</v>
      </c>
      <c r="F386" s="287"/>
      <c r="G386" s="287"/>
      <c r="H386" s="289"/>
      <c r="I386" s="287"/>
      <c r="J386" s="287"/>
    </row>
    <row r="387" spans="1:10" ht="24" x14ac:dyDescent="0.2">
      <c r="A387" s="286" t="s">
        <v>1488</v>
      </c>
      <c r="B387" s="287" t="s">
        <v>508</v>
      </c>
      <c r="C387" s="287" t="s">
        <v>502</v>
      </c>
      <c r="D387" s="287"/>
      <c r="E387" s="288">
        <v>4572960</v>
      </c>
      <c r="F387" s="287"/>
      <c r="G387" s="287"/>
      <c r="H387" s="289"/>
      <c r="I387" s="287"/>
      <c r="J387" s="287"/>
    </row>
    <row r="388" spans="1:10" ht="24" x14ac:dyDescent="0.2">
      <c r="A388" s="286" t="s">
        <v>1489</v>
      </c>
      <c r="B388" s="287" t="s">
        <v>1490</v>
      </c>
      <c r="C388" s="287" t="s">
        <v>502</v>
      </c>
      <c r="D388" s="287"/>
      <c r="E388" s="288">
        <v>36000</v>
      </c>
      <c r="F388" s="287"/>
      <c r="G388" s="287"/>
      <c r="H388" s="289"/>
      <c r="I388" s="287"/>
      <c r="J388" s="287"/>
    </row>
    <row r="389" spans="1:10" ht="24" x14ac:dyDescent="0.2">
      <c r="A389" s="286" t="s">
        <v>1491</v>
      </c>
      <c r="B389" s="287" t="s">
        <v>1490</v>
      </c>
      <c r="C389" s="287" t="s">
        <v>502</v>
      </c>
      <c r="D389" s="287"/>
      <c r="E389" s="288">
        <v>35000</v>
      </c>
      <c r="F389" s="287"/>
      <c r="G389" s="287"/>
      <c r="H389" s="289"/>
      <c r="I389" s="287"/>
      <c r="J389" s="287"/>
    </row>
    <row r="390" spans="1:10" ht="24" x14ac:dyDescent="0.2">
      <c r="A390" s="286" t="s">
        <v>1492</v>
      </c>
      <c r="B390" s="287" t="s">
        <v>1490</v>
      </c>
      <c r="C390" s="287" t="s">
        <v>502</v>
      </c>
      <c r="D390" s="287"/>
      <c r="E390" s="288">
        <v>36000</v>
      </c>
      <c r="F390" s="287"/>
      <c r="G390" s="287"/>
      <c r="H390" s="289"/>
      <c r="I390" s="287"/>
      <c r="J390" s="287"/>
    </row>
    <row r="391" spans="1:10" ht="24" x14ac:dyDescent="0.2">
      <c r="A391" s="286" t="s">
        <v>1493</v>
      </c>
      <c r="B391" s="287" t="s">
        <v>1490</v>
      </c>
      <c r="C391" s="287" t="s">
        <v>502</v>
      </c>
      <c r="D391" s="287"/>
      <c r="E391" s="288">
        <v>25000</v>
      </c>
      <c r="F391" s="287"/>
      <c r="G391" s="287"/>
      <c r="H391" s="289"/>
      <c r="I391" s="287"/>
      <c r="J391" s="287"/>
    </row>
    <row r="392" spans="1:10" ht="24" x14ac:dyDescent="0.2">
      <c r="A392" s="286" t="s">
        <v>1494</v>
      </c>
      <c r="B392" s="287" t="s">
        <v>1490</v>
      </c>
      <c r="C392" s="287" t="s">
        <v>502</v>
      </c>
      <c r="D392" s="287"/>
      <c r="E392" s="288">
        <v>30000</v>
      </c>
      <c r="F392" s="287"/>
      <c r="G392" s="287"/>
      <c r="H392" s="289"/>
      <c r="I392" s="287"/>
      <c r="J392" s="287"/>
    </row>
    <row r="393" spans="1:10" ht="24" x14ac:dyDescent="0.2">
      <c r="A393" s="286" t="s">
        <v>1495</v>
      </c>
      <c r="B393" s="287" t="s">
        <v>1490</v>
      </c>
      <c r="C393" s="287" t="s">
        <v>502</v>
      </c>
      <c r="D393" s="287"/>
      <c r="E393" s="288">
        <v>22000</v>
      </c>
      <c r="F393" s="287"/>
      <c r="G393" s="287"/>
      <c r="H393" s="289"/>
      <c r="I393" s="287"/>
      <c r="J393" s="287"/>
    </row>
    <row r="394" spans="1:10" ht="24" x14ac:dyDescent="0.2">
      <c r="A394" s="286" t="s">
        <v>1496</v>
      </c>
      <c r="B394" s="287" t="s">
        <v>1490</v>
      </c>
      <c r="C394" s="287" t="s">
        <v>502</v>
      </c>
      <c r="D394" s="287"/>
      <c r="E394" s="288">
        <v>20000</v>
      </c>
      <c r="F394" s="287"/>
      <c r="G394" s="287"/>
      <c r="H394" s="289"/>
      <c r="I394" s="287"/>
      <c r="J394" s="287"/>
    </row>
    <row r="395" spans="1:10" ht="24" x14ac:dyDescent="0.2">
      <c r="A395" s="286" t="s">
        <v>1497</v>
      </c>
      <c r="B395" s="287" t="s">
        <v>1490</v>
      </c>
      <c r="C395" s="287" t="s">
        <v>502</v>
      </c>
      <c r="D395" s="287"/>
      <c r="E395" s="288">
        <v>36000</v>
      </c>
      <c r="F395" s="287"/>
      <c r="G395" s="287"/>
      <c r="H395" s="289"/>
      <c r="I395" s="287"/>
      <c r="J395" s="287"/>
    </row>
    <row r="396" spans="1:10" ht="24" x14ac:dyDescent="0.2">
      <c r="A396" s="286" t="s">
        <v>1498</v>
      </c>
      <c r="B396" s="287" t="s">
        <v>1025</v>
      </c>
      <c r="C396" s="287" t="s">
        <v>502</v>
      </c>
      <c r="D396" s="287"/>
      <c r="E396" s="288">
        <v>130000</v>
      </c>
      <c r="F396" s="287"/>
      <c r="G396" s="287"/>
      <c r="H396" s="289"/>
      <c r="I396" s="287"/>
      <c r="J396" s="287"/>
    </row>
    <row r="397" spans="1:10" ht="24" x14ac:dyDescent="0.2">
      <c r="A397" s="286" t="s">
        <v>1499</v>
      </c>
      <c r="B397" s="287" t="s">
        <v>1490</v>
      </c>
      <c r="C397" s="287" t="s">
        <v>502</v>
      </c>
      <c r="D397" s="287"/>
      <c r="E397" s="288">
        <v>35000</v>
      </c>
      <c r="F397" s="287"/>
      <c r="G397" s="287"/>
      <c r="H397" s="289"/>
      <c r="I397" s="287"/>
      <c r="J397" s="287"/>
    </row>
    <row r="398" spans="1:10" ht="24" x14ac:dyDescent="0.2">
      <c r="A398" s="286" t="s">
        <v>1500</v>
      </c>
      <c r="B398" s="287" t="s">
        <v>1025</v>
      </c>
      <c r="C398" s="287" t="s">
        <v>502</v>
      </c>
      <c r="D398" s="287"/>
      <c r="E398" s="288">
        <v>50000</v>
      </c>
      <c r="F398" s="287"/>
      <c r="G398" s="287"/>
      <c r="H398" s="289"/>
      <c r="I398" s="287"/>
      <c r="J398" s="287"/>
    </row>
    <row r="399" spans="1:10" ht="24" x14ac:dyDescent="0.2">
      <c r="A399" s="286" t="s">
        <v>1501</v>
      </c>
      <c r="B399" s="287" t="s">
        <v>1490</v>
      </c>
      <c r="C399" s="287" t="s">
        <v>502</v>
      </c>
      <c r="D399" s="287"/>
      <c r="E399" s="288">
        <v>35000</v>
      </c>
      <c r="F399" s="287"/>
      <c r="G399" s="287"/>
      <c r="H399" s="289"/>
      <c r="I399" s="287"/>
      <c r="J399" s="287"/>
    </row>
    <row r="400" spans="1:10" ht="24" x14ac:dyDescent="0.2">
      <c r="A400" s="286" t="s">
        <v>1502</v>
      </c>
      <c r="B400" s="287" t="s">
        <v>1490</v>
      </c>
      <c r="C400" s="287" t="s">
        <v>502</v>
      </c>
      <c r="D400" s="287"/>
      <c r="E400" s="288">
        <v>23400</v>
      </c>
      <c r="F400" s="287"/>
      <c r="G400" s="287"/>
      <c r="H400" s="289"/>
      <c r="I400" s="287"/>
      <c r="J400" s="287"/>
    </row>
    <row r="401" spans="1:10" ht="24" x14ac:dyDescent="0.2">
      <c r="A401" s="286" t="s">
        <v>1503</v>
      </c>
      <c r="B401" s="287" t="s">
        <v>1025</v>
      </c>
      <c r="C401" s="287" t="s">
        <v>502</v>
      </c>
      <c r="D401" s="287"/>
      <c r="E401" s="288">
        <v>207000</v>
      </c>
      <c r="F401" s="287"/>
      <c r="G401" s="287"/>
      <c r="H401" s="289"/>
      <c r="I401" s="287"/>
      <c r="J401" s="287"/>
    </row>
    <row r="402" spans="1:10" ht="24" x14ac:dyDescent="0.2">
      <c r="A402" s="286" t="s">
        <v>1504</v>
      </c>
      <c r="B402" s="287" t="s">
        <v>1490</v>
      </c>
      <c r="C402" s="287" t="s">
        <v>502</v>
      </c>
      <c r="D402" s="287"/>
      <c r="E402" s="288">
        <v>20000</v>
      </c>
      <c r="F402" s="287"/>
      <c r="G402" s="287"/>
      <c r="H402" s="289"/>
      <c r="I402" s="287"/>
      <c r="J402" s="287"/>
    </row>
    <row r="403" spans="1:10" ht="24" x14ac:dyDescent="0.2">
      <c r="A403" s="286" t="s">
        <v>1505</v>
      </c>
      <c r="B403" s="287" t="s">
        <v>1490</v>
      </c>
      <c r="C403" s="287" t="s">
        <v>502</v>
      </c>
      <c r="D403" s="287"/>
      <c r="E403" s="288">
        <v>20000</v>
      </c>
      <c r="F403" s="287"/>
      <c r="G403" s="287"/>
      <c r="H403" s="289"/>
      <c r="I403" s="287"/>
      <c r="J403" s="287"/>
    </row>
    <row r="404" spans="1:10" ht="24" x14ac:dyDescent="0.2">
      <c r="A404" s="286" t="s">
        <v>1506</v>
      </c>
      <c r="B404" s="287" t="s">
        <v>1025</v>
      </c>
      <c r="C404" s="287" t="s">
        <v>502</v>
      </c>
      <c r="D404" s="287"/>
      <c r="E404" s="288">
        <v>207000</v>
      </c>
      <c r="F404" s="287"/>
      <c r="G404" s="287"/>
      <c r="H404" s="289"/>
      <c r="I404" s="287"/>
      <c r="J404" s="287"/>
    </row>
    <row r="405" spans="1:10" ht="24" x14ac:dyDescent="0.2">
      <c r="A405" s="286" t="s">
        <v>1507</v>
      </c>
      <c r="B405" s="287" t="s">
        <v>1490</v>
      </c>
      <c r="C405" s="287" t="s">
        <v>502</v>
      </c>
      <c r="D405" s="287"/>
      <c r="E405" s="288">
        <v>30000</v>
      </c>
      <c r="F405" s="287"/>
      <c r="G405" s="287"/>
      <c r="H405" s="289"/>
      <c r="I405" s="287"/>
      <c r="J405" s="287"/>
    </row>
    <row r="406" spans="1:10" ht="24" x14ac:dyDescent="0.2">
      <c r="A406" s="286" t="s">
        <v>1212</v>
      </c>
      <c r="B406" s="287" t="s">
        <v>1025</v>
      </c>
      <c r="C406" s="287" t="s">
        <v>502</v>
      </c>
      <c r="D406" s="287"/>
      <c r="E406" s="288">
        <v>37600</v>
      </c>
      <c r="F406" s="287"/>
      <c r="G406" s="287"/>
      <c r="H406" s="289"/>
      <c r="I406" s="287"/>
      <c r="J406" s="287"/>
    </row>
    <row r="407" spans="1:10" ht="24" x14ac:dyDescent="0.2">
      <c r="A407" s="286" t="s">
        <v>1508</v>
      </c>
      <c r="B407" s="287" t="s">
        <v>1490</v>
      </c>
      <c r="C407" s="287" t="s">
        <v>502</v>
      </c>
      <c r="D407" s="287"/>
      <c r="E407" s="288">
        <v>20500</v>
      </c>
      <c r="F407" s="287"/>
      <c r="G407" s="287"/>
      <c r="H407" s="289"/>
      <c r="I407" s="287"/>
      <c r="J407" s="287"/>
    </row>
    <row r="408" spans="1:10" ht="24" x14ac:dyDescent="0.2">
      <c r="A408" s="286" t="s">
        <v>1509</v>
      </c>
      <c r="B408" s="287" t="s">
        <v>1490</v>
      </c>
      <c r="C408" s="287" t="s">
        <v>502</v>
      </c>
      <c r="D408" s="287"/>
      <c r="E408" s="288">
        <v>20000</v>
      </c>
      <c r="F408" s="287"/>
      <c r="G408" s="287"/>
      <c r="H408" s="289"/>
      <c r="I408" s="287"/>
      <c r="J408" s="287"/>
    </row>
    <row r="409" spans="1:10" ht="24" x14ac:dyDescent="0.2">
      <c r="A409" s="286" t="s">
        <v>1510</v>
      </c>
      <c r="B409" s="287" t="s">
        <v>1490</v>
      </c>
      <c r="C409" s="287" t="s">
        <v>502</v>
      </c>
      <c r="D409" s="287"/>
      <c r="E409" s="288">
        <v>36000</v>
      </c>
      <c r="F409" s="287"/>
      <c r="G409" s="287"/>
      <c r="H409" s="289"/>
      <c r="I409" s="287"/>
      <c r="J409" s="287"/>
    </row>
    <row r="410" spans="1:10" ht="24" x14ac:dyDescent="0.2">
      <c r="A410" s="286" t="s">
        <v>1511</v>
      </c>
      <c r="B410" s="287" t="s">
        <v>1490</v>
      </c>
      <c r="C410" s="287" t="s">
        <v>502</v>
      </c>
      <c r="D410" s="287"/>
      <c r="E410" s="288">
        <v>25000</v>
      </c>
      <c r="F410" s="287"/>
      <c r="G410" s="287"/>
      <c r="H410" s="289"/>
      <c r="I410" s="287"/>
      <c r="J410" s="287"/>
    </row>
    <row r="411" spans="1:10" ht="36" x14ac:dyDescent="0.2">
      <c r="A411" s="286" t="s">
        <v>1512</v>
      </c>
      <c r="B411" s="287" t="s">
        <v>1490</v>
      </c>
      <c r="C411" s="287" t="s">
        <v>502</v>
      </c>
      <c r="D411" s="287"/>
      <c r="E411" s="288">
        <v>30000</v>
      </c>
      <c r="F411" s="287"/>
      <c r="G411" s="287"/>
      <c r="H411" s="289"/>
      <c r="I411" s="287"/>
      <c r="J411" s="287"/>
    </row>
    <row r="412" spans="1:10" ht="36" x14ac:dyDescent="0.2">
      <c r="A412" s="286" t="s">
        <v>1513</v>
      </c>
      <c r="B412" s="287" t="s">
        <v>1025</v>
      </c>
      <c r="C412" s="287" t="s">
        <v>502</v>
      </c>
      <c r="D412" s="287"/>
      <c r="E412" s="288">
        <v>60000</v>
      </c>
      <c r="F412" s="287"/>
      <c r="G412" s="287"/>
      <c r="H412" s="289"/>
      <c r="I412" s="287"/>
      <c r="J412" s="287"/>
    </row>
    <row r="413" spans="1:10" x14ac:dyDescent="0.2">
      <c r="A413" s="286" t="s">
        <v>1514</v>
      </c>
      <c r="B413" s="287" t="s">
        <v>508</v>
      </c>
      <c r="C413" s="287" t="s">
        <v>502</v>
      </c>
      <c r="D413" s="287"/>
      <c r="E413" s="288">
        <v>858000.37</v>
      </c>
      <c r="F413" s="287"/>
      <c r="G413" s="287"/>
      <c r="H413" s="289"/>
      <c r="I413" s="287"/>
      <c r="J413" s="287"/>
    </row>
    <row r="414" spans="1:10" ht="24" x14ac:dyDescent="0.2">
      <c r="A414" s="286" t="s">
        <v>1515</v>
      </c>
      <c r="B414" s="287" t="s">
        <v>1025</v>
      </c>
      <c r="C414" s="287" t="s">
        <v>502</v>
      </c>
      <c r="D414" s="287"/>
      <c r="E414" s="288">
        <v>100000</v>
      </c>
      <c r="F414" s="287"/>
      <c r="G414" s="287"/>
      <c r="H414" s="289"/>
      <c r="I414" s="287"/>
      <c r="J414" s="287"/>
    </row>
    <row r="415" spans="1:10" ht="24" x14ac:dyDescent="0.2">
      <c r="A415" s="286" t="s">
        <v>1516</v>
      </c>
      <c r="B415" s="287" t="s">
        <v>1490</v>
      </c>
      <c r="C415" s="287" t="s">
        <v>502</v>
      </c>
      <c r="D415" s="287"/>
      <c r="E415" s="288">
        <v>30000</v>
      </c>
      <c r="F415" s="287"/>
      <c r="G415" s="287"/>
      <c r="H415" s="289"/>
      <c r="I415" s="287"/>
      <c r="J415" s="287"/>
    </row>
    <row r="416" spans="1:10" ht="24" x14ac:dyDescent="0.2">
      <c r="A416" s="286" t="s">
        <v>1517</v>
      </c>
      <c r="B416" s="287" t="s">
        <v>1490</v>
      </c>
      <c r="C416" s="287" t="s">
        <v>502</v>
      </c>
      <c r="D416" s="287"/>
      <c r="E416" s="288">
        <v>25000</v>
      </c>
      <c r="F416" s="287"/>
      <c r="G416" s="287"/>
      <c r="H416" s="289"/>
      <c r="I416" s="287"/>
      <c r="J416" s="287"/>
    </row>
    <row r="417" spans="1:10" ht="60" x14ac:dyDescent="0.2">
      <c r="A417" s="286" t="s">
        <v>1518</v>
      </c>
      <c r="B417" s="287" t="s">
        <v>1025</v>
      </c>
      <c r="C417" s="287" t="s">
        <v>502</v>
      </c>
      <c r="D417" s="287"/>
      <c r="E417" s="288">
        <v>380000</v>
      </c>
      <c r="F417" s="287"/>
      <c r="G417" s="287"/>
      <c r="H417" s="289"/>
      <c r="I417" s="287"/>
      <c r="J417" s="287"/>
    </row>
    <row r="418" spans="1:10" ht="24" x14ac:dyDescent="0.2">
      <c r="A418" s="286" t="s">
        <v>1519</v>
      </c>
      <c r="B418" s="287" t="s">
        <v>1025</v>
      </c>
      <c r="C418" s="287" t="s">
        <v>502</v>
      </c>
      <c r="D418" s="287"/>
      <c r="E418" s="288">
        <v>60000</v>
      </c>
      <c r="F418" s="287"/>
      <c r="G418" s="287"/>
      <c r="H418" s="289"/>
      <c r="I418" s="287"/>
      <c r="J418" s="287"/>
    </row>
    <row r="419" spans="1:10" ht="24" x14ac:dyDescent="0.2">
      <c r="A419" s="286" t="s">
        <v>938</v>
      </c>
      <c r="B419" s="287" t="s">
        <v>1025</v>
      </c>
      <c r="C419" s="287" t="s">
        <v>502</v>
      </c>
      <c r="D419" s="287"/>
      <c r="E419" s="288">
        <v>60000</v>
      </c>
      <c r="F419" s="287"/>
      <c r="G419" s="287"/>
      <c r="H419" s="289"/>
      <c r="I419" s="287"/>
      <c r="J419" s="287"/>
    </row>
    <row r="420" spans="1:10" ht="24" x14ac:dyDescent="0.2">
      <c r="A420" s="286" t="s">
        <v>1520</v>
      </c>
      <c r="B420" s="287" t="s">
        <v>1025</v>
      </c>
      <c r="C420" s="287" t="s">
        <v>502</v>
      </c>
      <c r="D420" s="287"/>
      <c r="E420" s="288">
        <v>211000</v>
      </c>
      <c r="F420" s="287"/>
      <c r="G420" s="287"/>
      <c r="H420" s="289"/>
      <c r="I420" s="287"/>
      <c r="J420" s="287"/>
    </row>
    <row r="421" spans="1:10" ht="24" x14ac:dyDescent="0.2">
      <c r="A421" s="286" t="s">
        <v>1521</v>
      </c>
      <c r="B421" s="287" t="s">
        <v>1025</v>
      </c>
      <c r="C421" s="287" t="s">
        <v>502</v>
      </c>
      <c r="D421" s="287"/>
      <c r="E421" s="288">
        <v>120000</v>
      </c>
      <c r="F421" s="287"/>
      <c r="G421" s="287"/>
      <c r="H421" s="289"/>
      <c r="I421" s="287"/>
      <c r="J421" s="287"/>
    </row>
    <row r="422" spans="1:10" ht="24" x14ac:dyDescent="0.2">
      <c r="A422" s="286" t="s">
        <v>1522</v>
      </c>
      <c r="B422" s="287" t="s">
        <v>1025</v>
      </c>
      <c r="C422" s="287" t="s">
        <v>502</v>
      </c>
      <c r="D422" s="287"/>
      <c r="E422" s="288">
        <v>40000</v>
      </c>
      <c r="F422" s="287"/>
      <c r="G422" s="287"/>
      <c r="H422" s="289"/>
      <c r="I422" s="287"/>
      <c r="J422" s="287"/>
    </row>
    <row r="423" spans="1:10" ht="24" x14ac:dyDescent="0.2">
      <c r="A423" s="286" t="s">
        <v>1523</v>
      </c>
      <c r="B423" s="287" t="s">
        <v>1025</v>
      </c>
      <c r="C423" s="287" t="s">
        <v>502</v>
      </c>
      <c r="D423" s="287"/>
      <c r="E423" s="288">
        <v>47000</v>
      </c>
      <c r="F423" s="287"/>
      <c r="G423" s="287"/>
      <c r="H423" s="289"/>
      <c r="I423" s="287"/>
      <c r="J423" s="287"/>
    </row>
    <row r="424" spans="1:10" ht="24" x14ac:dyDescent="0.2">
      <c r="A424" s="286" t="s">
        <v>1524</v>
      </c>
      <c r="B424" s="287" t="s">
        <v>1490</v>
      </c>
      <c r="C424" s="287" t="s">
        <v>502</v>
      </c>
      <c r="D424" s="287"/>
      <c r="E424" s="288">
        <v>31500</v>
      </c>
      <c r="F424" s="287"/>
      <c r="G424" s="287"/>
      <c r="H424" s="289"/>
      <c r="I424" s="287"/>
      <c r="J424" s="287"/>
    </row>
    <row r="425" spans="1:10" ht="24" x14ac:dyDescent="0.2">
      <c r="A425" s="286" t="s">
        <v>1525</v>
      </c>
      <c r="B425" s="287" t="s">
        <v>1025</v>
      </c>
      <c r="C425" s="287" t="s">
        <v>502</v>
      </c>
      <c r="D425" s="287"/>
      <c r="E425" s="288">
        <v>120000</v>
      </c>
      <c r="F425" s="287"/>
      <c r="G425" s="287"/>
      <c r="H425" s="289"/>
      <c r="I425" s="287"/>
      <c r="J425" s="287"/>
    </row>
    <row r="426" spans="1:10" ht="24" x14ac:dyDescent="0.2">
      <c r="A426" s="286" t="s">
        <v>1526</v>
      </c>
      <c r="B426" s="287" t="s">
        <v>1025</v>
      </c>
      <c r="C426" s="287" t="s">
        <v>502</v>
      </c>
      <c r="D426" s="287"/>
      <c r="E426" s="288">
        <v>83874</v>
      </c>
      <c r="F426" s="287"/>
      <c r="G426" s="287"/>
      <c r="H426" s="289"/>
      <c r="I426" s="287"/>
      <c r="J426" s="287"/>
    </row>
    <row r="427" spans="1:10" ht="24" x14ac:dyDescent="0.2">
      <c r="A427" s="286" t="s">
        <v>1527</v>
      </c>
      <c r="B427" s="287" t="s">
        <v>1025</v>
      </c>
      <c r="C427" s="287" t="s">
        <v>502</v>
      </c>
      <c r="D427" s="287"/>
      <c r="E427" s="288">
        <v>110000</v>
      </c>
      <c r="F427" s="287"/>
      <c r="G427" s="287"/>
      <c r="H427" s="289"/>
      <c r="I427" s="287"/>
      <c r="J427" s="287"/>
    </row>
    <row r="428" spans="1:10" ht="24" x14ac:dyDescent="0.2">
      <c r="A428" s="286" t="s">
        <v>1528</v>
      </c>
      <c r="B428" s="287" t="s">
        <v>1490</v>
      </c>
      <c r="C428" s="287" t="s">
        <v>502</v>
      </c>
      <c r="D428" s="287"/>
      <c r="E428" s="288">
        <v>25000</v>
      </c>
      <c r="F428" s="287"/>
      <c r="G428" s="287"/>
      <c r="H428" s="289"/>
      <c r="I428" s="287"/>
      <c r="J428" s="287"/>
    </row>
    <row r="429" spans="1:10" ht="24" x14ac:dyDescent="0.2">
      <c r="A429" s="286" t="s">
        <v>1529</v>
      </c>
      <c r="B429" s="287" t="s">
        <v>1025</v>
      </c>
      <c r="C429" s="287" t="s">
        <v>502</v>
      </c>
      <c r="D429" s="287"/>
      <c r="E429" s="288">
        <v>164540.32999999999</v>
      </c>
      <c r="F429" s="287"/>
      <c r="G429" s="287"/>
      <c r="H429" s="289"/>
      <c r="I429" s="287"/>
      <c r="J429" s="287"/>
    </row>
    <row r="430" spans="1:10" ht="24" x14ac:dyDescent="0.2">
      <c r="A430" s="286" t="s">
        <v>1530</v>
      </c>
      <c r="B430" s="287" t="s">
        <v>1490</v>
      </c>
      <c r="C430" s="287" t="s">
        <v>502</v>
      </c>
      <c r="D430" s="287"/>
      <c r="E430" s="288">
        <v>22500</v>
      </c>
      <c r="F430" s="287"/>
      <c r="G430" s="287"/>
      <c r="H430" s="289"/>
      <c r="I430" s="287"/>
      <c r="J430" s="287"/>
    </row>
    <row r="431" spans="1:10" ht="24" x14ac:dyDescent="0.2">
      <c r="A431" s="286" t="s">
        <v>1531</v>
      </c>
      <c r="B431" s="287" t="s">
        <v>1490</v>
      </c>
      <c r="C431" s="287" t="s">
        <v>502</v>
      </c>
      <c r="D431" s="287"/>
      <c r="E431" s="288">
        <v>35000</v>
      </c>
      <c r="F431" s="287"/>
      <c r="G431" s="287"/>
      <c r="H431" s="289"/>
      <c r="I431" s="287"/>
      <c r="J431" s="287"/>
    </row>
    <row r="432" spans="1:10" ht="24" x14ac:dyDescent="0.2">
      <c r="A432" s="286" t="s">
        <v>1532</v>
      </c>
      <c r="B432" s="287" t="s">
        <v>1025</v>
      </c>
      <c r="C432" s="287" t="s">
        <v>502</v>
      </c>
      <c r="D432" s="287"/>
      <c r="E432" s="288">
        <v>37200</v>
      </c>
      <c r="F432" s="287"/>
      <c r="G432" s="287"/>
      <c r="H432" s="289"/>
      <c r="I432" s="287"/>
      <c r="J432" s="287"/>
    </row>
    <row r="433" spans="1:10" ht="24" x14ac:dyDescent="0.2">
      <c r="A433" s="286" t="s">
        <v>1533</v>
      </c>
      <c r="B433" s="287" t="s">
        <v>1025</v>
      </c>
      <c r="C433" s="287" t="s">
        <v>502</v>
      </c>
      <c r="D433" s="287"/>
      <c r="E433" s="288">
        <v>250000</v>
      </c>
      <c r="F433" s="287"/>
      <c r="G433" s="287"/>
      <c r="H433" s="289"/>
      <c r="I433" s="287"/>
      <c r="J433" s="287"/>
    </row>
    <row r="434" spans="1:10" ht="24" x14ac:dyDescent="0.2">
      <c r="A434" s="286" t="s">
        <v>1534</v>
      </c>
      <c r="B434" s="287" t="s">
        <v>1490</v>
      </c>
      <c r="C434" s="287" t="s">
        <v>502</v>
      </c>
      <c r="D434" s="287"/>
      <c r="E434" s="288">
        <v>35000</v>
      </c>
      <c r="F434" s="287"/>
      <c r="G434" s="287"/>
      <c r="H434" s="289"/>
      <c r="I434" s="287"/>
      <c r="J434" s="287"/>
    </row>
    <row r="435" spans="1:10" ht="24" x14ac:dyDescent="0.2">
      <c r="A435" s="286" t="s">
        <v>1535</v>
      </c>
      <c r="B435" s="287" t="s">
        <v>1025</v>
      </c>
      <c r="C435" s="287" t="s">
        <v>502</v>
      </c>
      <c r="D435" s="287"/>
      <c r="E435" s="288">
        <v>156300</v>
      </c>
      <c r="F435" s="287"/>
      <c r="G435" s="287"/>
      <c r="H435" s="289"/>
      <c r="I435" s="287"/>
      <c r="J435" s="287"/>
    </row>
    <row r="436" spans="1:10" ht="24" x14ac:dyDescent="0.2">
      <c r="A436" s="286" t="s">
        <v>1536</v>
      </c>
      <c r="B436" s="287" t="s">
        <v>1025</v>
      </c>
      <c r="C436" s="287" t="s">
        <v>502</v>
      </c>
      <c r="D436" s="287"/>
      <c r="E436" s="288">
        <v>187500</v>
      </c>
      <c r="F436" s="287"/>
      <c r="G436" s="287"/>
      <c r="H436" s="289"/>
      <c r="I436" s="287"/>
      <c r="J436" s="287"/>
    </row>
    <row r="437" spans="1:10" ht="24" x14ac:dyDescent="0.2">
      <c r="A437" s="286" t="s">
        <v>1537</v>
      </c>
      <c r="B437" s="287" t="s">
        <v>1490</v>
      </c>
      <c r="C437" s="287" t="s">
        <v>502</v>
      </c>
      <c r="D437" s="287"/>
      <c r="E437" s="288">
        <v>35200</v>
      </c>
      <c r="F437" s="287"/>
      <c r="G437" s="287"/>
      <c r="H437" s="289"/>
      <c r="I437" s="287"/>
      <c r="J437" s="287"/>
    </row>
    <row r="438" spans="1:10" ht="24" x14ac:dyDescent="0.2">
      <c r="A438" s="286" t="s">
        <v>1538</v>
      </c>
      <c r="B438" s="287" t="s">
        <v>1025</v>
      </c>
      <c r="C438" s="287" t="s">
        <v>502</v>
      </c>
      <c r="D438" s="287"/>
      <c r="E438" s="288">
        <v>70400</v>
      </c>
      <c r="F438" s="287"/>
      <c r="G438" s="287"/>
      <c r="H438" s="289"/>
      <c r="I438" s="287"/>
      <c r="J438" s="287"/>
    </row>
    <row r="439" spans="1:10" ht="24" x14ac:dyDescent="0.2">
      <c r="A439" s="286" t="s">
        <v>1539</v>
      </c>
      <c r="B439" s="287" t="s">
        <v>1025</v>
      </c>
      <c r="C439" s="287" t="s">
        <v>502</v>
      </c>
      <c r="D439" s="287"/>
      <c r="E439" s="288">
        <v>268000</v>
      </c>
      <c r="F439" s="287"/>
      <c r="G439" s="287"/>
      <c r="H439" s="289"/>
      <c r="I439" s="287"/>
      <c r="J439" s="287"/>
    </row>
    <row r="440" spans="1:10" ht="36" x14ac:dyDescent="0.2">
      <c r="A440" s="286" t="s">
        <v>1540</v>
      </c>
      <c r="B440" s="287" t="s">
        <v>1025</v>
      </c>
      <c r="C440" s="287" t="s">
        <v>502</v>
      </c>
      <c r="D440" s="287"/>
      <c r="E440" s="288">
        <v>37600</v>
      </c>
      <c r="F440" s="287"/>
      <c r="G440" s="287"/>
      <c r="H440" s="289"/>
      <c r="I440" s="287"/>
      <c r="J440" s="287"/>
    </row>
    <row r="441" spans="1:10" ht="24" x14ac:dyDescent="0.2">
      <c r="A441" s="286" t="s">
        <v>1541</v>
      </c>
      <c r="B441" s="287" t="s">
        <v>1490</v>
      </c>
      <c r="C441" s="287" t="s">
        <v>502</v>
      </c>
      <c r="D441" s="287"/>
      <c r="E441" s="288">
        <v>36000</v>
      </c>
      <c r="F441" s="287"/>
      <c r="G441" s="287"/>
      <c r="H441" s="289"/>
      <c r="I441" s="287"/>
      <c r="J441" s="287"/>
    </row>
    <row r="442" spans="1:10" x14ac:dyDescent="0.2">
      <c r="A442" s="286" t="s">
        <v>1527</v>
      </c>
      <c r="B442" s="287" t="s">
        <v>508</v>
      </c>
      <c r="C442" s="287" t="s">
        <v>502</v>
      </c>
      <c r="D442" s="287"/>
      <c r="E442" s="288">
        <v>1500000</v>
      </c>
      <c r="F442" s="287"/>
      <c r="G442" s="287"/>
      <c r="H442" s="289"/>
      <c r="I442" s="287"/>
      <c r="J442" s="287"/>
    </row>
    <row r="443" spans="1:10" ht="24" x14ac:dyDescent="0.2">
      <c r="A443" s="286" t="s">
        <v>1542</v>
      </c>
      <c r="B443" s="287" t="s">
        <v>508</v>
      </c>
      <c r="C443" s="287" t="s">
        <v>502</v>
      </c>
      <c r="D443" s="287"/>
      <c r="E443" s="288">
        <v>480000</v>
      </c>
      <c r="F443" s="287"/>
      <c r="G443" s="287"/>
      <c r="H443" s="289"/>
      <c r="I443" s="287"/>
      <c r="J443" s="287"/>
    </row>
    <row r="444" spans="1:10" ht="24" x14ac:dyDescent="0.2">
      <c r="A444" s="286" t="s">
        <v>1543</v>
      </c>
      <c r="B444" s="287" t="s">
        <v>1490</v>
      </c>
      <c r="C444" s="287" t="s">
        <v>502</v>
      </c>
      <c r="D444" s="287"/>
      <c r="E444" s="288">
        <v>20000</v>
      </c>
      <c r="F444" s="287"/>
      <c r="G444" s="287"/>
      <c r="H444" s="289"/>
      <c r="I444" s="287"/>
      <c r="J444" s="287"/>
    </row>
    <row r="445" spans="1:10" ht="24" x14ac:dyDescent="0.2">
      <c r="A445" s="286" t="s">
        <v>1544</v>
      </c>
      <c r="B445" s="287" t="s">
        <v>1025</v>
      </c>
      <c r="C445" s="287" t="s">
        <v>502</v>
      </c>
      <c r="D445" s="287"/>
      <c r="E445" s="288">
        <v>65000</v>
      </c>
      <c r="F445" s="287"/>
      <c r="G445" s="287"/>
      <c r="H445" s="289"/>
      <c r="I445" s="287"/>
      <c r="J445" s="287"/>
    </row>
    <row r="446" spans="1:10" ht="24" x14ac:dyDescent="0.2">
      <c r="A446" s="286" t="s">
        <v>1545</v>
      </c>
      <c r="B446" s="287" t="s">
        <v>508</v>
      </c>
      <c r="C446" s="287" t="s">
        <v>502</v>
      </c>
      <c r="D446" s="287"/>
      <c r="E446" s="288">
        <v>2400000</v>
      </c>
      <c r="F446" s="287"/>
      <c r="G446" s="287"/>
      <c r="H446" s="289"/>
      <c r="I446" s="287"/>
      <c r="J446" s="287"/>
    </row>
    <row r="447" spans="1:10" ht="24" x14ac:dyDescent="0.2">
      <c r="A447" s="286" t="s">
        <v>1546</v>
      </c>
      <c r="B447" s="287" t="s">
        <v>1025</v>
      </c>
      <c r="C447" s="287" t="s">
        <v>502</v>
      </c>
      <c r="D447" s="287"/>
      <c r="E447" s="288">
        <v>40000</v>
      </c>
      <c r="F447" s="287"/>
      <c r="G447" s="287"/>
      <c r="H447" s="289"/>
      <c r="I447" s="287"/>
      <c r="J447" s="287"/>
    </row>
    <row r="448" spans="1:10" ht="24" x14ac:dyDescent="0.2">
      <c r="A448" s="286" t="s">
        <v>1547</v>
      </c>
      <c r="B448" s="287" t="s">
        <v>1490</v>
      </c>
      <c r="C448" s="287" t="s">
        <v>502</v>
      </c>
      <c r="D448" s="287"/>
      <c r="E448" s="288">
        <v>28238</v>
      </c>
      <c r="F448" s="287"/>
      <c r="G448" s="287"/>
      <c r="H448" s="289"/>
      <c r="I448" s="287"/>
      <c r="J448" s="287"/>
    </row>
    <row r="449" spans="1:10" ht="24" x14ac:dyDescent="0.2">
      <c r="A449" s="286" t="s">
        <v>1547</v>
      </c>
      <c r="B449" s="287" t="s">
        <v>1490</v>
      </c>
      <c r="C449" s="287" t="s">
        <v>502</v>
      </c>
      <c r="D449" s="287"/>
      <c r="E449" s="288">
        <v>18697.16</v>
      </c>
      <c r="F449" s="287"/>
      <c r="G449" s="287"/>
      <c r="H449" s="289"/>
      <c r="I449" s="287"/>
      <c r="J449" s="287"/>
    </row>
    <row r="450" spans="1:10" ht="24" x14ac:dyDescent="0.2">
      <c r="A450" s="286" t="s">
        <v>1548</v>
      </c>
      <c r="B450" s="287" t="s">
        <v>1025</v>
      </c>
      <c r="C450" s="287" t="s">
        <v>502</v>
      </c>
      <c r="D450" s="287"/>
      <c r="E450" s="288">
        <v>150000</v>
      </c>
      <c r="F450" s="287"/>
      <c r="G450" s="287"/>
      <c r="H450" s="289"/>
      <c r="I450" s="287"/>
      <c r="J450" s="287"/>
    </row>
    <row r="451" spans="1:10" ht="24" x14ac:dyDescent="0.2">
      <c r="A451" s="286" t="s">
        <v>1549</v>
      </c>
      <c r="B451" s="287" t="s">
        <v>1025</v>
      </c>
      <c r="C451" s="287" t="s">
        <v>502</v>
      </c>
      <c r="D451" s="287"/>
      <c r="E451" s="288">
        <v>237370.52</v>
      </c>
      <c r="F451" s="287"/>
      <c r="G451" s="287"/>
      <c r="H451" s="289"/>
      <c r="I451" s="287"/>
      <c r="J451" s="287"/>
    </row>
    <row r="452" spans="1:10" ht="24" x14ac:dyDescent="0.2">
      <c r="A452" s="286" t="s">
        <v>1550</v>
      </c>
      <c r="B452" s="287" t="s">
        <v>1025</v>
      </c>
      <c r="C452" s="287" t="s">
        <v>502</v>
      </c>
      <c r="D452" s="287"/>
      <c r="E452" s="288">
        <v>240000</v>
      </c>
      <c r="F452" s="287"/>
      <c r="G452" s="287"/>
      <c r="H452" s="289"/>
      <c r="I452" s="287"/>
      <c r="J452" s="287"/>
    </row>
    <row r="453" spans="1:10" ht="24" x14ac:dyDescent="0.2">
      <c r="A453" s="286" t="s">
        <v>1551</v>
      </c>
      <c r="B453" s="287" t="s">
        <v>1025</v>
      </c>
      <c r="C453" s="287" t="s">
        <v>502</v>
      </c>
      <c r="D453" s="287"/>
      <c r="E453" s="288">
        <v>40000</v>
      </c>
      <c r="F453" s="287"/>
      <c r="G453" s="287"/>
      <c r="H453" s="289"/>
      <c r="I453" s="287"/>
      <c r="J453" s="287"/>
    </row>
    <row r="454" spans="1:10" ht="24" x14ac:dyDescent="0.2">
      <c r="A454" s="286" t="s">
        <v>1552</v>
      </c>
      <c r="B454" s="287" t="s">
        <v>1025</v>
      </c>
      <c r="C454" s="287" t="s">
        <v>502</v>
      </c>
      <c r="D454" s="287"/>
      <c r="E454" s="288">
        <v>66897</v>
      </c>
      <c r="F454" s="287"/>
      <c r="G454" s="287"/>
      <c r="H454" s="289"/>
      <c r="I454" s="287"/>
      <c r="J454" s="287"/>
    </row>
    <row r="455" spans="1:10" ht="24" x14ac:dyDescent="0.2">
      <c r="A455" s="286" t="s">
        <v>1553</v>
      </c>
      <c r="B455" s="287" t="s">
        <v>1490</v>
      </c>
      <c r="C455" s="287" t="s">
        <v>502</v>
      </c>
      <c r="D455" s="287"/>
      <c r="E455" s="288">
        <v>34372</v>
      </c>
      <c r="F455" s="287"/>
      <c r="G455" s="287"/>
      <c r="H455" s="289"/>
      <c r="I455" s="287"/>
      <c r="J455" s="287"/>
    </row>
    <row r="456" spans="1:10" ht="24" x14ac:dyDescent="0.2">
      <c r="A456" s="286" t="s">
        <v>1554</v>
      </c>
      <c r="B456" s="287" t="s">
        <v>1025</v>
      </c>
      <c r="C456" s="287" t="s">
        <v>502</v>
      </c>
      <c r="D456" s="287"/>
      <c r="E456" s="288">
        <v>70000</v>
      </c>
      <c r="F456" s="287"/>
      <c r="G456" s="287"/>
      <c r="H456" s="289"/>
      <c r="I456" s="287"/>
      <c r="J456" s="287"/>
    </row>
    <row r="457" spans="1:10" ht="36" x14ac:dyDescent="0.2">
      <c r="A457" s="286" t="s">
        <v>1555</v>
      </c>
      <c r="B457" s="287" t="s">
        <v>1025</v>
      </c>
      <c r="C457" s="287" t="s">
        <v>502</v>
      </c>
      <c r="D457" s="287"/>
      <c r="E457" s="288">
        <v>164329.35</v>
      </c>
      <c r="F457" s="287"/>
      <c r="G457" s="287"/>
      <c r="H457" s="289"/>
      <c r="I457" s="287"/>
      <c r="J457" s="287"/>
    </row>
    <row r="458" spans="1:10" ht="24" x14ac:dyDescent="0.2">
      <c r="A458" s="286" t="s">
        <v>1556</v>
      </c>
      <c r="B458" s="287" t="s">
        <v>1490</v>
      </c>
      <c r="C458" s="287" t="s">
        <v>502</v>
      </c>
      <c r="D458" s="287"/>
      <c r="E458" s="288">
        <v>35000</v>
      </c>
      <c r="F458" s="287"/>
      <c r="G458" s="287"/>
      <c r="H458" s="289"/>
      <c r="I458" s="287"/>
      <c r="J458" s="287"/>
    </row>
    <row r="459" spans="1:10" ht="24" x14ac:dyDescent="0.2">
      <c r="A459" s="286" t="s">
        <v>1557</v>
      </c>
      <c r="B459" s="287" t="s">
        <v>1025</v>
      </c>
      <c r="C459" s="287" t="s">
        <v>502</v>
      </c>
      <c r="D459" s="287"/>
      <c r="E459" s="288">
        <v>41440</v>
      </c>
      <c r="F459" s="287"/>
      <c r="G459" s="287"/>
      <c r="H459" s="289"/>
      <c r="I459" s="287"/>
      <c r="J459" s="287"/>
    </row>
    <row r="460" spans="1:10" ht="24" x14ac:dyDescent="0.2">
      <c r="A460" s="286" t="s">
        <v>1558</v>
      </c>
      <c r="B460" s="287" t="s">
        <v>1490</v>
      </c>
      <c r="C460" s="287" t="s">
        <v>502</v>
      </c>
      <c r="D460" s="287"/>
      <c r="E460" s="288">
        <v>20000</v>
      </c>
      <c r="F460" s="287"/>
      <c r="G460" s="287"/>
      <c r="H460" s="289"/>
      <c r="I460" s="287"/>
      <c r="J460" s="287"/>
    </row>
    <row r="461" spans="1:10" ht="24" x14ac:dyDescent="0.2">
      <c r="A461" s="286" t="s">
        <v>1559</v>
      </c>
      <c r="B461" s="287" t="s">
        <v>1025</v>
      </c>
      <c r="C461" s="287" t="s">
        <v>502</v>
      </c>
      <c r="D461" s="287"/>
      <c r="E461" s="288">
        <v>44262.5</v>
      </c>
      <c r="F461" s="287"/>
      <c r="G461" s="287"/>
      <c r="H461" s="289"/>
      <c r="I461" s="287"/>
      <c r="J461" s="287"/>
    </row>
    <row r="462" spans="1:10" ht="36" x14ac:dyDescent="0.2">
      <c r="A462" s="286" t="s">
        <v>1560</v>
      </c>
      <c r="B462" s="287" t="s">
        <v>1490</v>
      </c>
      <c r="C462" s="287" t="s">
        <v>502</v>
      </c>
      <c r="D462" s="287"/>
      <c r="E462" s="288">
        <v>20000</v>
      </c>
      <c r="F462" s="287"/>
      <c r="G462" s="287"/>
      <c r="H462" s="289"/>
      <c r="I462" s="287"/>
      <c r="J462" s="287"/>
    </row>
    <row r="463" spans="1:10" ht="24" x14ac:dyDescent="0.2">
      <c r="A463" s="286" t="s">
        <v>1561</v>
      </c>
      <c r="B463" s="287" t="s">
        <v>1025</v>
      </c>
      <c r="C463" s="287" t="s">
        <v>502</v>
      </c>
      <c r="D463" s="287"/>
      <c r="E463" s="288">
        <v>47276</v>
      </c>
      <c r="F463" s="287"/>
      <c r="G463" s="287"/>
      <c r="H463" s="289"/>
      <c r="I463" s="287"/>
      <c r="J463" s="287"/>
    </row>
    <row r="464" spans="1:10" ht="24" x14ac:dyDescent="0.2">
      <c r="A464" s="286" t="s">
        <v>1562</v>
      </c>
      <c r="B464" s="287" t="s">
        <v>1490</v>
      </c>
      <c r="C464" s="287" t="s">
        <v>502</v>
      </c>
      <c r="D464" s="287"/>
      <c r="E464" s="288">
        <v>30000</v>
      </c>
      <c r="F464" s="287"/>
      <c r="G464" s="287"/>
      <c r="H464" s="289"/>
      <c r="I464" s="287"/>
      <c r="J464" s="287"/>
    </row>
    <row r="465" spans="1:10" ht="24" x14ac:dyDescent="0.2">
      <c r="A465" s="286" t="s">
        <v>1563</v>
      </c>
      <c r="B465" s="287" t="s">
        <v>1490</v>
      </c>
      <c r="C465" s="287" t="s">
        <v>502</v>
      </c>
      <c r="D465" s="287"/>
      <c r="E465" s="288">
        <v>28000</v>
      </c>
      <c r="F465" s="287"/>
      <c r="G465" s="287"/>
      <c r="H465" s="289"/>
      <c r="I465" s="287"/>
      <c r="J465" s="287"/>
    </row>
    <row r="466" spans="1:10" ht="24" x14ac:dyDescent="0.2">
      <c r="A466" s="286" t="s">
        <v>1564</v>
      </c>
      <c r="B466" s="287" t="s">
        <v>1025</v>
      </c>
      <c r="C466" s="287" t="s">
        <v>502</v>
      </c>
      <c r="D466" s="287"/>
      <c r="E466" s="288">
        <v>40000</v>
      </c>
      <c r="F466" s="287"/>
      <c r="G466" s="287"/>
      <c r="H466" s="289"/>
      <c r="I466" s="287"/>
      <c r="J466" s="287"/>
    </row>
    <row r="467" spans="1:10" ht="24" x14ac:dyDescent="0.2">
      <c r="A467" s="286" t="s">
        <v>1565</v>
      </c>
      <c r="B467" s="287" t="s">
        <v>1025</v>
      </c>
      <c r="C467" s="287" t="s">
        <v>502</v>
      </c>
      <c r="D467" s="287"/>
      <c r="E467" s="288">
        <v>42991.89</v>
      </c>
      <c r="F467" s="287"/>
      <c r="G467" s="287"/>
      <c r="H467" s="289"/>
      <c r="I467" s="287"/>
      <c r="J467" s="287"/>
    </row>
    <row r="468" spans="1:10" ht="24" x14ac:dyDescent="0.2">
      <c r="A468" s="286" t="s">
        <v>1566</v>
      </c>
      <c r="B468" s="287" t="s">
        <v>1490</v>
      </c>
      <c r="C468" s="287" t="s">
        <v>502</v>
      </c>
      <c r="D468" s="287"/>
      <c r="E468" s="288">
        <v>20506</v>
      </c>
      <c r="F468" s="287"/>
      <c r="G468" s="287"/>
      <c r="H468" s="289"/>
      <c r="I468" s="287"/>
      <c r="J468" s="287"/>
    </row>
    <row r="469" spans="1:10" ht="36" x14ac:dyDescent="0.2">
      <c r="A469" s="286" t="s">
        <v>1567</v>
      </c>
      <c r="B469" s="287" t="s">
        <v>1490</v>
      </c>
      <c r="C469" s="287" t="s">
        <v>502</v>
      </c>
      <c r="D469" s="287"/>
      <c r="E469" s="288">
        <v>33000</v>
      </c>
      <c r="F469" s="287"/>
      <c r="G469" s="287"/>
      <c r="H469" s="289"/>
      <c r="I469" s="287"/>
      <c r="J469" s="287"/>
    </row>
    <row r="470" spans="1:10" ht="24" x14ac:dyDescent="0.2">
      <c r="A470" s="286" t="s">
        <v>1568</v>
      </c>
      <c r="B470" s="287" t="s">
        <v>1025</v>
      </c>
      <c r="C470" s="287" t="s">
        <v>502</v>
      </c>
      <c r="D470" s="287"/>
      <c r="E470" s="288">
        <v>50000</v>
      </c>
      <c r="F470" s="287"/>
      <c r="G470" s="287"/>
      <c r="H470" s="289"/>
      <c r="I470" s="287"/>
      <c r="J470" s="287"/>
    </row>
    <row r="471" spans="1:10" ht="24" x14ac:dyDescent="0.2">
      <c r="A471" s="286" t="s">
        <v>1569</v>
      </c>
      <c r="B471" s="287" t="s">
        <v>1490</v>
      </c>
      <c r="C471" s="287" t="s">
        <v>502</v>
      </c>
      <c r="D471" s="287"/>
      <c r="E471" s="288">
        <v>24000</v>
      </c>
      <c r="F471" s="287"/>
      <c r="G471" s="287"/>
      <c r="H471" s="289"/>
      <c r="I471" s="287"/>
      <c r="J471" s="287"/>
    </row>
    <row r="472" spans="1:10" ht="24" x14ac:dyDescent="0.2">
      <c r="A472" s="286" t="s">
        <v>1549</v>
      </c>
      <c r="B472" s="287" t="s">
        <v>1025</v>
      </c>
      <c r="C472" s="287" t="s">
        <v>502</v>
      </c>
      <c r="D472" s="287"/>
      <c r="E472" s="288">
        <v>62000</v>
      </c>
      <c r="F472" s="287"/>
      <c r="G472" s="287"/>
      <c r="H472" s="289"/>
      <c r="I472" s="287"/>
      <c r="J472" s="287"/>
    </row>
    <row r="473" spans="1:10" ht="48" x14ac:dyDescent="0.2">
      <c r="A473" s="286" t="s">
        <v>1570</v>
      </c>
      <c r="B473" s="287" t="s">
        <v>1490</v>
      </c>
      <c r="C473" s="287" t="s">
        <v>502</v>
      </c>
      <c r="D473" s="287"/>
      <c r="E473" s="288">
        <v>27000</v>
      </c>
      <c r="F473" s="287"/>
      <c r="G473" s="287"/>
      <c r="H473" s="289"/>
      <c r="I473" s="287"/>
      <c r="J473" s="287"/>
    </row>
    <row r="474" spans="1:10" ht="24" x14ac:dyDescent="0.2">
      <c r="A474" s="286" t="s">
        <v>1571</v>
      </c>
      <c r="B474" s="287" t="s">
        <v>1490</v>
      </c>
      <c r="C474" s="287" t="s">
        <v>502</v>
      </c>
      <c r="D474" s="287"/>
      <c r="E474" s="288">
        <v>30000</v>
      </c>
      <c r="F474" s="287"/>
      <c r="G474" s="287"/>
      <c r="H474" s="289"/>
      <c r="I474" s="287"/>
      <c r="J474" s="287"/>
    </row>
    <row r="475" spans="1:10" ht="24" x14ac:dyDescent="0.2">
      <c r="A475" s="286" t="s">
        <v>1572</v>
      </c>
      <c r="B475" s="287" t="s">
        <v>1025</v>
      </c>
      <c r="C475" s="287" t="s">
        <v>502</v>
      </c>
      <c r="D475" s="287"/>
      <c r="E475" s="288">
        <v>104800</v>
      </c>
      <c r="F475" s="287"/>
      <c r="G475" s="287"/>
      <c r="H475" s="289"/>
      <c r="I475" s="287"/>
      <c r="J475" s="287"/>
    </row>
    <row r="476" spans="1:10" ht="24" x14ac:dyDescent="0.2">
      <c r="A476" s="286" t="s">
        <v>1573</v>
      </c>
      <c r="B476" s="287" t="s">
        <v>1490</v>
      </c>
      <c r="C476" s="287" t="s">
        <v>502</v>
      </c>
      <c r="D476" s="287"/>
      <c r="E476" s="288">
        <v>36000</v>
      </c>
      <c r="F476" s="287"/>
      <c r="G476" s="287"/>
      <c r="H476" s="289"/>
      <c r="I476" s="287"/>
      <c r="J476" s="287"/>
    </row>
    <row r="477" spans="1:10" ht="36" x14ac:dyDescent="0.2">
      <c r="A477" s="286" t="s">
        <v>1574</v>
      </c>
      <c r="B477" s="287" t="s">
        <v>1490</v>
      </c>
      <c r="C477" s="287" t="s">
        <v>502</v>
      </c>
      <c r="D477" s="287"/>
      <c r="E477" s="288">
        <v>36000</v>
      </c>
      <c r="F477" s="287"/>
      <c r="G477" s="287"/>
      <c r="H477" s="289"/>
      <c r="I477" s="287"/>
      <c r="J477" s="287"/>
    </row>
    <row r="478" spans="1:10" ht="36" x14ac:dyDescent="0.2">
      <c r="A478" s="286" t="s">
        <v>1575</v>
      </c>
      <c r="B478" s="287" t="s">
        <v>1490</v>
      </c>
      <c r="C478" s="287" t="s">
        <v>502</v>
      </c>
      <c r="D478" s="287"/>
      <c r="E478" s="288">
        <v>27000</v>
      </c>
      <c r="F478" s="287"/>
      <c r="G478" s="287"/>
      <c r="H478" s="289"/>
      <c r="I478" s="287"/>
      <c r="J478" s="287"/>
    </row>
    <row r="479" spans="1:10" ht="24" x14ac:dyDescent="0.2">
      <c r="A479" s="286" t="s">
        <v>1576</v>
      </c>
      <c r="B479" s="287" t="s">
        <v>1025</v>
      </c>
      <c r="C479" s="287" t="s">
        <v>502</v>
      </c>
      <c r="D479" s="287"/>
      <c r="E479" s="288">
        <v>55500</v>
      </c>
      <c r="F479" s="287"/>
      <c r="G479" s="287"/>
      <c r="H479" s="289"/>
      <c r="I479" s="287"/>
      <c r="J479" s="287"/>
    </row>
    <row r="480" spans="1:10" ht="36" x14ac:dyDescent="0.2">
      <c r="A480" s="286" t="s">
        <v>1577</v>
      </c>
      <c r="B480" s="287" t="s">
        <v>1025</v>
      </c>
      <c r="C480" s="287" t="s">
        <v>502</v>
      </c>
      <c r="D480" s="287"/>
      <c r="E480" s="288">
        <v>55003</v>
      </c>
      <c r="F480" s="287"/>
      <c r="G480" s="287"/>
      <c r="H480" s="289"/>
      <c r="I480" s="287"/>
      <c r="J480" s="287"/>
    </row>
    <row r="481" spans="1:10" ht="36" x14ac:dyDescent="0.2">
      <c r="A481" s="286" t="s">
        <v>1578</v>
      </c>
      <c r="B481" s="287" t="s">
        <v>1490</v>
      </c>
      <c r="C481" s="287" t="s">
        <v>502</v>
      </c>
      <c r="D481" s="287"/>
      <c r="E481" s="288">
        <v>22200</v>
      </c>
      <c r="F481" s="287"/>
      <c r="G481" s="287"/>
      <c r="H481" s="289"/>
      <c r="I481" s="287"/>
      <c r="J481" s="287"/>
    </row>
    <row r="482" spans="1:10" ht="24" x14ac:dyDescent="0.2">
      <c r="A482" s="286" t="s">
        <v>1272</v>
      </c>
      <c r="B482" s="287" t="s">
        <v>1025</v>
      </c>
      <c r="C482" s="287" t="s">
        <v>502</v>
      </c>
      <c r="D482" s="287"/>
      <c r="E482" s="288">
        <v>43500</v>
      </c>
      <c r="F482" s="287"/>
      <c r="G482" s="287"/>
      <c r="H482" s="289"/>
      <c r="I482" s="287"/>
      <c r="J482" s="287"/>
    </row>
    <row r="483" spans="1:10" ht="24" x14ac:dyDescent="0.2">
      <c r="A483" s="286" t="s">
        <v>1579</v>
      </c>
      <c r="B483" s="287" t="s">
        <v>1490</v>
      </c>
      <c r="C483" s="287" t="s">
        <v>502</v>
      </c>
      <c r="D483" s="287"/>
      <c r="E483" s="288">
        <v>31000</v>
      </c>
      <c r="F483" s="287"/>
      <c r="G483" s="287"/>
      <c r="H483" s="289"/>
      <c r="I483" s="287"/>
      <c r="J483" s="287"/>
    </row>
    <row r="484" spans="1:10" ht="24" x14ac:dyDescent="0.2">
      <c r="A484" s="286" t="s">
        <v>1154</v>
      </c>
      <c r="B484" s="287" t="s">
        <v>1025</v>
      </c>
      <c r="C484" s="287" t="s">
        <v>502</v>
      </c>
      <c r="D484" s="287"/>
      <c r="E484" s="288">
        <v>50000</v>
      </c>
      <c r="F484" s="287"/>
      <c r="G484" s="287"/>
      <c r="H484" s="289"/>
      <c r="I484" s="287"/>
      <c r="J484" s="287"/>
    </row>
    <row r="485" spans="1:10" ht="24" x14ac:dyDescent="0.2">
      <c r="A485" s="286" t="s">
        <v>1580</v>
      </c>
      <c r="B485" s="287" t="s">
        <v>1490</v>
      </c>
      <c r="C485" s="287" t="s">
        <v>502</v>
      </c>
      <c r="D485" s="287"/>
      <c r="E485" s="288">
        <v>33000</v>
      </c>
      <c r="F485" s="287"/>
      <c r="G485" s="287"/>
      <c r="H485" s="289"/>
      <c r="I485" s="287"/>
      <c r="J485" s="287"/>
    </row>
    <row r="486" spans="1:10" ht="24" x14ac:dyDescent="0.2">
      <c r="A486" s="286" t="s">
        <v>1581</v>
      </c>
      <c r="B486" s="287" t="s">
        <v>1490</v>
      </c>
      <c r="C486" s="287" t="s">
        <v>502</v>
      </c>
      <c r="D486" s="287"/>
      <c r="E486" s="288">
        <v>33000</v>
      </c>
      <c r="F486" s="287"/>
      <c r="G486" s="287"/>
      <c r="H486" s="289"/>
      <c r="I486" s="287"/>
      <c r="J486" s="287"/>
    </row>
    <row r="487" spans="1:10" ht="36" x14ac:dyDescent="0.2">
      <c r="A487" s="286" t="s">
        <v>1582</v>
      </c>
      <c r="B487" s="287" t="s">
        <v>1490</v>
      </c>
      <c r="C487" s="287" t="s">
        <v>502</v>
      </c>
      <c r="D487" s="287"/>
      <c r="E487" s="288">
        <v>33000</v>
      </c>
      <c r="F487" s="287"/>
      <c r="G487" s="287"/>
      <c r="H487" s="289"/>
      <c r="I487" s="287"/>
      <c r="J487" s="287"/>
    </row>
    <row r="488" spans="1:10" ht="24" x14ac:dyDescent="0.2">
      <c r="A488" s="286" t="s">
        <v>1583</v>
      </c>
      <c r="B488" s="287" t="s">
        <v>1025</v>
      </c>
      <c r="C488" s="287" t="s">
        <v>502</v>
      </c>
      <c r="D488" s="287"/>
      <c r="E488" s="288">
        <v>69000</v>
      </c>
      <c r="F488" s="287"/>
      <c r="G488" s="287"/>
      <c r="H488" s="289"/>
      <c r="I488" s="287"/>
      <c r="J488" s="287"/>
    </row>
    <row r="489" spans="1:10" ht="24" x14ac:dyDescent="0.2">
      <c r="A489" s="286" t="s">
        <v>1584</v>
      </c>
      <c r="B489" s="287" t="s">
        <v>1490</v>
      </c>
      <c r="C489" s="287" t="s">
        <v>502</v>
      </c>
      <c r="D489" s="287"/>
      <c r="E489" s="288">
        <v>21000</v>
      </c>
      <c r="F489" s="287"/>
      <c r="G489" s="287"/>
      <c r="H489" s="289"/>
      <c r="I489" s="287"/>
      <c r="J489" s="287"/>
    </row>
    <row r="490" spans="1:10" ht="24" x14ac:dyDescent="0.2">
      <c r="A490" s="286" t="s">
        <v>1585</v>
      </c>
      <c r="B490" s="287" t="s">
        <v>1490</v>
      </c>
      <c r="C490" s="287" t="s">
        <v>502</v>
      </c>
      <c r="D490" s="287"/>
      <c r="E490" s="288">
        <v>19000</v>
      </c>
      <c r="F490" s="287"/>
      <c r="G490" s="287"/>
      <c r="H490" s="289"/>
      <c r="I490" s="287"/>
      <c r="J490" s="287"/>
    </row>
    <row r="491" spans="1:10" ht="24" x14ac:dyDescent="0.2">
      <c r="A491" s="286" t="s">
        <v>1586</v>
      </c>
      <c r="B491" s="287" t="s">
        <v>1490</v>
      </c>
      <c r="C491" s="287" t="s">
        <v>502</v>
      </c>
      <c r="D491" s="287"/>
      <c r="E491" s="288">
        <v>36000</v>
      </c>
      <c r="F491" s="287"/>
      <c r="G491" s="287"/>
      <c r="H491" s="289"/>
      <c r="I491" s="287"/>
      <c r="J491" s="287"/>
    </row>
    <row r="492" spans="1:10" ht="24" x14ac:dyDescent="0.2">
      <c r="A492" s="286" t="s">
        <v>1587</v>
      </c>
      <c r="B492" s="287" t="s">
        <v>1490</v>
      </c>
      <c r="C492" s="287" t="s">
        <v>502</v>
      </c>
      <c r="D492" s="287"/>
      <c r="E492" s="288">
        <v>30000</v>
      </c>
      <c r="F492" s="287"/>
      <c r="G492" s="287"/>
      <c r="H492" s="289"/>
      <c r="I492" s="287"/>
      <c r="J492" s="287"/>
    </row>
    <row r="493" spans="1:10" ht="24" x14ac:dyDescent="0.2">
      <c r="A493" s="286" t="s">
        <v>1588</v>
      </c>
      <c r="B493" s="287" t="s">
        <v>1025</v>
      </c>
      <c r="C493" s="287" t="s">
        <v>502</v>
      </c>
      <c r="D493" s="287"/>
      <c r="E493" s="288">
        <v>50000</v>
      </c>
      <c r="F493" s="287"/>
      <c r="G493" s="287"/>
      <c r="H493" s="289"/>
      <c r="I493" s="287"/>
      <c r="J493" s="287"/>
    </row>
    <row r="494" spans="1:10" ht="24" x14ac:dyDescent="0.2">
      <c r="A494" s="286" t="s">
        <v>1589</v>
      </c>
      <c r="B494" s="287" t="s">
        <v>1490</v>
      </c>
      <c r="C494" s="287" t="s">
        <v>502</v>
      </c>
      <c r="D494" s="287"/>
      <c r="E494" s="288">
        <v>21000</v>
      </c>
      <c r="F494" s="287"/>
      <c r="G494" s="287"/>
      <c r="H494" s="289"/>
      <c r="I494" s="287"/>
      <c r="J494" s="287"/>
    </row>
    <row r="495" spans="1:10" ht="24" x14ac:dyDescent="0.2">
      <c r="A495" s="286" t="s">
        <v>1590</v>
      </c>
      <c r="B495" s="287" t="s">
        <v>1025</v>
      </c>
      <c r="C495" s="287" t="s">
        <v>502</v>
      </c>
      <c r="D495" s="287"/>
      <c r="E495" s="288">
        <v>43600</v>
      </c>
      <c r="F495" s="287"/>
      <c r="G495" s="287"/>
      <c r="H495" s="289"/>
      <c r="I495" s="287"/>
      <c r="J495" s="287"/>
    </row>
    <row r="496" spans="1:10" ht="36" x14ac:dyDescent="0.2">
      <c r="A496" s="286" t="s">
        <v>1591</v>
      </c>
      <c r="B496" s="287" t="s">
        <v>1490</v>
      </c>
      <c r="C496" s="287" t="s">
        <v>502</v>
      </c>
      <c r="D496" s="287"/>
      <c r="E496" s="288">
        <v>25000</v>
      </c>
      <c r="F496" s="287"/>
      <c r="G496" s="287"/>
      <c r="H496" s="289"/>
      <c r="I496" s="287"/>
      <c r="J496" s="287"/>
    </row>
    <row r="497" spans="1:10" ht="24" x14ac:dyDescent="0.2">
      <c r="A497" s="286" t="s">
        <v>1592</v>
      </c>
      <c r="B497" s="287" t="s">
        <v>1025</v>
      </c>
      <c r="C497" s="287" t="s">
        <v>502</v>
      </c>
      <c r="D497" s="287"/>
      <c r="E497" s="288">
        <v>63000</v>
      </c>
      <c r="F497" s="287"/>
      <c r="G497" s="287"/>
      <c r="H497" s="289"/>
      <c r="I497" s="287"/>
      <c r="J497" s="287"/>
    </row>
    <row r="498" spans="1:10" ht="24" x14ac:dyDescent="0.2">
      <c r="A498" s="286" t="s">
        <v>1593</v>
      </c>
      <c r="B498" s="287" t="s">
        <v>1025</v>
      </c>
      <c r="C498" s="287" t="s">
        <v>502</v>
      </c>
      <c r="D498" s="287"/>
      <c r="E498" s="288">
        <v>85000</v>
      </c>
      <c r="F498" s="287"/>
      <c r="G498" s="287"/>
      <c r="H498" s="289"/>
      <c r="I498" s="287"/>
      <c r="J498" s="287"/>
    </row>
    <row r="499" spans="1:10" ht="36" x14ac:dyDescent="0.2">
      <c r="A499" s="286" t="s">
        <v>1594</v>
      </c>
      <c r="B499" s="287" t="s">
        <v>1490</v>
      </c>
      <c r="C499" s="287" t="s">
        <v>502</v>
      </c>
      <c r="D499" s="287"/>
      <c r="E499" s="288">
        <v>30000</v>
      </c>
      <c r="F499" s="287"/>
      <c r="G499" s="287"/>
      <c r="H499" s="289"/>
      <c r="I499" s="287"/>
      <c r="J499" s="287"/>
    </row>
    <row r="500" spans="1:10" ht="24" x14ac:dyDescent="0.2">
      <c r="A500" s="286" t="s">
        <v>1595</v>
      </c>
      <c r="B500" s="287" t="s">
        <v>1490</v>
      </c>
      <c r="C500" s="287" t="s">
        <v>502</v>
      </c>
      <c r="D500" s="287"/>
      <c r="E500" s="288">
        <v>20000</v>
      </c>
      <c r="F500" s="287"/>
      <c r="G500" s="287"/>
      <c r="H500" s="289"/>
      <c r="I500" s="287"/>
      <c r="J500" s="287"/>
    </row>
    <row r="501" spans="1:10" ht="24" x14ac:dyDescent="0.2">
      <c r="A501" s="286" t="s">
        <v>1596</v>
      </c>
      <c r="B501" s="287" t="s">
        <v>1025</v>
      </c>
      <c r="C501" s="287" t="s">
        <v>502</v>
      </c>
      <c r="D501" s="287"/>
      <c r="E501" s="288">
        <v>55000</v>
      </c>
      <c r="F501" s="287"/>
      <c r="G501" s="287"/>
      <c r="H501" s="289"/>
      <c r="I501" s="287"/>
      <c r="J501" s="287"/>
    </row>
    <row r="502" spans="1:10" ht="24" x14ac:dyDescent="0.2">
      <c r="A502" s="286" t="s">
        <v>1597</v>
      </c>
      <c r="B502" s="287" t="s">
        <v>1490</v>
      </c>
      <c r="C502" s="287" t="s">
        <v>502</v>
      </c>
      <c r="D502" s="287"/>
      <c r="E502" s="288">
        <v>27000</v>
      </c>
      <c r="F502" s="287"/>
      <c r="G502" s="287"/>
      <c r="H502" s="289"/>
      <c r="I502" s="287"/>
      <c r="J502" s="287"/>
    </row>
    <row r="503" spans="1:10" ht="24" x14ac:dyDescent="0.2">
      <c r="A503" s="286" t="s">
        <v>1598</v>
      </c>
      <c r="B503" s="287" t="s">
        <v>1025</v>
      </c>
      <c r="C503" s="287" t="s">
        <v>502</v>
      </c>
      <c r="D503" s="287"/>
      <c r="E503" s="288">
        <v>55500</v>
      </c>
      <c r="F503" s="287"/>
      <c r="G503" s="287"/>
      <c r="H503" s="289"/>
      <c r="I503" s="287"/>
      <c r="J503" s="287"/>
    </row>
    <row r="504" spans="1:10" ht="24" x14ac:dyDescent="0.2">
      <c r="A504" s="286" t="s">
        <v>1599</v>
      </c>
      <c r="B504" s="287" t="s">
        <v>1025</v>
      </c>
      <c r="C504" s="287" t="s">
        <v>502</v>
      </c>
      <c r="D504" s="287"/>
      <c r="E504" s="288">
        <v>88500</v>
      </c>
      <c r="F504" s="287"/>
      <c r="G504" s="287"/>
      <c r="H504" s="289"/>
      <c r="I504" s="287"/>
      <c r="J504" s="287"/>
    </row>
    <row r="505" spans="1:10" ht="24" x14ac:dyDescent="0.2">
      <c r="A505" s="286" t="s">
        <v>1600</v>
      </c>
      <c r="B505" s="287" t="s">
        <v>1490</v>
      </c>
      <c r="C505" s="287" t="s">
        <v>502</v>
      </c>
      <c r="D505" s="287"/>
      <c r="E505" s="288">
        <v>26000</v>
      </c>
      <c r="F505" s="287"/>
      <c r="G505" s="287"/>
      <c r="H505" s="289"/>
      <c r="I505" s="287"/>
      <c r="J505" s="287"/>
    </row>
    <row r="506" spans="1:10" ht="24" x14ac:dyDescent="0.2">
      <c r="A506" s="286" t="s">
        <v>1551</v>
      </c>
      <c r="B506" s="287" t="s">
        <v>1025</v>
      </c>
      <c r="C506" s="287" t="s">
        <v>502</v>
      </c>
      <c r="D506" s="287"/>
      <c r="E506" s="288">
        <v>55000</v>
      </c>
      <c r="F506" s="287"/>
      <c r="G506" s="287"/>
      <c r="H506" s="289"/>
      <c r="I506" s="287"/>
      <c r="J506" s="287"/>
    </row>
    <row r="507" spans="1:10" ht="24" x14ac:dyDescent="0.2">
      <c r="A507" s="286" t="s">
        <v>1601</v>
      </c>
      <c r="B507" s="287" t="s">
        <v>1490</v>
      </c>
      <c r="C507" s="287" t="s">
        <v>502</v>
      </c>
      <c r="D507" s="287"/>
      <c r="E507" s="288">
        <v>25000</v>
      </c>
      <c r="F507" s="287"/>
      <c r="G507" s="287"/>
      <c r="H507" s="289"/>
      <c r="I507" s="287"/>
      <c r="J507" s="287"/>
    </row>
    <row r="508" spans="1:10" ht="24" x14ac:dyDescent="0.2">
      <c r="A508" s="286" t="s">
        <v>1602</v>
      </c>
      <c r="B508" s="287" t="s">
        <v>1025</v>
      </c>
      <c r="C508" s="287" t="s">
        <v>502</v>
      </c>
      <c r="D508" s="287"/>
      <c r="E508" s="288">
        <v>64000</v>
      </c>
      <c r="F508" s="287"/>
      <c r="G508" s="287"/>
      <c r="H508" s="289"/>
      <c r="I508" s="287"/>
      <c r="J508" s="287"/>
    </row>
    <row r="509" spans="1:10" ht="24" x14ac:dyDescent="0.2">
      <c r="A509" s="286" t="s">
        <v>1603</v>
      </c>
      <c r="B509" s="287" t="s">
        <v>1490</v>
      </c>
      <c r="C509" s="287" t="s">
        <v>502</v>
      </c>
      <c r="D509" s="287"/>
      <c r="E509" s="288">
        <v>19640</v>
      </c>
      <c r="F509" s="287"/>
      <c r="G509" s="287"/>
      <c r="H509" s="289"/>
      <c r="I509" s="287"/>
      <c r="J509" s="287"/>
    </row>
    <row r="510" spans="1:10" ht="36" x14ac:dyDescent="0.2">
      <c r="A510" s="286" t="s">
        <v>1604</v>
      </c>
      <c r="B510" s="287" t="s">
        <v>1025</v>
      </c>
      <c r="C510" s="287" t="s">
        <v>502</v>
      </c>
      <c r="D510" s="287"/>
      <c r="E510" s="288">
        <v>47400</v>
      </c>
      <c r="F510" s="287"/>
      <c r="G510" s="287"/>
      <c r="H510" s="289"/>
      <c r="I510" s="287"/>
      <c r="J510" s="287"/>
    </row>
    <row r="511" spans="1:10" ht="36" x14ac:dyDescent="0.2">
      <c r="A511" s="286" t="s">
        <v>1605</v>
      </c>
      <c r="B511" s="287" t="s">
        <v>1490</v>
      </c>
      <c r="C511" s="287" t="s">
        <v>502</v>
      </c>
      <c r="D511" s="287"/>
      <c r="E511" s="288">
        <v>32506</v>
      </c>
      <c r="F511" s="287"/>
      <c r="G511" s="287"/>
      <c r="H511" s="289"/>
      <c r="I511" s="287"/>
      <c r="J511" s="287"/>
    </row>
    <row r="512" spans="1:10" ht="24" x14ac:dyDescent="0.2">
      <c r="A512" s="286" t="s">
        <v>1606</v>
      </c>
      <c r="B512" s="287" t="s">
        <v>1490</v>
      </c>
      <c r="C512" s="287" t="s">
        <v>502</v>
      </c>
      <c r="D512" s="287"/>
      <c r="E512" s="288">
        <v>32000</v>
      </c>
      <c r="F512" s="287"/>
      <c r="G512" s="287"/>
      <c r="H512" s="289"/>
      <c r="I512" s="287"/>
      <c r="J512" s="287"/>
    </row>
    <row r="513" spans="1:10" ht="36" x14ac:dyDescent="0.2">
      <c r="A513" s="286" t="s">
        <v>1607</v>
      </c>
      <c r="B513" s="287" t="s">
        <v>1490</v>
      </c>
      <c r="C513" s="287" t="s">
        <v>502</v>
      </c>
      <c r="D513" s="287"/>
      <c r="E513" s="288">
        <v>32000</v>
      </c>
      <c r="F513" s="287"/>
      <c r="G513" s="287"/>
      <c r="H513" s="289"/>
      <c r="I513" s="287"/>
      <c r="J513" s="287"/>
    </row>
    <row r="514" spans="1:10" ht="24" x14ac:dyDescent="0.2">
      <c r="A514" s="286" t="s">
        <v>1608</v>
      </c>
      <c r="B514" s="287" t="s">
        <v>1490</v>
      </c>
      <c r="C514" s="287" t="s">
        <v>502</v>
      </c>
      <c r="D514" s="287"/>
      <c r="E514" s="288">
        <v>32000</v>
      </c>
      <c r="F514" s="287"/>
      <c r="G514" s="287"/>
      <c r="H514" s="289"/>
      <c r="I514" s="287"/>
      <c r="J514" s="287"/>
    </row>
    <row r="515" spans="1:10" ht="24" x14ac:dyDescent="0.2">
      <c r="A515" s="286" t="s">
        <v>1609</v>
      </c>
      <c r="B515" s="287" t="s">
        <v>1490</v>
      </c>
      <c r="C515" s="287" t="s">
        <v>502</v>
      </c>
      <c r="D515" s="287"/>
      <c r="E515" s="288">
        <v>27000</v>
      </c>
      <c r="F515" s="287"/>
      <c r="G515" s="287"/>
      <c r="H515" s="289"/>
      <c r="I515" s="287"/>
      <c r="J515" s="287"/>
    </row>
    <row r="516" spans="1:10" ht="24" x14ac:dyDescent="0.2">
      <c r="A516" s="286" t="s">
        <v>1610</v>
      </c>
      <c r="B516" s="287" t="s">
        <v>1025</v>
      </c>
      <c r="C516" s="287" t="s">
        <v>502</v>
      </c>
      <c r="D516" s="287"/>
      <c r="E516" s="288">
        <v>88000</v>
      </c>
      <c r="F516" s="287"/>
      <c r="G516" s="287"/>
      <c r="H516" s="289"/>
      <c r="I516" s="287"/>
      <c r="J516" s="287"/>
    </row>
    <row r="517" spans="1:10" ht="24" x14ac:dyDescent="0.2">
      <c r="A517" s="286" t="s">
        <v>1611</v>
      </c>
      <c r="B517" s="287" t="s">
        <v>1490</v>
      </c>
      <c r="C517" s="287" t="s">
        <v>502</v>
      </c>
      <c r="D517" s="287"/>
      <c r="E517" s="288">
        <v>33000</v>
      </c>
      <c r="F517" s="287"/>
      <c r="G517" s="287"/>
      <c r="H517" s="289"/>
      <c r="I517" s="287"/>
      <c r="J517" s="287"/>
    </row>
    <row r="518" spans="1:10" ht="24" x14ac:dyDescent="0.2">
      <c r="A518" s="286" t="s">
        <v>1612</v>
      </c>
      <c r="B518" s="287" t="s">
        <v>1025</v>
      </c>
      <c r="C518" s="287" t="s">
        <v>502</v>
      </c>
      <c r="D518" s="287"/>
      <c r="E518" s="288">
        <v>54000</v>
      </c>
      <c r="F518" s="287"/>
      <c r="G518" s="287"/>
      <c r="H518" s="289"/>
      <c r="I518" s="287"/>
      <c r="J518" s="287"/>
    </row>
    <row r="519" spans="1:10" ht="24" x14ac:dyDescent="0.2">
      <c r="A519" s="286" t="s">
        <v>1613</v>
      </c>
      <c r="B519" s="287" t="s">
        <v>1490</v>
      </c>
      <c r="C519" s="287" t="s">
        <v>502</v>
      </c>
      <c r="D519" s="287"/>
      <c r="E519" s="288">
        <v>30000</v>
      </c>
      <c r="F519" s="287"/>
      <c r="G519" s="287"/>
      <c r="H519" s="289"/>
      <c r="I519" s="287"/>
      <c r="J519" s="287"/>
    </row>
    <row r="520" spans="1:10" ht="24" x14ac:dyDescent="0.2">
      <c r="A520" s="286" t="s">
        <v>1614</v>
      </c>
      <c r="B520" s="287" t="s">
        <v>1025</v>
      </c>
      <c r="C520" s="287" t="s">
        <v>502</v>
      </c>
      <c r="D520" s="287"/>
      <c r="E520" s="288">
        <v>40000</v>
      </c>
      <c r="F520" s="287"/>
      <c r="G520" s="287"/>
      <c r="H520" s="289"/>
      <c r="I520" s="287"/>
      <c r="J520" s="287"/>
    </row>
    <row r="521" spans="1:10" ht="24" x14ac:dyDescent="0.2">
      <c r="A521" s="286" t="s">
        <v>1615</v>
      </c>
      <c r="B521" s="287" t="s">
        <v>1490</v>
      </c>
      <c r="C521" s="287" t="s">
        <v>502</v>
      </c>
      <c r="D521" s="287"/>
      <c r="E521" s="288">
        <v>36000</v>
      </c>
      <c r="F521" s="287"/>
      <c r="G521" s="287"/>
      <c r="H521" s="289"/>
      <c r="I521" s="287"/>
      <c r="J521" s="287"/>
    </row>
    <row r="522" spans="1:10" ht="24" x14ac:dyDescent="0.2">
      <c r="A522" s="286" t="s">
        <v>1616</v>
      </c>
      <c r="B522" s="287" t="s">
        <v>1025</v>
      </c>
      <c r="C522" s="287" t="s">
        <v>502</v>
      </c>
      <c r="D522" s="287"/>
      <c r="E522" s="288">
        <v>50000</v>
      </c>
      <c r="F522" s="287"/>
      <c r="G522" s="287"/>
      <c r="H522" s="289"/>
      <c r="I522" s="287"/>
      <c r="J522" s="287"/>
    </row>
    <row r="523" spans="1:10" ht="24" x14ac:dyDescent="0.2">
      <c r="A523" s="286" t="s">
        <v>1617</v>
      </c>
      <c r="B523" s="287" t="s">
        <v>1025</v>
      </c>
      <c r="C523" s="287" t="s">
        <v>502</v>
      </c>
      <c r="D523" s="287"/>
      <c r="E523" s="288">
        <v>47000</v>
      </c>
      <c r="F523" s="287"/>
      <c r="G523" s="287"/>
      <c r="H523" s="289"/>
      <c r="I523" s="287"/>
      <c r="J523" s="287"/>
    </row>
    <row r="524" spans="1:10" ht="24" x14ac:dyDescent="0.2">
      <c r="A524" s="286" t="s">
        <v>1618</v>
      </c>
      <c r="B524" s="287" t="s">
        <v>1490</v>
      </c>
      <c r="C524" s="287" t="s">
        <v>502</v>
      </c>
      <c r="D524" s="287"/>
      <c r="E524" s="288">
        <v>36000</v>
      </c>
      <c r="F524" s="287"/>
      <c r="G524" s="287"/>
      <c r="H524" s="289"/>
      <c r="I524" s="287"/>
      <c r="J524" s="287"/>
    </row>
    <row r="525" spans="1:10" ht="24" x14ac:dyDescent="0.2">
      <c r="A525" s="286" t="s">
        <v>1619</v>
      </c>
      <c r="B525" s="287" t="s">
        <v>1490</v>
      </c>
      <c r="C525" s="287" t="s">
        <v>502</v>
      </c>
      <c r="D525" s="287"/>
      <c r="E525" s="288">
        <v>24000</v>
      </c>
      <c r="F525" s="287"/>
      <c r="G525" s="287"/>
      <c r="H525" s="289"/>
      <c r="I525" s="287"/>
      <c r="J525" s="287"/>
    </row>
    <row r="526" spans="1:10" ht="24" x14ac:dyDescent="0.2">
      <c r="A526" s="286" t="s">
        <v>1620</v>
      </c>
      <c r="B526" s="287" t="s">
        <v>1025</v>
      </c>
      <c r="C526" s="287" t="s">
        <v>502</v>
      </c>
      <c r="D526" s="287"/>
      <c r="E526" s="288">
        <v>48600.01</v>
      </c>
      <c r="F526" s="287"/>
      <c r="G526" s="287"/>
      <c r="H526" s="289"/>
      <c r="I526" s="287"/>
      <c r="J526" s="287"/>
    </row>
    <row r="527" spans="1:10" ht="36" x14ac:dyDescent="0.2">
      <c r="A527" s="286" t="s">
        <v>1621</v>
      </c>
      <c r="B527" s="287" t="s">
        <v>1490</v>
      </c>
      <c r="C527" s="287" t="s">
        <v>502</v>
      </c>
      <c r="D527" s="287"/>
      <c r="E527" s="288">
        <v>22200</v>
      </c>
      <c r="F527" s="287"/>
      <c r="G527" s="287"/>
      <c r="H527" s="289"/>
      <c r="I527" s="287"/>
      <c r="J527" s="287"/>
    </row>
    <row r="528" spans="1:10" ht="24" x14ac:dyDescent="0.2">
      <c r="A528" s="286" t="s">
        <v>1622</v>
      </c>
      <c r="B528" s="287" t="s">
        <v>1490</v>
      </c>
      <c r="C528" s="287" t="s">
        <v>502</v>
      </c>
      <c r="D528" s="287"/>
      <c r="E528" s="288">
        <v>21000</v>
      </c>
      <c r="F528" s="287"/>
      <c r="G528" s="287"/>
      <c r="H528" s="289"/>
      <c r="I528" s="287"/>
      <c r="J528" s="287"/>
    </row>
    <row r="529" spans="1:10" ht="24" x14ac:dyDescent="0.2">
      <c r="A529" s="286" t="s">
        <v>1623</v>
      </c>
      <c r="B529" s="287" t="s">
        <v>1490</v>
      </c>
      <c r="C529" s="287" t="s">
        <v>502</v>
      </c>
      <c r="D529" s="287"/>
      <c r="E529" s="288">
        <v>24000</v>
      </c>
      <c r="F529" s="287"/>
      <c r="G529" s="287"/>
      <c r="H529" s="289"/>
      <c r="I529" s="287"/>
      <c r="J529" s="287"/>
    </row>
    <row r="530" spans="1:10" ht="24" x14ac:dyDescent="0.2">
      <c r="A530" s="286" t="s">
        <v>1624</v>
      </c>
      <c r="B530" s="287" t="s">
        <v>1490</v>
      </c>
      <c r="C530" s="287" t="s">
        <v>502</v>
      </c>
      <c r="D530" s="287"/>
      <c r="E530" s="288">
        <v>27000</v>
      </c>
      <c r="F530" s="287"/>
      <c r="G530" s="287"/>
      <c r="H530" s="289"/>
      <c r="I530" s="287"/>
      <c r="J530" s="287"/>
    </row>
    <row r="531" spans="1:10" ht="24" x14ac:dyDescent="0.2">
      <c r="A531" s="286" t="s">
        <v>1239</v>
      </c>
      <c r="B531" s="287" t="s">
        <v>1490</v>
      </c>
      <c r="C531" s="287" t="s">
        <v>502</v>
      </c>
      <c r="D531" s="287"/>
      <c r="E531" s="288">
        <v>29278.91</v>
      </c>
      <c r="F531" s="287"/>
      <c r="G531" s="287"/>
      <c r="H531" s="289"/>
      <c r="I531" s="287"/>
      <c r="J531" s="287"/>
    </row>
    <row r="532" spans="1:10" ht="24" x14ac:dyDescent="0.2">
      <c r="A532" s="286" t="s">
        <v>1625</v>
      </c>
      <c r="B532" s="287" t="s">
        <v>1490</v>
      </c>
      <c r="C532" s="287" t="s">
        <v>502</v>
      </c>
      <c r="D532" s="287"/>
      <c r="E532" s="288">
        <v>24000</v>
      </c>
      <c r="F532" s="287"/>
      <c r="G532" s="287"/>
      <c r="H532" s="289"/>
      <c r="I532" s="287"/>
      <c r="J532" s="287"/>
    </row>
    <row r="533" spans="1:10" ht="24" x14ac:dyDescent="0.2">
      <c r="A533" s="286" t="s">
        <v>1626</v>
      </c>
      <c r="B533" s="287" t="s">
        <v>1490</v>
      </c>
      <c r="C533" s="287" t="s">
        <v>502</v>
      </c>
      <c r="D533" s="287"/>
      <c r="E533" s="288">
        <v>27000</v>
      </c>
      <c r="F533" s="287"/>
      <c r="G533" s="287"/>
      <c r="H533" s="289"/>
      <c r="I533" s="287"/>
      <c r="J533" s="287"/>
    </row>
    <row r="534" spans="1:10" ht="24" x14ac:dyDescent="0.2">
      <c r="A534" s="286" t="s">
        <v>1627</v>
      </c>
      <c r="B534" s="287" t="s">
        <v>1025</v>
      </c>
      <c r="C534" s="287" t="s">
        <v>502</v>
      </c>
      <c r="D534" s="287"/>
      <c r="E534" s="288">
        <v>62461.67</v>
      </c>
      <c r="F534" s="287"/>
      <c r="G534" s="287"/>
      <c r="H534" s="289"/>
      <c r="I534" s="287"/>
      <c r="J534" s="287"/>
    </row>
    <row r="535" spans="1:10" ht="36" x14ac:dyDescent="0.2">
      <c r="A535" s="286" t="s">
        <v>1628</v>
      </c>
      <c r="B535" s="287" t="s">
        <v>1025</v>
      </c>
      <c r="C535" s="287" t="s">
        <v>502</v>
      </c>
      <c r="D535" s="287"/>
      <c r="E535" s="288">
        <v>62000</v>
      </c>
      <c r="F535" s="287"/>
      <c r="G535" s="287"/>
      <c r="H535" s="289"/>
      <c r="I535" s="287"/>
      <c r="J535" s="287"/>
    </row>
    <row r="536" spans="1:10" ht="24" x14ac:dyDescent="0.2">
      <c r="A536" s="286" t="s">
        <v>1339</v>
      </c>
      <c r="B536" s="287" t="s">
        <v>1025</v>
      </c>
      <c r="C536" s="287" t="s">
        <v>502</v>
      </c>
      <c r="D536" s="287"/>
      <c r="E536" s="288">
        <v>44000</v>
      </c>
      <c r="F536" s="287"/>
      <c r="G536" s="287"/>
      <c r="H536" s="289"/>
      <c r="I536" s="287"/>
      <c r="J536" s="287"/>
    </row>
    <row r="537" spans="1:10" ht="24" x14ac:dyDescent="0.2">
      <c r="A537" s="286" t="s">
        <v>1629</v>
      </c>
      <c r="B537" s="287" t="s">
        <v>1490</v>
      </c>
      <c r="C537" s="287" t="s">
        <v>502</v>
      </c>
      <c r="D537" s="287"/>
      <c r="E537" s="288">
        <v>33000</v>
      </c>
      <c r="F537" s="287"/>
      <c r="G537" s="287"/>
      <c r="H537" s="289"/>
      <c r="I537" s="287"/>
      <c r="J537" s="287"/>
    </row>
    <row r="538" spans="1:10" ht="24" x14ac:dyDescent="0.2">
      <c r="A538" s="286" t="s">
        <v>1630</v>
      </c>
      <c r="B538" s="287" t="s">
        <v>1490</v>
      </c>
      <c r="C538" s="287" t="s">
        <v>502</v>
      </c>
      <c r="D538" s="287"/>
      <c r="E538" s="288">
        <v>33000</v>
      </c>
      <c r="F538" s="287"/>
      <c r="G538" s="287"/>
      <c r="H538" s="289"/>
      <c r="I538" s="287"/>
      <c r="J538" s="287"/>
    </row>
    <row r="539" spans="1:10" ht="24" x14ac:dyDescent="0.2">
      <c r="A539" s="286" t="s">
        <v>1631</v>
      </c>
      <c r="B539" s="287" t="s">
        <v>1490</v>
      </c>
      <c r="C539" s="287" t="s">
        <v>502</v>
      </c>
      <c r="D539" s="287"/>
      <c r="E539" s="288">
        <v>33000</v>
      </c>
      <c r="F539" s="287"/>
      <c r="G539" s="287"/>
      <c r="H539" s="289"/>
      <c r="I539" s="287"/>
      <c r="J539" s="287"/>
    </row>
    <row r="540" spans="1:10" ht="36" x14ac:dyDescent="0.2">
      <c r="A540" s="286" t="s">
        <v>1632</v>
      </c>
      <c r="B540" s="287" t="s">
        <v>1490</v>
      </c>
      <c r="C540" s="287" t="s">
        <v>502</v>
      </c>
      <c r="D540" s="287"/>
      <c r="E540" s="288">
        <v>35000</v>
      </c>
      <c r="F540" s="287"/>
      <c r="G540" s="287"/>
      <c r="H540" s="289"/>
      <c r="I540" s="287"/>
      <c r="J540" s="287"/>
    </row>
    <row r="541" spans="1:10" ht="24" x14ac:dyDescent="0.2">
      <c r="A541" s="286" t="s">
        <v>1633</v>
      </c>
      <c r="B541" s="287" t="s">
        <v>1490</v>
      </c>
      <c r="C541" s="287" t="s">
        <v>502</v>
      </c>
      <c r="D541" s="287"/>
      <c r="E541" s="288">
        <v>33000</v>
      </c>
      <c r="F541" s="287"/>
      <c r="G541" s="287"/>
      <c r="H541" s="289"/>
      <c r="I541" s="287"/>
      <c r="J541" s="287"/>
    </row>
    <row r="542" spans="1:10" ht="24" x14ac:dyDescent="0.2">
      <c r="A542" s="286" t="s">
        <v>1634</v>
      </c>
      <c r="B542" s="287" t="s">
        <v>1490</v>
      </c>
      <c r="C542" s="287" t="s">
        <v>502</v>
      </c>
      <c r="D542" s="287"/>
      <c r="E542" s="288">
        <v>30000</v>
      </c>
      <c r="F542" s="287"/>
      <c r="G542" s="287"/>
      <c r="H542" s="289"/>
      <c r="I542" s="287"/>
      <c r="J542" s="287"/>
    </row>
    <row r="543" spans="1:10" ht="24" x14ac:dyDescent="0.2">
      <c r="A543" s="286" t="s">
        <v>1635</v>
      </c>
      <c r="B543" s="287" t="s">
        <v>1025</v>
      </c>
      <c r="C543" s="287" t="s">
        <v>502</v>
      </c>
      <c r="D543" s="287"/>
      <c r="E543" s="288">
        <v>98203.95</v>
      </c>
      <c r="F543" s="287"/>
      <c r="G543" s="287"/>
      <c r="H543" s="289"/>
      <c r="I543" s="287"/>
      <c r="J543" s="287"/>
    </row>
    <row r="544" spans="1:10" ht="24" x14ac:dyDescent="0.2">
      <c r="A544" s="286" t="s">
        <v>1636</v>
      </c>
      <c r="B544" s="287" t="s">
        <v>1025</v>
      </c>
      <c r="C544" s="287" t="s">
        <v>502</v>
      </c>
      <c r="D544" s="287"/>
      <c r="E544" s="288">
        <v>47000</v>
      </c>
      <c r="F544" s="287"/>
      <c r="G544" s="287"/>
      <c r="H544" s="289"/>
      <c r="I544" s="287"/>
      <c r="J544" s="287"/>
    </row>
    <row r="545" spans="1:10" ht="36" x14ac:dyDescent="0.2">
      <c r="A545" s="286" t="s">
        <v>1637</v>
      </c>
      <c r="B545" s="287" t="s">
        <v>1490</v>
      </c>
      <c r="C545" s="287" t="s">
        <v>502</v>
      </c>
      <c r="D545" s="287"/>
      <c r="E545" s="288">
        <v>20000</v>
      </c>
      <c r="F545" s="287"/>
      <c r="G545" s="287"/>
      <c r="H545" s="289"/>
      <c r="I545" s="287"/>
      <c r="J545" s="287"/>
    </row>
    <row r="546" spans="1:10" ht="24" x14ac:dyDescent="0.2">
      <c r="A546" s="286" t="s">
        <v>1638</v>
      </c>
      <c r="B546" s="287" t="s">
        <v>1490</v>
      </c>
      <c r="C546" s="287" t="s">
        <v>502</v>
      </c>
      <c r="D546" s="287"/>
      <c r="E546" s="288">
        <v>22000</v>
      </c>
      <c r="F546" s="287"/>
      <c r="G546" s="287"/>
      <c r="H546" s="289"/>
      <c r="I546" s="287"/>
      <c r="J546" s="287"/>
    </row>
    <row r="547" spans="1:10" ht="24" x14ac:dyDescent="0.2">
      <c r="A547" s="286" t="s">
        <v>1639</v>
      </c>
      <c r="B547" s="287" t="s">
        <v>1490</v>
      </c>
      <c r="C547" s="287" t="s">
        <v>502</v>
      </c>
      <c r="D547" s="287"/>
      <c r="E547" s="288">
        <v>21000</v>
      </c>
      <c r="F547" s="287"/>
      <c r="G547" s="287"/>
      <c r="H547" s="289"/>
      <c r="I547" s="287"/>
      <c r="J547" s="287"/>
    </row>
    <row r="548" spans="1:10" ht="24" x14ac:dyDescent="0.2">
      <c r="A548" s="286" t="s">
        <v>1640</v>
      </c>
      <c r="B548" s="287" t="s">
        <v>1490</v>
      </c>
      <c r="C548" s="287" t="s">
        <v>502</v>
      </c>
      <c r="D548" s="287"/>
      <c r="E548" s="288">
        <v>36000</v>
      </c>
      <c r="F548" s="287"/>
      <c r="G548" s="287"/>
      <c r="H548" s="289"/>
      <c r="I548" s="287"/>
      <c r="J548" s="287"/>
    </row>
    <row r="549" spans="1:10" ht="24" x14ac:dyDescent="0.2">
      <c r="A549" s="286" t="s">
        <v>1641</v>
      </c>
      <c r="B549" s="287" t="s">
        <v>1490</v>
      </c>
      <c r="C549" s="287" t="s">
        <v>502</v>
      </c>
      <c r="D549" s="287"/>
      <c r="E549" s="288">
        <v>26000</v>
      </c>
      <c r="F549" s="287"/>
      <c r="G549" s="287"/>
      <c r="H549" s="289"/>
      <c r="I549" s="287"/>
      <c r="J549" s="287"/>
    </row>
    <row r="550" spans="1:10" ht="24" x14ac:dyDescent="0.2">
      <c r="A550" s="286" t="s">
        <v>1642</v>
      </c>
      <c r="B550" s="287" t="s">
        <v>1025</v>
      </c>
      <c r="C550" s="287" t="s">
        <v>502</v>
      </c>
      <c r="D550" s="287"/>
      <c r="E550" s="288">
        <v>49600</v>
      </c>
      <c r="F550" s="287"/>
      <c r="G550" s="287"/>
      <c r="H550" s="289"/>
      <c r="I550" s="287"/>
      <c r="J550" s="287"/>
    </row>
    <row r="551" spans="1:10" ht="24" x14ac:dyDescent="0.2">
      <c r="A551" s="286" t="s">
        <v>1643</v>
      </c>
      <c r="B551" s="287" t="s">
        <v>1490</v>
      </c>
      <c r="C551" s="287" t="s">
        <v>502</v>
      </c>
      <c r="D551" s="287"/>
      <c r="E551" s="288">
        <v>24000</v>
      </c>
      <c r="F551" s="287"/>
      <c r="G551" s="287"/>
      <c r="H551" s="289"/>
      <c r="I551" s="287"/>
      <c r="J551" s="287"/>
    </row>
    <row r="552" spans="1:10" ht="24" x14ac:dyDescent="0.2">
      <c r="A552" s="286" t="s">
        <v>1231</v>
      </c>
      <c r="B552" s="287" t="s">
        <v>1490</v>
      </c>
      <c r="C552" s="287" t="s">
        <v>502</v>
      </c>
      <c r="D552" s="287"/>
      <c r="E552" s="288">
        <v>21000</v>
      </c>
      <c r="F552" s="287"/>
      <c r="G552" s="287"/>
      <c r="H552" s="289"/>
      <c r="I552" s="287"/>
      <c r="J552" s="287"/>
    </row>
    <row r="553" spans="1:10" ht="36" x14ac:dyDescent="0.2">
      <c r="A553" s="286" t="s">
        <v>1644</v>
      </c>
      <c r="B553" s="287" t="s">
        <v>1490</v>
      </c>
      <c r="C553" s="287" t="s">
        <v>502</v>
      </c>
      <c r="D553" s="287"/>
      <c r="E553" s="288">
        <v>27000</v>
      </c>
      <c r="F553" s="287"/>
      <c r="G553" s="287"/>
      <c r="H553" s="289"/>
      <c r="I553" s="287"/>
      <c r="J553" s="287"/>
    </row>
    <row r="554" spans="1:10" ht="24" x14ac:dyDescent="0.2">
      <c r="A554" s="286" t="s">
        <v>1645</v>
      </c>
      <c r="B554" s="287" t="s">
        <v>1490</v>
      </c>
      <c r="C554" s="287" t="s">
        <v>502</v>
      </c>
      <c r="D554" s="287"/>
      <c r="E554" s="288">
        <v>26000</v>
      </c>
      <c r="F554" s="287"/>
      <c r="G554" s="287"/>
      <c r="H554" s="289"/>
      <c r="I554" s="287"/>
      <c r="J554" s="287"/>
    </row>
    <row r="555" spans="1:10" ht="24" x14ac:dyDescent="0.2">
      <c r="A555" s="286" t="s">
        <v>1646</v>
      </c>
      <c r="B555" s="287" t="s">
        <v>1490</v>
      </c>
      <c r="C555" s="287" t="s">
        <v>502</v>
      </c>
      <c r="D555" s="287"/>
      <c r="E555" s="288">
        <v>27000</v>
      </c>
      <c r="F555" s="287"/>
      <c r="G555" s="287"/>
      <c r="H555" s="289"/>
      <c r="I555" s="287"/>
      <c r="J555" s="287"/>
    </row>
    <row r="556" spans="1:10" ht="24" x14ac:dyDescent="0.2">
      <c r="A556" s="286" t="s">
        <v>1647</v>
      </c>
      <c r="B556" s="287" t="s">
        <v>1490</v>
      </c>
      <c r="C556" s="287" t="s">
        <v>502</v>
      </c>
      <c r="D556" s="287"/>
      <c r="E556" s="288">
        <v>32000</v>
      </c>
      <c r="F556" s="287"/>
      <c r="G556" s="287"/>
      <c r="H556" s="289"/>
      <c r="I556" s="287"/>
      <c r="J556" s="287"/>
    </row>
    <row r="557" spans="1:10" ht="24" x14ac:dyDescent="0.2">
      <c r="A557" s="286" t="s">
        <v>1648</v>
      </c>
      <c r="B557" s="287" t="s">
        <v>1490</v>
      </c>
      <c r="C557" s="287" t="s">
        <v>502</v>
      </c>
      <c r="D557" s="287"/>
      <c r="E557" s="288">
        <v>24000</v>
      </c>
      <c r="F557" s="287"/>
      <c r="G557" s="287"/>
      <c r="H557" s="289"/>
      <c r="I557" s="287"/>
      <c r="J557" s="287"/>
    </row>
    <row r="558" spans="1:10" ht="24" x14ac:dyDescent="0.2">
      <c r="A558" s="286" t="s">
        <v>1649</v>
      </c>
      <c r="B558" s="287" t="s">
        <v>1490</v>
      </c>
      <c r="C558" s="287" t="s">
        <v>502</v>
      </c>
      <c r="D558" s="287"/>
      <c r="E558" s="288">
        <v>27000</v>
      </c>
      <c r="F558" s="287"/>
      <c r="G558" s="287"/>
      <c r="H558" s="289"/>
      <c r="I558" s="287"/>
      <c r="J558" s="287"/>
    </row>
    <row r="559" spans="1:10" ht="24" x14ac:dyDescent="0.2">
      <c r="A559" s="286" t="s">
        <v>737</v>
      </c>
      <c r="B559" s="287" t="s">
        <v>1490</v>
      </c>
      <c r="C559" s="287" t="s">
        <v>502</v>
      </c>
      <c r="D559" s="287"/>
      <c r="E559" s="288">
        <v>24000</v>
      </c>
      <c r="F559" s="287"/>
      <c r="G559" s="287"/>
      <c r="H559" s="289"/>
      <c r="I559" s="287"/>
      <c r="J559" s="287"/>
    </row>
    <row r="560" spans="1:10" ht="36" x14ac:dyDescent="0.2">
      <c r="A560" s="286" t="s">
        <v>1650</v>
      </c>
      <c r="B560" s="287" t="s">
        <v>1490</v>
      </c>
      <c r="C560" s="287" t="s">
        <v>502</v>
      </c>
      <c r="D560" s="287"/>
      <c r="E560" s="288">
        <v>27000</v>
      </c>
      <c r="F560" s="287"/>
      <c r="G560" s="287"/>
      <c r="H560" s="289"/>
      <c r="I560" s="287"/>
      <c r="J560" s="287"/>
    </row>
    <row r="561" spans="1:10" ht="24" x14ac:dyDescent="0.2">
      <c r="A561" s="286" t="s">
        <v>1651</v>
      </c>
      <c r="B561" s="287" t="s">
        <v>1490</v>
      </c>
      <c r="C561" s="287" t="s">
        <v>502</v>
      </c>
      <c r="D561" s="287"/>
      <c r="E561" s="288">
        <v>27000</v>
      </c>
      <c r="F561" s="287"/>
      <c r="G561" s="287"/>
      <c r="H561" s="289"/>
      <c r="I561" s="287"/>
      <c r="J561" s="287"/>
    </row>
    <row r="562" spans="1:10" ht="36" x14ac:dyDescent="0.2">
      <c r="A562" s="286" t="s">
        <v>1652</v>
      </c>
      <c r="B562" s="287" t="s">
        <v>1490</v>
      </c>
      <c r="C562" s="287" t="s">
        <v>502</v>
      </c>
      <c r="D562" s="287"/>
      <c r="E562" s="288">
        <v>27000</v>
      </c>
      <c r="F562" s="287"/>
      <c r="G562" s="287"/>
      <c r="H562" s="289"/>
      <c r="I562" s="287"/>
      <c r="J562" s="287"/>
    </row>
    <row r="563" spans="1:10" ht="24" x14ac:dyDescent="0.2">
      <c r="A563" s="286" t="s">
        <v>1653</v>
      </c>
      <c r="B563" s="287" t="s">
        <v>1025</v>
      </c>
      <c r="C563" s="287" t="s">
        <v>502</v>
      </c>
      <c r="D563" s="287"/>
      <c r="E563" s="288">
        <v>62000</v>
      </c>
      <c r="F563" s="287"/>
      <c r="G563" s="287"/>
      <c r="H563" s="289"/>
      <c r="I563" s="287"/>
      <c r="J563" s="287"/>
    </row>
    <row r="564" spans="1:10" ht="24" x14ac:dyDescent="0.2">
      <c r="A564" s="286" t="s">
        <v>1654</v>
      </c>
      <c r="B564" s="287" t="s">
        <v>1025</v>
      </c>
      <c r="C564" s="287" t="s">
        <v>502</v>
      </c>
      <c r="D564" s="287"/>
      <c r="E564" s="288">
        <v>50000</v>
      </c>
      <c r="F564" s="287"/>
      <c r="G564" s="287"/>
      <c r="H564" s="289"/>
      <c r="I564" s="287"/>
      <c r="J564" s="287"/>
    </row>
    <row r="565" spans="1:10" ht="24" x14ac:dyDescent="0.2">
      <c r="A565" s="286" t="s">
        <v>1655</v>
      </c>
      <c r="B565" s="287" t="s">
        <v>1490</v>
      </c>
      <c r="C565" s="287" t="s">
        <v>502</v>
      </c>
      <c r="D565" s="287"/>
      <c r="E565" s="288">
        <v>33000</v>
      </c>
      <c r="F565" s="287"/>
      <c r="G565" s="287"/>
      <c r="H565" s="289"/>
      <c r="I565" s="287"/>
      <c r="J565" s="287"/>
    </row>
    <row r="566" spans="1:10" ht="24" x14ac:dyDescent="0.2">
      <c r="A566" s="286" t="s">
        <v>1656</v>
      </c>
      <c r="B566" s="287" t="s">
        <v>1025</v>
      </c>
      <c r="C566" s="287" t="s">
        <v>502</v>
      </c>
      <c r="D566" s="287"/>
      <c r="E566" s="288">
        <v>248980</v>
      </c>
      <c r="F566" s="287"/>
      <c r="G566" s="287"/>
      <c r="H566" s="289"/>
      <c r="I566" s="287"/>
      <c r="J566" s="287"/>
    </row>
    <row r="567" spans="1:10" ht="41.25" customHeight="1" x14ac:dyDescent="0.2">
      <c r="A567" s="764" t="s">
        <v>1657</v>
      </c>
      <c r="B567" s="764"/>
      <c r="C567" s="764"/>
      <c r="D567" s="764"/>
      <c r="E567" s="291">
        <f>E568+E658+E706</f>
        <v>11245810.960000001</v>
      </c>
      <c r="F567" s="283"/>
      <c r="G567" s="283"/>
      <c r="H567" s="283"/>
      <c r="I567" s="283"/>
      <c r="J567" s="284"/>
    </row>
    <row r="568" spans="1:10" ht="18" x14ac:dyDescent="0.2">
      <c r="A568" s="84" t="s">
        <v>1658</v>
      </c>
      <c r="B568" s="85"/>
      <c r="C568" s="85"/>
      <c r="D568" s="85"/>
      <c r="E568" s="292">
        <f>SUM(E569:E657)</f>
        <v>7959472.6600000011</v>
      </c>
      <c r="F568" s="85"/>
      <c r="G568" s="85"/>
      <c r="H568" s="85"/>
      <c r="I568" s="85"/>
      <c r="J568" s="85"/>
    </row>
    <row r="569" spans="1:10" ht="24" x14ac:dyDescent="0.2">
      <c r="A569" s="293" t="s">
        <v>1659</v>
      </c>
      <c r="B569" s="294" t="s">
        <v>1660</v>
      </c>
      <c r="C569" s="294" t="s">
        <v>1661</v>
      </c>
      <c r="D569" s="294" t="s">
        <v>1662</v>
      </c>
      <c r="E569" s="295">
        <v>18644</v>
      </c>
      <c r="F569" s="294" t="s">
        <v>1663</v>
      </c>
      <c r="G569" s="129" t="s">
        <v>580</v>
      </c>
      <c r="H569" s="296">
        <v>44221</v>
      </c>
      <c r="I569" s="296">
        <v>44311</v>
      </c>
      <c r="J569" s="287" t="s">
        <v>1664</v>
      </c>
    </row>
    <row r="570" spans="1:10" ht="24" x14ac:dyDescent="0.2">
      <c r="A570" s="293" t="s">
        <v>1477</v>
      </c>
      <c r="B570" s="294" t="s">
        <v>1660</v>
      </c>
      <c r="C570" s="294" t="s">
        <v>1661</v>
      </c>
      <c r="D570" s="294" t="s">
        <v>1665</v>
      </c>
      <c r="E570" s="295">
        <v>22893.07</v>
      </c>
      <c r="F570" s="294" t="s">
        <v>1666</v>
      </c>
      <c r="G570" s="129" t="s">
        <v>580</v>
      </c>
      <c r="H570" s="296">
        <v>44222</v>
      </c>
      <c r="I570" s="296">
        <v>44462</v>
      </c>
      <c r="J570" s="287" t="s">
        <v>1664</v>
      </c>
    </row>
    <row r="571" spans="1:10" ht="48" x14ac:dyDescent="0.2">
      <c r="A571" s="293" t="s">
        <v>1667</v>
      </c>
      <c r="B571" s="294" t="s">
        <v>1660</v>
      </c>
      <c r="C571" s="294" t="s">
        <v>1661</v>
      </c>
      <c r="D571" s="294" t="s">
        <v>1668</v>
      </c>
      <c r="E571" s="295">
        <v>33049</v>
      </c>
      <c r="F571" s="294" t="s">
        <v>1669</v>
      </c>
      <c r="G571" s="129" t="s">
        <v>580</v>
      </c>
      <c r="H571" s="296">
        <v>44224</v>
      </c>
      <c r="I571" s="296">
        <v>44584</v>
      </c>
      <c r="J571" s="287" t="s">
        <v>1664</v>
      </c>
    </row>
    <row r="572" spans="1:10" ht="72" x14ac:dyDescent="0.2">
      <c r="A572" s="293" t="s">
        <v>1670</v>
      </c>
      <c r="B572" s="294" t="s">
        <v>1660</v>
      </c>
      <c r="C572" s="294" t="s">
        <v>1661</v>
      </c>
      <c r="D572" s="294" t="s">
        <v>1671</v>
      </c>
      <c r="E572" s="295">
        <v>20000</v>
      </c>
      <c r="F572" s="294" t="s">
        <v>1672</v>
      </c>
      <c r="G572" s="129" t="s">
        <v>580</v>
      </c>
      <c r="H572" s="296">
        <v>44256</v>
      </c>
      <c r="I572" s="296">
        <v>44263</v>
      </c>
      <c r="J572" s="287" t="s">
        <v>1664</v>
      </c>
    </row>
    <row r="573" spans="1:10" ht="48" x14ac:dyDescent="0.2">
      <c r="A573" s="293" t="s">
        <v>1673</v>
      </c>
      <c r="B573" s="294" t="s">
        <v>1660</v>
      </c>
      <c r="C573" s="294" t="s">
        <v>1661</v>
      </c>
      <c r="D573" s="294" t="s">
        <v>1674</v>
      </c>
      <c r="E573" s="295">
        <v>25000</v>
      </c>
      <c r="F573" s="294" t="s">
        <v>1675</v>
      </c>
      <c r="G573" s="129" t="s">
        <v>580</v>
      </c>
      <c r="H573" s="296">
        <v>44279</v>
      </c>
      <c r="I573" s="296">
        <v>44639</v>
      </c>
      <c r="J573" s="287" t="s">
        <v>1664</v>
      </c>
    </row>
    <row r="574" spans="1:10" ht="48" x14ac:dyDescent="0.2">
      <c r="A574" s="293" t="s">
        <v>1676</v>
      </c>
      <c r="B574" s="294" t="s">
        <v>1660</v>
      </c>
      <c r="C574" s="294" t="s">
        <v>1661</v>
      </c>
      <c r="D574" s="294" t="s">
        <v>1677</v>
      </c>
      <c r="E574" s="295">
        <v>19383.32</v>
      </c>
      <c r="F574" s="294" t="s">
        <v>1678</v>
      </c>
      <c r="G574" s="129" t="s">
        <v>580</v>
      </c>
      <c r="H574" s="296">
        <v>44284</v>
      </c>
      <c r="I574" s="296">
        <v>44344</v>
      </c>
      <c r="J574" s="287" t="s">
        <v>1664</v>
      </c>
    </row>
    <row r="575" spans="1:10" ht="36" x14ac:dyDescent="0.2">
      <c r="A575" s="293" t="s">
        <v>1679</v>
      </c>
      <c r="B575" s="294" t="s">
        <v>1660</v>
      </c>
      <c r="C575" s="294" t="s">
        <v>1661</v>
      </c>
      <c r="D575" s="294" t="s">
        <v>1680</v>
      </c>
      <c r="E575" s="295">
        <v>30691.8</v>
      </c>
      <c r="F575" s="294" t="s">
        <v>1681</v>
      </c>
      <c r="G575" s="129" t="s">
        <v>580</v>
      </c>
      <c r="H575" s="296">
        <v>44310</v>
      </c>
      <c r="I575" s="296">
        <v>44349</v>
      </c>
      <c r="J575" s="287" t="s">
        <v>1664</v>
      </c>
    </row>
    <row r="576" spans="1:10" ht="36" x14ac:dyDescent="0.2">
      <c r="A576" s="293" t="s">
        <v>1682</v>
      </c>
      <c r="B576" s="294" t="s">
        <v>1660</v>
      </c>
      <c r="C576" s="294" t="s">
        <v>1661</v>
      </c>
      <c r="D576" s="294" t="s">
        <v>1683</v>
      </c>
      <c r="E576" s="295">
        <v>30000</v>
      </c>
      <c r="F576" s="294" t="s">
        <v>1684</v>
      </c>
      <c r="G576" s="129" t="s">
        <v>580</v>
      </c>
      <c r="H576" s="296">
        <v>44323</v>
      </c>
      <c r="I576" s="296">
        <v>44413</v>
      </c>
      <c r="J576" s="287" t="s">
        <v>1664</v>
      </c>
    </row>
    <row r="577" spans="1:10" ht="60" x14ac:dyDescent="0.2">
      <c r="A577" s="293" t="s">
        <v>1685</v>
      </c>
      <c r="B577" s="294" t="s">
        <v>1660</v>
      </c>
      <c r="C577" s="294" t="s">
        <v>1661</v>
      </c>
      <c r="D577" s="294" t="s">
        <v>1686</v>
      </c>
      <c r="E577" s="295">
        <v>35200</v>
      </c>
      <c r="F577" s="294" t="s">
        <v>1687</v>
      </c>
      <c r="G577" s="129" t="s">
        <v>580</v>
      </c>
      <c r="H577" s="296">
        <v>44344</v>
      </c>
      <c r="I577" s="296">
        <v>44464</v>
      </c>
      <c r="J577" s="287" t="s">
        <v>1664</v>
      </c>
    </row>
    <row r="578" spans="1:10" ht="60" x14ac:dyDescent="0.2">
      <c r="A578" s="293" t="s">
        <v>1688</v>
      </c>
      <c r="B578" s="294" t="s">
        <v>1660</v>
      </c>
      <c r="C578" s="294" t="s">
        <v>1661</v>
      </c>
      <c r="D578" s="294" t="s">
        <v>1689</v>
      </c>
      <c r="E578" s="295">
        <v>35000</v>
      </c>
      <c r="F578" s="294" t="s">
        <v>1690</v>
      </c>
      <c r="G578" s="129" t="s">
        <v>580</v>
      </c>
      <c r="H578" s="296">
        <v>44348</v>
      </c>
      <c r="I578" s="296">
        <v>44408</v>
      </c>
      <c r="J578" s="287" t="s">
        <v>1664</v>
      </c>
    </row>
    <row r="579" spans="1:10" ht="36" x14ac:dyDescent="0.2">
      <c r="A579" s="293" t="s">
        <v>1691</v>
      </c>
      <c r="B579" s="294" t="s">
        <v>1660</v>
      </c>
      <c r="C579" s="294" t="s">
        <v>1661</v>
      </c>
      <c r="D579" s="294" t="s">
        <v>1692</v>
      </c>
      <c r="E579" s="295">
        <v>30691.8</v>
      </c>
      <c r="F579" s="294" t="s">
        <v>1681</v>
      </c>
      <c r="G579" s="129" t="s">
        <v>580</v>
      </c>
      <c r="H579" s="296">
        <v>44356</v>
      </c>
      <c r="I579" s="296">
        <v>44410</v>
      </c>
      <c r="J579" s="287" t="s">
        <v>1664</v>
      </c>
    </row>
    <row r="580" spans="1:10" ht="60" x14ac:dyDescent="0.2">
      <c r="A580" s="293" t="s">
        <v>1693</v>
      </c>
      <c r="B580" s="294" t="s">
        <v>1660</v>
      </c>
      <c r="C580" s="294" t="s">
        <v>1661</v>
      </c>
      <c r="D580" s="294" t="s">
        <v>1694</v>
      </c>
      <c r="E580" s="295">
        <v>21000</v>
      </c>
      <c r="F580" s="294" t="s">
        <v>1695</v>
      </c>
      <c r="G580" s="129" t="s">
        <v>580</v>
      </c>
      <c r="H580" s="296">
        <v>44377</v>
      </c>
      <c r="I580" s="296">
        <v>44467</v>
      </c>
      <c r="J580" s="287" t="s">
        <v>1664</v>
      </c>
    </row>
    <row r="581" spans="1:10" ht="48" x14ac:dyDescent="0.2">
      <c r="A581" s="293" t="s">
        <v>1696</v>
      </c>
      <c r="B581" s="294" t="s">
        <v>1660</v>
      </c>
      <c r="C581" s="294" t="s">
        <v>1661</v>
      </c>
      <c r="D581" s="294" t="s">
        <v>1697</v>
      </c>
      <c r="E581" s="295">
        <v>21000</v>
      </c>
      <c r="F581" s="294" t="s">
        <v>1698</v>
      </c>
      <c r="G581" s="129" t="s">
        <v>580</v>
      </c>
      <c r="H581" s="296">
        <v>44377</v>
      </c>
      <c r="I581" s="296">
        <v>44467</v>
      </c>
      <c r="J581" s="287" t="s">
        <v>1664</v>
      </c>
    </row>
    <row r="582" spans="1:10" ht="48" x14ac:dyDescent="0.2">
      <c r="A582" s="293" t="s">
        <v>1699</v>
      </c>
      <c r="B582" s="294" t="s">
        <v>1660</v>
      </c>
      <c r="C582" s="294" t="s">
        <v>1661</v>
      </c>
      <c r="D582" s="294" t="s">
        <v>1700</v>
      </c>
      <c r="E582" s="295">
        <v>21000</v>
      </c>
      <c r="F582" s="294" t="s">
        <v>1701</v>
      </c>
      <c r="G582" s="129" t="s">
        <v>580</v>
      </c>
      <c r="H582" s="296">
        <v>44382</v>
      </c>
      <c r="I582" s="296">
        <v>44472</v>
      </c>
      <c r="J582" s="287" t="s">
        <v>1664</v>
      </c>
    </row>
    <row r="583" spans="1:10" ht="36" x14ac:dyDescent="0.2">
      <c r="A583" s="293" t="s">
        <v>1702</v>
      </c>
      <c r="B583" s="294" t="s">
        <v>1660</v>
      </c>
      <c r="C583" s="294" t="s">
        <v>1661</v>
      </c>
      <c r="D583" s="294" t="s">
        <v>1703</v>
      </c>
      <c r="E583" s="295">
        <v>23600</v>
      </c>
      <c r="F583" s="294" t="s">
        <v>1704</v>
      </c>
      <c r="G583" s="129" t="s">
        <v>580</v>
      </c>
      <c r="H583" s="296">
        <v>44383</v>
      </c>
      <c r="I583" s="296">
        <v>44403</v>
      </c>
      <c r="J583" s="287" t="s">
        <v>1664</v>
      </c>
    </row>
    <row r="584" spans="1:10" ht="60" x14ac:dyDescent="0.2">
      <c r="A584" s="293" t="s">
        <v>1705</v>
      </c>
      <c r="B584" s="294" t="s">
        <v>1660</v>
      </c>
      <c r="C584" s="294" t="s">
        <v>1661</v>
      </c>
      <c r="D584" s="294" t="s">
        <v>1706</v>
      </c>
      <c r="E584" s="295">
        <v>21500</v>
      </c>
      <c r="F584" s="294" t="s">
        <v>1707</v>
      </c>
      <c r="G584" s="129" t="s">
        <v>580</v>
      </c>
      <c r="H584" s="296">
        <v>44392</v>
      </c>
      <c r="I584" s="296">
        <v>44402</v>
      </c>
      <c r="J584" s="287" t="s">
        <v>1664</v>
      </c>
    </row>
    <row r="585" spans="1:10" ht="60" x14ac:dyDescent="0.2">
      <c r="A585" s="293" t="s">
        <v>1708</v>
      </c>
      <c r="B585" s="294" t="s">
        <v>1660</v>
      </c>
      <c r="C585" s="294" t="s">
        <v>1661</v>
      </c>
      <c r="D585" s="294" t="s">
        <v>1709</v>
      </c>
      <c r="E585" s="295">
        <v>35075</v>
      </c>
      <c r="F585" s="294" t="s">
        <v>1710</v>
      </c>
      <c r="G585" s="129" t="s">
        <v>580</v>
      </c>
      <c r="H585" s="296">
        <v>44411</v>
      </c>
      <c r="I585" s="296">
        <v>44551</v>
      </c>
      <c r="J585" s="287" t="s">
        <v>1664</v>
      </c>
    </row>
    <row r="586" spans="1:10" ht="60" x14ac:dyDescent="0.2">
      <c r="A586" s="293" t="s">
        <v>1711</v>
      </c>
      <c r="B586" s="294" t="s">
        <v>1660</v>
      </c>
      <c r="C586" s="294" t="s">
        <v>1661</v>
      </c>
      <c r="D586" s="294" t="s">
        <v>1712</v>
      </c>
      <c r="E586" s="295">
        <v>24000</v>
      </c>
      <c r="F586" s="294" t="s">
        <v>1713</v>
      </c>
      <c r="G586" s="129" t="s">
        <v>580</v>
      </c>
      <c r="H586" s="296">
        <v>44445</v>
      </c>
      <c r="I586" s="296">
        <v>44505</v>
      </c>
      <c r="J586" s="287" t="s">
        <v>1664</v>
      </c>
    </row>
    <row r="587" spans="1:10" ht="36" x14ac:dyDescent="0.2">
      <c r="A587" s="293" t="s">
        <v>1714</v>
      </c>
      <c r="B587" s="294" t="s">
        <v>1660</v>
      </c>
      <c r="C587" s="294" t="s">
        <v>1661</v>
      </c>
      <c r="D587" s="294" t="s">
        <v>1715</v>
      </c>
      <c r="E587" s="295">
        <v>30000</v>
      </c>
      <c r="F587" s="294" t="s">
        <v>1684</v>
      </c>
      <c r="G587" s="129" t="s">
        <v>580</v>
      </c>
      <c r="H587" s="296">
        <v>44452</v>
      </c>
      <c r="I587" s="296">
        <v>44512</v>
      </c>
      <c r="J587" s="287" t="s">
        <v>1664</v>
      </c>
    </row>
    <row r="588" spans="1:10" ht="60" x14ac:dyDescent="0.2">
      <c r="A588" s="293" t="s">
        <v>1716</v>
      </c>
      <c r="B588" s="294" t="s">
        <v>1660</v>
      </c>
      <c r="C588" s="294" t="s">
        <v>1661</v>
      </c>
      <c r="D588" s="294" t="s">
        <v>1717</v>
      </c>
      <c r="E588" s="295">
        <v>24000</v>
      </c>
      <c r="F588" s="294" t="s">
        <v>1718</v>
      </c>
      <c r="G588" s="129" t="s">
        <v>580</v>
      </c>
      <c r="H588" s="296">
        <v>44455</v>
      </c>
      <c r="I588" s="296">
        <v>44525</v>
      </c>
      <c r="J588" s="287" t="s">
        <v>1664</v>
      </c>
    </row>
    <row r="589" spans="1:10" ht="60" x14ac:dyDescent="0.2">
      <c r="A589" s="293" t="s">
        <v>1719</v>
      </c>
      <c r="B589" s="294" t="s">
        <v>1660</v>
      </c>
      <c r="C589" s="294" t="s">
        <v>1661</v>
      </c>
      <c r="D589" s="294" t="s">
        <v>1720</v>
      </c>
      <c r="E589" s="295">
        <v>35000</v>
      </c>
      <c r="F589" s="294" t="s">
        <v>1690</v>
      </c>
      <c r="G589" s="129" t="s">
        <v>580</v>
      </c>
      <c r="H589" s="296">
        <v>44461</v>
      </c>
      <c r="I589" s="296">
        <v>44521</v>
      </c>
      <c r="J589" s="287" t="s">
        <v>1664</v>
      </c>
    </row>
    <row r="590" spans="1:10" ht="60" x14ac:dyDescent="0.2">
      <c r="A590" s="293" t="s">
        <v>1721</v>
      </c>
      <c r="B590" s="294" t="s">
        <v>1660</v>
      </c>
      <c r="C590" s="294" t="s">
        <v>1661</v>
      </c>
      <c r="D590" s="294" t="s">
        <v>1722</v>
      </c>
      <c r="E590" s="295">
        <v>21000</v>
      </c>
      <c r="F590" s="294" t="s">
        <v>1723</v>
      </c>
      <c r="G590" s="129" t="s">
        <v>580</v>
      </c>
      <c r="H590" s="296">
        <v>44462</v>
      </c>
      <c r="I590" s="296">
        <v>44552</v>
      </c>
      <c r="J590" s="287" t="s">
        <v>1664</v>
      </c>
    </row>
    <row r="591" spans="1:10" ht="48" x14ac:dyDescent="0.2">
      <c r="A591" s="293" t="s">
        <v>1724</v>
      </c>
      <c r="B591" s="294" t="s">
        <v>1660</v>
      </c>
      <c r="C591" s="294" t="s">
        <v>1661</v>
      </c>
      <c r="D591" s="294" t="s">
        <v>1725</v>
      </c>
      <c r="E591" s="295">
        <v>35000</v>
      </c>
      <c r="F591" s="294" t="s">
        <v>1726</v>
      </c>
      <c r="G591" s="129" t="s">
        <v>580</v>
      </c>
      <c r="H591" s="296">
        <v>44466</v>
      </c>
      <c r="I591" s="296">
        <v>44526</v>
      </c>
      <c r="J591" s="287" t="s">
        <v>1664</v>
      </c>
    </row>
    <row r="592" spans="1:10" ht="72" x14ac:dyDescent="0.2">
      <c r="A592" s="293" t="s">
        <v>1727</v>
      </c>
      <c r="B592" s="294" t="s">
        <v>1660</v>
      </c>
      <c r="C592" s="294" t="s">
        <v>1661</v>
      </c>
      <c r="D592" s="294" t="s">
        <v>1728</v>
      </c>
      <c r="E592" s="295">
        <v>28800</v>
      </c>
      <c r="F592" s="294" t="s">
        <v>1729</v>
      </c>
      <c r="G592" s="129" t="s">
        <v>580</v>
      </c>
      <c r="H592" s="296">
        <v>44558</v>
      </c>
      <c r="I592" s="296">
        <v>44648</v>
      </c>
      <c r="J592" s="287" t="s">
        <v>1664</v>
      </c>
    </row>
    <row r="593" spans="1:10" ht="60" x14ac:dyDescent="0.2">
      <c r="A593" s="293" t="s">
        <v>1730</v>
      </c>
      <c r="B593" s="294" t="s">
        <v>1660</v>
      </c>
      <c r="C593" s="294" t="s">
        <v>1731</v>
      </c>
      <c r="D593" s="294" t="s">
        <v>1732</v>
      </c>
      <c r="E593" s="295">
        <v>33000</v>
      </c>
      <c r="F593" s="294" t="s">
        <v>1733</v>
      </c>
      <c r="G593" s="129" t="s">
        <v>580</v>
      </c>
      <c r="H593" s="296">
        <v>44469</v>
      </c>
      <c r="I593" s="296">
        <v>44479</v>
      </c>
      <c r="J593" s="287" t="s">
        <v>1664</v>
      </c>
    </row>
    <row r="594" spans="1:10" ht="60" x14ac:dyDescent="0.2">
      <c r="A594" s="293" t="s">
        <v>1734</v>
      </c>
      <c r="B594" s="294" t="s">
        <v>1660</v>
      </c>
      <c r="C594" s="294" t="s">
        <v>1661</v>
      </c>
      <c r="D594" s="294" t="s">
        <v>1735</v>
      </c>
      <c r="E594" s="295">
        <v>25000</v>
      </c>
      <c r="F594" s="294" t="s">
        <v>1736</v>
      </c>
      <c r="G594" s="129" t="s">
        <v>580</v>
      </c>
      <c r="H594" s="296">
        <v>44473</v>
      </c>
      <c r="I594" s="296">
        <v>44533</v>
      </c>
      <c r="J594" s="287" t="s">
        <v>1664</v>
      </c>
    </row>
    <row r="595" spans="1:10" ht="72" x14ac:dyDescent="0.2">
      <c r="A595" s="293" t="s">
        <v>1737</v>
      </c>
      <c r="B595" s="294" t="s">
        <v>1660</v>
      </c>
      <c r="C595" s="294" t="s">
        <v>1661</v>
      </c>
      <c r="D595" s="294" t="s">
        <v>1738</v>
      </c>
      <c r="E595" s="295">
        <v>29411.11</v>
      </c>
      <c r="F595" s="294" t="s">
        <v>1739</v>
      </c>
      <c r="G595" s="129" t="s">
        <v>580</v>
      </c>
      <c r="H595" s="296">
        <v>44475</v>
      </c>
      <c r="I595" s="296">
        <v>44565</v>
      </c>
      <c r="J595" s="287" t="s">
        <v>1664</v>
      </c>
    </row>
    <row r="596" spans="1:10" ht="60" x14ac:dyDescent="0.2">
      <c r="A596" s="293" t="s">
        <v>1740</v>
      </c>
      <c r="B596" s="294" t="s">
        <v>1660</v>
      </c>
      <c r="C596" s="294" t="s">
        <v>1661</v>
      </c>
      <c r="D596" s="294" t="s">
        <v>1741</v>
      </c>
      <c r="E596" s="295">
        <v>30000</v>
      </c>
      <c r="F596" s="294" t="s">
        <v>1733</v>
      </c>
      <c r="G596" s="129" t="s">
        <v>580</v>
      </c>
      <c r="H596" s="296">
        <v>44476</v>
      </c>
      <c r="I596" s="296">
        <v>44506</v>
      </c>
      <c r="J596" s="287" t="s">
        <v>1664</v>
      </c>
    </row>
    <row r="597" spans="1:10" ht="60" x14ac:dyDescent="0.2">
      <c r="A597" s="293" t="s">
        <v>1742</v>
      </c>
      <c r="B597" s="294" t="s">
        <v>1660</v>
      </c>
      <c r="C597" s="294" t="s">
        <v>1661</v>
      </c>
      <c r="D597" s="294" t="s">
        <v>1743</v>
      </c>
      <c r="E597" s="295">
        <v>25863.42</v>
      </c>
      <c r="F597" s="294" t="s">
        <v>1744</v>
      </c>
      <c r="G597" s="129" t="s">
        <v>580</v>
      </c>
      <c r="H597" s="296">
        <v>44481</v>
      </c>
      <c r="I597" s="296">
        <v>44541</v>
      </c>
      <c r="J597" s="287" t="s">
        <v>1664</v>
      </c>
    </row>
    <row r="598" spans="1:10" ht="60" x14ac:dyDescent="0.2">
      <c r="A598" s="293" t="s">
        <v>1745</v>
      </c>
      <c r="B598" s="294" t="s">
        <v>1660</v>
      </c>
      <c r="C598" s="294" t="s">
        <v>1661</v>
      </c>
      <c r="D598" s="294" t="s">
        <v>1746</v>
      </c>
      <c r="E598" s="295">
        <v>26400</v>
      </c>
      <c r="F598" s="294" t="s">
        <v>1687</v>
      </c>
      <c r="G598" s="129" t="s">
        <v>580</v>
      </c>
      <c r="H598" s="296">
        <v>44483</v>
      </c>
      <c r="I598" s="296">
        <v>44558</v>
      </c>
      <c r="J598" s="287" t="s">
        <v>1664</v>
      </c>
    </row>
    <row r="599" spans="1:10" ht="60" x14ac:dyDescent="0.2">
      <c r="A599" s="293" t="s">
        <v>1747</v>
      </c>
      <c r="B599" s="294" t="s">
        <v>1660</v>
      </c>
      <c r="C599" s="294" t="s">
        <v>1731</v>
      </c>
      <c r="D599" s="294" t="s">
        <v>1748</v>
      </c>
      <c r="E599" s="295">
        <v>21786.7</v>
      </c>
      <c r="F599" s="294" t="s">
        <v>1749</v>
      </c>
      <c r="G599" s="129" t="s">
        <v>580</v>
      </c>
      <c r="H599" s="296">
        <v>44483</v>
      </c>
      <c r="I599" s="296">
        <v>44503</v>
      </c>
      <c r="J599" s="287" t="s">
        <v>1664</v>
      </c>
    </row>
    <row r="600" spans="1:10" ht="72" x14ac:dyDescent="0.2">
      <c r="A600" s="293" t="s">
        <v>1750</v>
      </c>
      <c r="B600" s="294" t="s">
        <v>1660</v>
      </c>
      <c r="C600" s="294" t="s">
        <v>1661</v>
      </c>
      <c r="D600" s="294" t="s">
        <v>1751</v>
      </c>
      <c r="E600" s="295">
        <v>23048.73</v>
      </c>
      <c r="F600" s="294" t="s">
        <v>1752</v>
      </c>
      <c r="G600" s="129" t="s">
        <v>580</v>
      </c>
      <c r="H600" s="296">
        <v>44487</v>
      </c>
      <c r="I600" s="296">
        <v>44547</v>
      </c>
      <c r="J600" s="287" t="s">
        <v>1664</v>
      </c>
    </row>
    <row r="601" spans="1:10" ht="72" x14ac:dyDescent="0.2">
      <c r="A601" s="293" t="s">
        <v>1753</v>
      </c>
      <c r="B601" s="294" t="s">
        <v>1660</v>
      </c>
      <c r="C601" s="294" t="s">
        <v>1661</v>
      </c>
      <c r="D601" s="294" t="s">
        <v>1754</v>
      </c>
      <c r="E601" s="295">
        <v>18600.099999999999</v>
      </c>
      <c r="F601" s="294" t="s">
        <v>1729</v>
      </c>
      <c r="G601" s="129" t="s">
        <v>580</v>
      </c>
      <c r="H601" s="296">
        <v>44497</v>
      </c>
      <c r="I601" s="296">
        <v>44557</v>
      </c>
      <c r="J601" s="287" t="s">
        <v>1664</v>
      </c>
    </row>
    <row r="602" spans="1:10" ht="72" x14ac:dyDescent="0.2">
      <c r="A602" s="293" t="s">
        <v>1755</v>
      </c>
      <c r="B602" s="294" t="s">
        <v>1660</v>
      </c>
      <c r="C602" s="294" t="s">
        <v>1661</v>
      </c>
      <c r="D602" s="294" t="s">
        <v>1756</v>
      </c>
      <c r="E602" s="295">
        <v>20000</v>
      </c>
      <c r="F602" s="294" t="s">
        <v>1757</v>
      </c>
      <c r="G602" s="129" t="s">
        <v>580</v>
      </c>
      <c r="H602" s="296">
        <v>44497</v>
      </c>
      <c r="I602" s="296">
        <v>44557</v>
      </c>
      <c r="J602" s="287" t="s">
        <v>1664</v>
      </c>
    </row>
    <row r="603" spans="1:10" ht="48" x14ac:dyDescent="0.2">
      <c r="A603" s="293" t="s">
        <v>1758</v>
      </c>
      <c r="B603" s="294" t="s">
        <v>1660</v>
      </c>
      <c r="C603" s="294" t="s">
        <v>1661</v>
      </c>
      <c r="D603" s="294" t="s">
        <v>1759</v>
      </c>
      <c r="E603" s="295">
        <v>18255</v>
      </c>
      <c r="F603" s="294" t="s">
        <v>1760</v>
      </c>
      <c r="G603" s="129" t="s">
        <v>580</v>
      </c>
      <c r="H603" s="296">
        <v>44498</v>
      </c>
      <c r="I603" s="296">
        <v>44558</v>
      </c>
      <c r="J603" s="287" t="s">
        <v>1664</v>
      </c>
    </row>
    <row r="604" spans="1:10" ht="60" x14ac:dyDescent="0.2">
      <c r="A604" s="293" t="s">
        <v>1761</v>
      </c>
      <c r="B604" s="294" t="s">
        <v>1660</v>
      </c>
      <c r="C604" s="294" t="s">
        <v>1661</v>
      </c>
      <c r="D604" s="294" t="s">
        <v>1762</v>
      </c>
      <c r="E604" s="295">
        <v>22000</v>
      </c>
      <c r="F604" s="294" t="s">
        <v>1763</v>
      </c>
      <c r="G604" s="129" t="s">
        <v>580</v>
      </c>
      <c r="H604" s="296">
        <v>44503</v>
      </c>
      <c r="I604" s="296">
        <v>44553</v>
      </c>
      <c r="J604" s="287" t="s">
        <v>1664</v>
      </c>
    </row>
    <row r="605" spans="1:10" ht="60" x14ac:dyDescent="0.2">
      <c r="A605" s="293" t="s">
        <v>1764</v>
      </c>
      <c r="B605" s="294" t="s">
        <v>1660</v>
      </c>
      <c r="C605" s="294" t="s">
        <v>1661</v>
      </c>
      <c r="D605" s="294" t="s">
        <v>1765</v>
      </c>
      <c r="E605" s="295">
        <v>30000</v>
      </c>
      <c r="F605" s="294" t="s">
        <v>1766</v>
      </c>
      <c r="G605" s="129" t="s">
        <v>580</v>
      </c>
      <c r="H605" s="296">
        <v>44509</v>
      </c>
      <c r="I605" s="296">
        <v>44559</v>
      </c>
      <c r="J605" s="287" t="s">
        <v>1664</v>
      </c>
    </row>
    <row r="606" spans="1:10" ht="60" x14ac:dyDescent="0.2">
      <c r="A606" s="293" t="s">
        <v>1767</v>
      </c>
      <c r="B606" s="294" t="s">
        <v>1660</v>
      </c>
      <c r="C606" s="294" t="s">
        <v>1731</v>
      </c>
      <c r="D606" s="294" t="s">
        <v>1768</v>
      </c>
      <c r="E606" s="295">
        <v>22440</v>
      </c>
      <c r="F606" s="294" t="s">
        <v>1769</v>
      </c>
      <c r="G606" s="129" t="s">
        <v>580</v>
      </c>
      <c r="H606" s="296">
        <v>44512</v>
      </c>
      <c r="I606" s="296">
        <v>44522</v>
      </c>
      <c r="J606" s="287" t="s">
        <v>1664</v>
      </c>
    </row>
    <row r="607" spans="1:10" ht="60" x14ac:dyDescent="0.2">
      <c r="A607" s="293" t="s">
        <v>1770</v>
      </c>
      <c r="B607" s="294" t="s">
        <v>1660</v>
      </c>
      <c r="C607" s="294" t="s">
        <v>1661</v>
      </c>
      <c r="D607" s="294" t="s">
        <v>1771</v>
      </c>
      <c r="E607" s="295">
        <v>33900</v>
      </c>
      <c r="F607" s="294" t="s">
        <v>1772</v>
      </c>
      <c r="G607" s="129" t="s">
        <v>580</v>
      </c>
      <c r="H607" s="296">
        <v>44512</v>
      </c>
      <c r="I607" s="296">
        <v>44562</v>
      </c>
      <c r="J607" s="287" t="s">
        <v>1664</v>
      </c>
    </row>
    <row r="608" spans="1:10" ht="72" x14ac:dyDescent="0.2">
      <c r="A608" s="293" t="s">
        <v>1773</v>
      </c>
      <c r="B608" s="294" t="s">
        <v>1660</v>
      </c>
      <c r="C608" s="294" t="s">
        <v>1661</v>
      </c>
      <c r="D608" s="294" t="s">
        <v>1774</v>
      </c>
      <c r="E608" s="295">
        <v>29900</v>
      </c>
      <c r="F608" s="294" t="s">
        <v>1775</v>
      </c>
      <c r="G608" s="129" t="s">
        <v>580</v>
      </c>
      <c r="H608" s="296">
        <v>44512</v>
      </c>
      <c r="I608" s="296">
        <v>44557</v>
      </c>
      <c r="J608" s="287" t="s">
        <v>1664</v>
      </c>
    </row>
    <row r="609" spans="1:10" ht="72" x14ac:dyDescent="0.2">
      <c r="A609" s="293" t="s">
        <v>1776</v>
      </c>
      <c r="B609" s="294" t="s">
        <v>1660</v>
      </c>
      <c r="C609" s="294" t="s">
        <v>1661</v>
      </c>
      <c r="D609" s="294" t="s">
        <v>1777</v>
      </c>
      <c r="E609" s="295">
        <v>30000</v>
      </c>
      <c r="F609" s="294" t="s">
        <v>1778</v>
      </c>
      <c r="G609" s="129" t="s">
        <v>580</v>
      </c>
      <c r="H609" s="296">
        <v>44512</v>
      </c>
      <c r="I609" s="296">
        <v>44557</v>
      </c>
      <c r="J609" s="287" t="s">
        <v>1664</v>
      </c>
    </row>
    <row r="610" spans="1:10" ht="48" x14ac:dyDescent="0.2">
      <c r="A610" s="293" t="s">
        <v>1779</v>
      </c>
      <c r="B610" s="294" t="s">
        <v>1660</v>
      </c>
      <c r="C610" s="294" t="s">
        <v>1661</v>
      </c>
      <c r="D610" s="294" t="s">
        <v>1780</v>
      </c>
      <c r="E610" s="295">
        <v>35190</v>
      </c>
      <c r="F610" s="294" t="s">
        <v>1781</v>
      </c>
      <c r="G610" s="129" t="s">
        <v>580</v>
      </c>
      <c r="H610" s="296">
        <v>44512</v>
      </c>
      <c r="I610" s="296">
        <v>44557</v>
      </c>
      <c r="J610" s="287" t="s">
        <v>1664</v>
      </c>
    </row>
    <row r="611" spans="1:10" ht="48" x14ac:dyDescent="0.2">
      <c r="A611" s="293" t="s">
        <v>1782</v>
      </c>
      <c r="B611" s="294" t="s">
        <v>1660</v>
      </c>
      <c r="C611" s="294" t="s">
        <v>1661</v>
      </c>
      <c r="D611" s="294" t="s">
        <v>1783</v>
      </c>
      <c r="E611" s="295">
        <v>27500</v>
      </c>
      <c r="F611" s="294" t="s">
        <v>1784</v>
      </c>
      <c r="G611" s="129" t="s">
        <v>580</v>
      </c>
      <c r="H611" s="296">
        <v>44519</v>
      </c>
      <c r="I611" s="296">
        <v>44559</v>
      </c>
      <c r="J611" s="287" t="s">
        <v>1664</v>
      </c>
    </row>
    <row r="612" spans="1:10" ht="60" x14ac:dyDescent="0.2">
      <c r="A612" s="293" t="s">
        <v>1785</v>
      </c>
      <c r="B612" s="294" t="s">
        <v>1660</v>
      </c>
      <c r="C612" s="294" t="s">
        <v>1661</v>
      </c>
      <c r="D612" s="294" t="s">
        <v>1786</v>
      </c>
      <c r="E612" s="295">
        <v>35000</v>
      </c>
      <c r="F612" s="294" t="s">
        <v>1787</v>
      </c>
      <c r="G612" s="129" t="s">
        <v>580</v>
      </c>
      <c r="H612" s="296">
        <v>44523</v>
      </c>
      <c r="I612" s="296">
        <v>44563</v>
      </c>
      <c r="J612" s="287" t="s">
        <v>1664</v>
      </c>
    </row>
    <row r="613" spans="1:10" ht="48" x14ac:dyDescent="0.2">
      <c r="A613" s="293" t="s">
        <v>1788</v>
      </c>
      <c r="B613" s="294" t="s">
        <v>1660</v>
      </c>
      <c r="C613" s="294" t="s">
        <v>1661</v>
      </c>
      <c r="D613" s="294" t="s">
        <v>1789</v>
      </c>
      <c r="E613" s="295">
        <v>20000</v>
      </c>
      <c r="F613" s="294" t="s">
        <v>1684</v>
      </c>
      <c r="G613" s="129" t="s">
        <v>580</v>
      </c>
      <c r="H613" s="296">
        <v>44525</v>
      </c>
      <c r="I613" s="296">
        <v>44560</v>
      </c>
      <c r="J613" s="287" t="s">
        <v>1664</v>
      </c>
    </row>
    <row r="614" spans="1:10" ht="48" x14ac:dyDescent="0.2">
      <c r="A614" s="293" t="s">
        <v>1790</v>
      </c>
      <c r="B614" s="294" t="s">
        <v>1660</v>
      </c>
      <c r="C614" s="294" t="s">
        <v>1661</v>
      </c>
      <c r="D614" s="294" t="s">
        <v>1791</v>
      </c>
      <c r="E614" s="295">
        <v>35060</v>
      </c>
      <c r="F614" s="294" t="s">
        <v>1792</v>
      </c>
      <c r="G614" s="129" t="s">
        <v>580</v>
      </c>
      <c r="H614" s="296">
        <v>44526</v>
      </c>
      <c r="I614" s="296">
        <v>44541</v>
      </c>
      <c r="J614" s="287" t="s">
        <v>1664</v>
      </c>
    </row>
    <row r="615" spans="1:10" ht="60" x14ac:dyDescent="0.2">
      <c r="A615" s="293" t="s">
        <v>1793</v>
      </c>
      <c r="B615" s="294" t="s">
        <v>1660</v>
      </c>
      <c r="C615" s="294" t="s">
        <v>1731</v>
      </c>
      <c r="D615" s="294" t="s">
        <v>1794</v>
      </c>
      <c r="E615" s="295">
        <v>34000</v>
      </c>
      <c r="F615" s="294" t="s">
        <v>1795</v>
      </c>
      <c r="G615" s="129" t="s">
        <v>580</v>
      </c>
      <c r="H615" s="296">
        <v>44529</v>
      </c>
      <c r="I615" s="296">
        <v>44544</v>
      </c>
      <c r="J615" s="287" t="s">
        <v>1664</v>
      </c>
    </row>
    <row r="616" spans="1:10" ht="60" x14ac:dyDescent="0.2">
      <c r="A616" s="293" t="s">
        <v>1796</v>
      </c>
      <c r="B616" s="294" t="s">
        <v>1660</v>
      </c>
      <c r="C616" s="294" t="s">
        <v>1731</v>
      </c>
      <c r="D616" s="294" t="s">
        <v>1797</v>
      </c>
      <c r="E616" s="295">
        <v>71319.55</v>
      </c>
      <c r="F616" s="294" t="s">
        <v>1798</v>
      </c>
      <c r="G616" s="129" t="s">
        <v>580</v>
      </c>
      <c r="H616" s="296">
        <v>44530</v>
      </c>
      <c r="I616" s="296">
        <v>44550</v>
      </c>
      <c r="J616" s="287" t="s">
        <v>1664</v>
      </c>
    </row>
    <row r="617" spans="1:10" ht="60" x14ac:dyDescent="0.2">
      <c r="A617" s="293" t="s">
        <v>1799</v>
      </c>
      <c r="B617" s="294" t="s">
        <v>1660</v>
      </c>
      <c r="C617" s="294" t="s">
        <v>1731</v>
      </c>
      <c r="D617" s="294" t="s">
        <v>1800</v>
      </c>
      <c r="E617" s="295">
        <v>19824</v>
      </c>
      <c r="F617" s="294" t="s">
        <v>1801</v>
      </c>
      <c r="G617" s="129" t="s">
        <v>580</v>
      </c>
      <c r="H617" s="296">
        <v>44533</v>
      </c>
      <c r="I617" s="296">
        <v>44543</v>
      </c>
      <c r="J617" s="287" t="s">
        <v>1664</v>
      </c>
    </row>
    <row r="618" spans="1:10" ht="84" x14ac:dyDescent="0.2">
      <c r="A618" s="293" t="s">
        <v>1802</v>
      </c>
      <c r="B618" s="294" t="s">
        <v>1660</v>
      </c>
      <c r="C618" s="294" t="s">
        <v>1661</v>
      </c>
      <c r="D618" s="294" t="s">
        <v>1803</v>
      </c>
      <c r="E618" s="295">
        <v>33000</v>
      </c>
      <c r="F618" s="294" t="s">
        <v>1804</v>
      </c>
      <c r="G618" s="129" t="s">
        <v>580</v>
      </c>
      <c r="H618" s="296">
        <v>44536</v>
      </c>
      <c r="I618" s="296">
        <v>44561</v>
      </c>
      <c r="J618" s="287" t="s">
        <v>1664</v>
      </c>
    </row>
    <row r="619" spans="1:10" ht="48" x14ac:dyDescent="0.2">
      <c r="A619" s="286" t="s">
        <v>1805</v>
      </c>
      <c r="B619" s="294" t="s">
        <v>1025</v>
      </c>
      <c r="C619" s="294" t="s">
        <v>1806</v>
      </c>
      <c r="D619" s="294" t="s">
        <v>1807</v>
      </c>
      <c r="E619" s="295">
        <v>103969.58</v>
      </c>
      <c r="F619" s="294">
        <v>20601406358</v>
      </c>
      <c r="G619" s="129" t="s">
        <v>580</v>
      </c>
      <c r="H619" s="296">
        <v>44382</v>
      </c>
      <c r="I619" s="296">
        <v>44747</v>
      </c>
      <c r="J619" s="287" t="s">
        <v>1664</v>
      </c>
    </row>
    <row r="620" spans="1:10" ht="36" x14ac:dyDescent="0.2">
      <c r="A620" s="286" t="s">
        <v>1808</v>
      </c>
      <c r="B620" s="294" t="s">
        <v>1025</v>
      </c>
      <c r="C620" s="294" t="s">
        <v>1806</v>
      </c>
      <c r="D620" s="294" t="s">
        <v>1809</v>
      </c>
      <c r="E620" s="295">
        <v>271799.94</v>
      </c>
      <c r="F620" s="294">
        <v>20535783650</v>
      </c>
      <c r="G620" s="129" t="s">
        <v>580</v>
      </c>
      <c r="H620" s="296">
        <v>44386</v>
      </c>
      <c r="I620" s="296">
        <v>44786</v>
      </c>
      <c r="J620" s="287" t="s">
        <v>1664</v>
      </c>
    </row>
    <row r="621" spans="1:10" ht="36" x14ac:dyDescent="0.2">
      <c r="A621" s="286" t="s">
        <v>1808</v>
      </c>
      <c r="B621" s="294" t="s">
        <v>1025</v>
      </c>
      <c r="C621" s="294" t="s">
        <v>1806</v>
      </c>
      <c r="D621" s="294" t="s">
        <v>1810</v>
      </c>
      <c r="E621" s="295">
        <v>262000</v>
      </c>
      <c r="F621" s="294">
        <v>20270639934</v>
      </c>
      <c r="G621" s="129" t="s">
        <v>580</v>
      </c>
      <c r="H621" s="296">
        <v>44400</v>
      </c>
      <c r="I621" s="296">
        <v>44496</v>
      </c>
      <c r="J621" s="287" t="s">
        <v>1664</v>
      </c>
    </row>
    <row r="622" spans="1:10" ht="60" x14ac:dyDescent="0.2">
      <c r="A622" s="286" t="s">
        <v>1811</v>
      </c>
      <c r="B622" s="294" t="s">
        <v>1025</v>
      </c>
      <c r="C622" s="294" t="s">
        <v>1806</v>
      </c>
      <c r="D622" s="294" t="s">
        <v>1812</v>
      </c>
      <c r="E622" s="295">
        <v>128000</v>
      </c>
      <c r="F622" s="294">
        <v>20305840158</v>
      </c>
      <c r="G622" s="129" t="s">
        <v>580</v>
      </c>
      <c r="H622" s="296">
        <v>44407</v>
      </c>
      <c r="I622" s="296">
        <v>44519</v>
      </c>
      <c r="J622" s="287" t="s">
        <v>1664</v>
      </c>
    </row>
    <row r="623" spans="1:10" ht="60" x14ac:dyDescent="0.2">
      <c r="A623" s="286" t="s">
        <v>1811</v>
      </c>
      <c r="B623" s="294" t="s">
        <v>1025</v>
      </c>
      <c r="C623" s="294" t="s">
        <v>1806</v>
      </c>
      <c r="D623" s="294" t="s">
        <v>1812</v>
      </c>
      <c r="E623" s="295">
        <v>135000</v>
      </c>
      <c r="F623" s="294">
        <v>20270639934</v>
      </c>
      <c r="G623" s="129" t="s">
        <v>580</v>
      </c>
      <c r="H623" s="296">
        <v>44407</v>
      </c>
      <c r="I623" s="296">
        <v>44511</v>
      </c>
      <c r="J623" s="287" t="s">
        <v>1664</v>
      </c>
    </row>
    <row r="624" spans="1:10" ht="60" x14ac:dyDescent="0.2">
      <c r="A624" s="286" t="s">
        <v>1813</v>
      </c>
      <c r="B624" s="294" t="s">
        <v>1025</v>
      </c>
      <c r="C624" s="294" t="s">
        <v>1806</v>
      </c>
      <c r="D624" s="294" t="s">
        <v>1814</v>
      </c>
      <c r="E624" s="295">
        <v>142560</v>
      </c>
      <c r="F624" s="294">
        <v>20270639934</v>
      </c>
      <c r="G624" s="129" t="s">
        <v>580</v>
      </c>
      <c r="H624" s="296">
        <v>44407</v>
      </c>
      <c r="I624" s="296">
        <v>44504</v>
      </c>
      <c r="J624" s="287" t="s">
        <v>1664</v>
      </c>
    </row>
    <row r="625" spans="1:10" ht="36" x14ac:dyDescent="0.2">
      <c r="A625" s="286" t="s">
        <v>1815</v>
      </c>
      <c r="B625" s="294" t="s">
        <v>1025</v>
      </c>
      <c r="C625" s="294" t="s">
        <v>1806</v>
      </c>
      <c r="D625" s="294" t="s">
        <v>1816</v>
      </c>
      <c r="E625" s="295">
        <v>119000</v>
      </c>
      <c r="F625" s="294">
        <v>20601464391</v>
      </c>
      <c r="G625" s="129" t="s">
        <v>580</v>
      </c>
      <c r="H625" s="296">
        <v>44399</v>
      </c>
      <c r="I625" s="296">
        <v>44764</v>
      </c>
      <c r="J625" s="287" t="s">
        <v>1664</v>
      </c>
    </row>
    <row r="626" spans="1:10" ht="60" x14ac:dyDescent="0.2">
      <c r="A626" s="286" t="s">
        <v>1817</v>
      </c>
      <c r="B626" s="294" t="s">
        <v>1025</v>
      </c>
      <c r="C626" s="294" t="s">
        <v>1806</v>
      </c>
      <c r="D626" s="294" t="s">
        <v>1818</v>
      </c>
      <c r="E626" s="295">
        <v>207083.2</v>
      </c>
      <c r="F626" s="294">
        <v>20486924510</v>
      </c>
      <c r="G626" s="129" t="s">
        <v>580</v>
      </c>
      <c r="H626" s="296">
        <v>44460</v>
      </c>
      <c r="I626" s="296">
        <v>44520</v>
      </c>
      <c r="J626" s="287" t="s">
        <v>1664</v>
      </c>
    </row>
    <row r="627" spans="1:10" ht="60" x14ac:dyDescent="0.2">
      <c r="A627" s="286" t="s">
        <v>1819</v>
      </c>
      <c r="B627" s="294" t="s">
        <v>1025</v>
      </c>
      <c r="C627" s="294" t="s">
        <v>1806</v>
      </c>
      <c r="D627" s="294" t="s">
        <v>1820</v>
      </c>
      <c r="E627" s="295">
        <v>186387.5</v>
      </c>
      <c r="F627" s="294">
        <v>20601530857</v>
      </c>
      <c r="G627" s="129" t="s">
        <v>580</v>
      </c>
      <c r="H627" s="296">
        <v>44462</v>
      </c>
      <c r="I627" s="296">
        <v>44522</v>
      </c>
      <c r="J627" s="287" t="s">
        <v>1664</v>
      </c>
    </row>
    <row r="628" spans="1:10" ht="60" x14ac:dyDescent="0.2">
      <c r="A628" s="286" t="s">
        <v>1821</v>
      </c>
      <c r="B628" s="294" t="s">
        <v>1025</v>
      </c>
      <c r="C628" s="294" t="s">
        <v>1806</v>
      </c>
      <c r="D628" s="294" t="s">
        <v>1822</v>
      </c>
      <c r="E628" s="295">
        <v>284738</v>
      </c>
      <c r="F628" s="294">
        <v>20486924510</v>
      </c>
      <c r="G628" s="129" t="s">
        <v>580</v>
      </c>
      <c r="H628" s="296">
        <v>44466</v>
      </c>
      <c r="I628" s="296">
        <v>44561</v>
      </c>
      <c r="J628" s="287" t="s">
        <v>1664</v>
      </c>
    </row>
    <row r="629" spans="1:10" ht="60" x14ac:dyDescent="0.2">
      <c r="A629" s="286" t="s">
        <v>1821</v>
      </c>
      <c r="B629" s="294" t="s">
        <v>1025</v>
      </c>
      <c r="C629" s="294" t="s">
        <v>1806</v>
      </c>
      <c r="D629" s="294" t="s">
        <v>1822</v>
      </c>
      <c r="E629" s="295">
        <v>414200</v>
      </c>
      <c r="F629" s="294">
        <v>20601530857</v>
      </c>
      <c r="G629" s="129" t="s">
        <v>580</v>
      </c>
      <c r="H629" s="296">
        <v>44467</v>
      </c>
      <c r="I629" s="296">
        <v>44562</v>
      </c>
      <c r="J629" s="287" t="s">
        <v>1664</v>
      </c>
    </row>
    <row r="630" spans="1:10" ht="48" x14ac:dyDescent="0.2">
      <c r="A630" s="286" t="s">
        <v>1823</v>
      </c>
      <c r="B630" s="294" t="s">
        <v>1025</v>
      </c>
      <c r="C630" s="294" t="s">
        <v>1806</v>
      </c>
      <c r="D630" s="294" t="s">
        <v>1824</v>
      </c>
      <c r="E630" s="295">
        <v>71087.399999999994</v>
      </c>
      <c r="F630" s="294">
        <v>20539649826</v>
      </c>
      <c r="G630" s="129" t="s">
        <v>1825</v>
      </c>
      <c r="H630" s="296">
        <v>44498</v>
      </c>
      <c r="I630" s="296">
        <v>44863</v>
      </c>
      <c r="J630" s="287" t="s">
        <v>1664</v>
      </c>
    </row>
    <row r="631" spans="1:10" ht="48" x14ac:dyDescent="0.2">
      <c r="A631" s="286" t="s">
        <v>1823</v>
      </c>
      <c r="B631" s="294" t="s">
        <v>1025</v>
      </c>
      <c r="C631" s="294" t="s">
        <v>1806</v>
      </c>
      <c r="D631" s="294" t="s">
        <v>1824</v>
      </c>
      <c r="E631" s="295">
        <v>78720</v>
      </c>
      <c r="F631" s="294">
        <v>20602697062</v>
      </c>
      <c r="G631" s="129" t="s">
        <v>1825</v>
      </c>
      <c r="H631" s="296">
        <v>44498</v>
      </c>
      <c r="I631" s="296">
        <v>44863</v>
      </c>
      <c r="J631" s="287" t="s">
        <v>1664</v>
      </c>
    </row>
    <row r="632" spans="1:10" ht="36" x14ac:dyDescent="0.2">
      <c r="A632" s="286" t="s">
        <v>1826</v>
      </c>
      <c r="B632" s="294" t="s">
        <v>1025</v>
      </c>
      <c r="C632" s="294" t="s">
        <v>1806</v>
      </c>
      <c r="D632" s="294" t="s">
        <v>1827</v>
      </c>
      <c r="E632" s="295">
        <v>100800</v>
      </c>
      <c r="F632" s="294">
        <v>20490661124</v>
      </c>
      <c r="G632" s="129" t="s">
        <v>1825</v>
      </c>
      <c r="H632" s="296">
        <v>44504</v>
      </c>
      <c r="I632" s="296">
        <v>44869</v>
      </c>
      <c r="J632" s="287" t="s">
        <v>1664</v>
      </c>
    </row>
    <row r="633" spans="1:10" ht="60" x14ac:dyDescent="0.2">
      <c r="A633" s="286" t="s">
        <v>1828</v>
      </c>
      <c r="B633" s="294" t="s">
        <v>1025</v>
      </c>
      <c r="C633" s="294" t="s">
        <v>1806</v>
      </c>
      <c r="D633" s="294" t="s">
        <v>1829</v>
      </c>
      <c r="E633" s="295">
        <v>90192.24</v>
      </c>
      <c r="F633" s="294">
        <v>20605542922</v>
      </c>
      <c r="G633" s="129" t="s">
        <v>1825</v>
      </c>
      <c r="H633" s="296">
        <v>44546</v>
      </c>
      <c r="I633" s="296">
        <v>44911</v>
      </c>
      <c r="J633" s="287" t="s">
        <v>1664</v>
      </c>
    </row>
    <row r="634" spans="1:10" ht="60" x14ac:dyDescent="0.2">
      <c r="A634" s="286" t="s">
        <v>1828</v>
      </c>
      <c r="B634" s="294" t="s">
        <v>1025</v>
      </c>
      <c r="C634" s="294" t="s">
        <v>1806</v>
      </c>
      <c r="D634" s="294" t="s">
        <v>1829</v>
      </c>
      <c r="E634" s="295">
        <v>90362.52</v>
      </c>
      <c r="F634" s="294">
        <v>20559738493</v>
      </c>
      <c r="G634" s="129" t="s">
        <v>1825</v>
      </c>
      <c r="H634" s="296">
        <v>44543</v>
      </c>
      <c r="I634" s="296">
        <v>44908</v>
      </c>
      <c r="J634" s="287" t="s">
        <v>1664</v>
      </c>
    </row>
    <row r="635" spans="1:10" ht="60" x14ac:dyDescent="0.2">
      <c r="A635" s="286" t="s">
        <v>1828</v>
      </c>
      <c r="B635" s="294" t="s">
        <v>1025</v>
      </c>
      <c r="C635" s="294" t="s">
        <v>1806</v>
      </c>
      <c r="D635" s="294" t="s">
        <v>1829</v>
      </c>
      <c r="E635" s="295">
        <v>95276.04</v>
      </c>
      <c r="F635" s="294">
        <v>20103358761</v>
      </c>
      <c r="G635" s="129" t="s">
        <v>1825</v>
      </c>
      <c r="H635" s="296">
        <v>44545</v>
      </c>
      <c r="I635" s="296">
        <v>44910</v>
      </c>
      <c r="J635" s="287" t="s">
        <v>1664</v>
      </c>
    </row>
    <row r="636" spans="1:10" ht="84" x14ac:dyDescent="0.2">
      <c r="A636" s="286" t="s">
        <v>1830</v>
      </c>
      <c r="B636" s="294" t="s">
        <v>1025</v>
      </c>
      <c r="C636" s="294" t="s">
        <v>1806</v>
      </c>
      <c r="D636" s="294" t="s">
        <v>1831</v>
      </c>
      <c r="E636" s="295">
        <v>170000</v>
      </c>
      <c r="F636" s="294">
        <v>20116689848</v>
      </c>
      <c r="G636" s="129" t="s">
        <v>580</v>
      </c>
      <c r="H636" s="296">
        <v>44540</v>
      </c>
      <c r="I636" s="296">
        <v>44615</v>
      </c>
      <c r="J636" s="287" t="s">
        <v>1664</v>
      </c>
    </row>
    <row r="637" spans="1:10" ht="84" x14ac:dyDescent="0.2">
      <c r="A637" s="286" t="s">
        <v>1832</v>
      </c>
      <c r="B637" s="294" t="s">
        <v>1025</v>
      </c>
      <c r="C637" s="294" t="s">
        <v>1806</v>
      </c>
      <c r="D637" s="294" t="s">
        <v>1833</v>
      </c>
      <c r="E637" s="295">
        <v>65450</v>
      </c>
      <c r="F637" s="294">
        <v>20482252924</v>
      </c>
      <c r="G637" s="129" t="s">
        <v>580</v>
      </c>
      <c r="H637" s="296">
        <v>44494</v>
      </c>
      <c r="I637" s="296">
        <v>44569</v>
      </c>
      <c r="J637" s="287" t="s">
        <v>1664</v>
      </c>
    </row>
    <row r="638" spans="1:10" ht="84" x14ac:dyDescent="0.2">
      <c r="A638" s="286" t="s">
        <v>1834</v>
      </c>
      <c r="B638" s="294" t="s">
        <v>1025</v>
      </c>
      <c r="C638" s="294" t="s">
        <v>1806</v>
      </c>
      <c r="D638" s="294" t="s">
        <v>1835</v>
      </c>
      <c r="E638" s="295" t="s">
        <v>1664</v>
      </c>
      <c r="F638" s="287" t="s">
        <v>1664</v>
      </c>
      <c r="G638" s="287" t="s">
        <v>510</v>
      </c>
      <c r="H638" s="287" t="s">
        <v>1664</v>
      </c>
      <c r="I638" s="287" t="s">
        <v>1664</v>
      </c>
      <c r="J638" s="287" t="s">
        <v>1664</v>
      </c>
    </row>
    <row r="639" spans="1:10" ht="72" x14ac:dyDescent="0.2">
      <c r="A639" s="286" t="s">
        <v>1836</v>
      </c>
      <c r="B639" s="294" t="s">
        <v>1025</v>
      </c>
      <c r="C639" s="294" t="s">
        <v>1806</v>
      </c>
      <c r="D639" s="294" t="s">
        <v>1837</v>
      </c>
      <c r="E639" s="295">
        <v>83200</v>
      </c>
      <c r="F639" s="294">
        <v>20116689848</v>
      </c>
      <c r="G639" s="129" t="s">
        <v>580</v>
      </c>
      <c r="H639" s="296">
        <v>44498</v>
      </c>
      <c r="I639" s="296">
        <v>44568</v>
      </c>
      <c r="J639" s="287" t="s">
        <v>1664</v>
      </c>
    </row>
    <row r="640" spans="1:10" ht="48" x14ac:dyDescent="0.2">
      <c r="A640" s="286" t="s">
        <v>1838</v>
      </c>
      <c r="B640" s="294" t="s">
        <v>1025</v>
      </c>
      <c r="C640" s="294" t="s">
        <v>1806</v>
      </c>
      <c r="D640" s="294" t="s">
        <v>1839</v>
      </c>
      <c r="E640" s="295">
        <v>96377.04</v>
      </c>
      <c r="F640" s="294">
        <v>20602781659</v>
      </c>
      <c r="G640" s="129" t="s">
        <v>1825</v>
      </c>
      <c r="H640" s="296">
        <v>44645</v>
      </c>
      <c r="I640" s="296">
        <v>45010</v>
      </c>
      <c r="J640" s="287" t="s">
        <v>1664</v>
      </c>
    </row>
    <row r="641" spans="1:10" ht="48" x14ac:dyDescent="0.2">
      <c r="A641" s="286" t="s">
        <v>1840</v>
      </c>
      <c r="B641" s="294" t="s">
        <v>1025</v>
      </c>
      <c r="C641" s="294" t="s">
        <v>1806</v>
      </c>
      <c r="D641" s="294" t="s">
        <v>1841</v>
      </c>
      <c r="E641" s="295">
        <v>87893.48</v>
      </c>
      <c r="F641" s="294">
        <v>20601726174</v>
      </c>
      <c r="G641" s="129" t="s">
        <v>580</v>
      </c>
      <c r="H641" s="296">
        <v>44547</v>
      </c>
      <c r="I641" s="296">
        <v>44577</v>
      </c>
      <c r="J641" s="287" t="s">
        <v>1664</v>
      </c>
    </row>
    <row r="642" spans="1:10" ht="36" x14ac:dyDescent="0.2">
      <c r="A642" s="286" t="s">
        <v>1842</v>
      </c>
      <c r="B642" s="294" t="s">
        <v>1025</v>
      </c>
      <c r="C642" s="294" t="s">
        <v>1806</v>
      </c>
      <c r="D642" s="294" t="s">
        <v>1843</v>
      </c>
      <c r="E642" s="295">
        <v>84000</v>
      </c>
      <c r="F642" s="294">
        <v>20600981430</v>
      </c>
      <c r="G642" s="129" t="s">
        <v>580</v>
      </c>
      <c r="H642" s="296">
        <v>44519</v>
      </c>
      <c r="I642" s="296">
        <v>44550</v>
      </c>
      <c r="J642" s="287" t="s">
        <v>1664</v>
      </c>
    </row>
    <row r="643" spans="1:10" ht="60" x14ac:dyDescent="0.2">
      <c r="A643" s="286" t="s">
        <v>1844</v>
      </c>
      <c r="B643" s="294" t="s">
        <v>1025</v>
      </c>
      <c r="C643" s="294" t="s">
        <v>1806</v>
      </c>
      <c r="D643" s="294" t="s">
        <v>1845</v>
      </c>
      <c r="E643" s="295">
        <v>120890</v>
      </c>
      <c r="F643" s="294">
        <v>20607635570</v>
      </c>
      <c r="G643" s="129" t="s">
        <v>580</v>
      </c>
      <c r="H643" s="296">
        <v>44547</v>
      </c>
      <c r="I643" s="296">
        <v>44588</v>
      </c>
      <c r="J643" s="287" t="s">
        <v>1664</v>
      </c>
    </row>
    <row r="644" spans="1:10" ht="72" x14ac:dyDescent="0.2">
      <c r="A644" s="286" t="s">
        <v>1846</v>
      </c>
      <c r="B644" s="294" t="s">
        <v>1025</v>
      </c>
      <c r="C644" s="294" t="s">
        <v>1806</v>
      </c>
      <c r="D644" s="294" t="s">
        <v>1847</v>
      </c>
      <c r="E644" s="295" t="s">
        <v>1664</v>
      </c>
      <c r="F644" s="294" t="s">
        <v>1664</v>
      </c>
      <c r="G644" s="294" t="s">
        <v>1848</v>
      </c>
      <c r="H644" s="294" t="s">
        <v>1664</v>
      </c>
      <c r="I644" s="294" t="s">
        <v>1664</v>
      </c>
      <c r="J644" s="287" t="s">
        <v>1664</v>
      </c>
    </row>
    <row r="645" spans="1:10" ht="60" x14ac:dyDescent="0.2">
      <c r="A645" s="286" t="s">
        <v>1849</v>
      </c>
      <c r="B645" s="294" t="s">
        <v>1025</v>
      </c>
      <c r="C645" s="294" t="s">
        <v>1806</v>
      </c>
      <c r="D645" s="294" t="s">
        <v>1850</v>
      </c>
      <c r="E645" s="295">
        <v>86592.12</v>
      </c>
      <c r="F645" s="294">
        <v>20100210909</v>
      </c>
      <c r="G645" s="129" t="s">
        <v>1825</v>
      </c>
      <c r="H645" s="296">
        <v>44552</v>
      </c>
      <c r="I645" s="296">
        <v>44917</v>
      </c>
      <c r="J645" s="287" t="s">
        <v>1664</v>
      </c>
    </row>
    <row r="646" spans="1:10" ht="60" x14ac:dyDescent="0.2">
      <c r="A646" s="286" t="s">
        <v>1851</v>
      </c>
      <c r="B646" s="294" t="s">
        <v>508</v>
      </c>
      <c r="C646" s="294" t="s">
        <v>1806</v>
      </c>
      <c r="D646" s="294" t="s">
        <v>1852</v>
      </c>
      <c r="E646" s="295">
        <v>363090</v>
      </c>
      <c r="F646" s="294">
        <v>20486924510</v>
      </c>
      <c r="G646" s="129" t="s">
        <v>580</v>
      </c>
      <c r="H646" s="296">
        <v>44418</v>
      </c>
      <c r="I646" s="296">
        <v>44530</v>
      </c>
      <c r="J646" s="287" t="s">
        <v>1664</v>
      </c>
    </row>
    <row r="647" spans="1:10" ht="60" x14ac:dyDescent="0.2">
      <c r="A647" s="286" t="s">
        <v>1851</v>
      </c>
      <c r="B647" s="294" t="s">
        <v>508</v>
      </c>
      <c r="C647" s="294" t="s">
        <v>1806</v>
      </c>
      <c r="D647" s="294" t="s">
        <v>1852</v>
      </c>
      <c r="E647" s="295">
        <v>111360</v>
      </c>
      <c r="F647" s="294">
        <v>20270639934</v>
      </c>
      <c r="G647" s="129" t="s">
        <v>580</v>
      </c>
      <c r="H647" s="296">
        <v>44421</v>
      </c>
      <c r="I647" s="296">
        <v>44533</v>
      </c>
      <c r="J647" s="287" t="s">
        <v>1664</v>
      </c>
    </row>
    <row r="648" spans="1:10" ht="60" x14ac:dyDescent="0.2">
      <c r="A648" s="286" t="s">
        <v>1853</v>
      </c>
      <c r="B648" s="294" t="s">
        <v>508</v>
      </c>
      <c r="C648" s="294" t="s">
        <v>1806</v>
      </c>
      <c r="D648" s="294" t="s">
        <v>1854</v>
      </c>
      <c r="E648" s="295">
        <v>264000</v>
      </c>
      <c r="F648" s="294">
        <v>20533055983</v>
      </c>
      <c r="G648" s="129" t="s">
        <v>580</v>
      </c>
      <c r="H648" s="296">
        <v>44434</v>
      </c>
      <c r="I648" s="296">
        <v>44529</v>
      </c>
      <c r="J648" s="287" t="s">
        <v>1664</v>
      </c>
    </row>
    <row r="649" spans="1:10" ht="60" x14ac:dyDescent="0.2">
      <c r="A649" s="286" t="s">
        <v>1853</v>
      </c>
      <c r="B649" s="294" t="s">
        <v>508</v>
      </c>
      <c r="C649" s="294" t="s">
        <v>1806</v>
      </c>
      <c r="D649" s="294" t="s">
        <v>1854</v>
      </c>
      <c r="E649" s="295">
        <v>49560</v>
      </c>
      <c r="F649" s="294">
        <v>20486924510</v>
      </c>
      <c r="G649" s="129" t="s">
        <v>580</v>
      </c>
      <c r="H649" s="296">
        <v>44424</v>
      </c>
      <c r="I649" s="296">
        <v>44536</v>
      </c>
      <c r="J649" s="287" t="s">
        <v>1664</v>
      </c>
    </row>
    <row r="650" spans="1:10" ht="60" x14ac:dyDescent="0.2">
      <c r="A650" s="286" t="s">
        <v>1853</v>
      </c>
      <c r="B650" s="294" t="s">
        <v>508</v>
      </c>
      <c r="C650" s="294" t="s">
        <v>1806</v>
      </c>
      <c r="D650" s="294" t="s">
        <v>1854</v>
      </c>
      <c r="E650" s="295">
        <v>129989</v>
      </c>
      <c r="F650" s="294">
        <v>20601530857</v>
      </c>
      <c r="G650" s="129" t="s">
        <v>580</v>
      </c>
      <c r="H650" s="296">
        <v>44426</v>
      </c>
      <c r="I650" s="296">
        <v>44538</v>
      </c>
      <c r="J650" s="287" t="s">
        <v>1664</v>
      </c>
    </row>
    <row r="651" spans="1:10" ht="60" x14ac:dyDescent="0.2">
      <c r="A651" s="286" t="s">
        <v>1855</v>
      </c>
      <c r="B651" s="294" t="s">
        <v>508</v>
      </c>
      <c r="C651" s="294" t="s">
        <v>1806</v>
      </c>
      <c r="D651" s="294" t="s">
        <v>1856</v>
      </c>
      <c r="E651" s="295">
        <v>756973</v>
      </c>
      <c r="F651" s="294">
        <v>20601530857</v>
      </c>
      <c r="G651" s="129" t="s">
        <v>580</v>
      </c>
      <c r="H651" s="296">
        <v>44490</v>
      </c>
      <c r="I651" s="296">
        <v>44550</v>
      </c>
      <c r="J651" s="287" t="s">
        <v>1664</v>
      </c>
    </row>
    <row r="652" spans="1:10" ht="60" x14ac:dyDescent="0.2">
      <c r="A652" s="286" t="s">
        <v>1855</v>
      </c>
      <c r="B652" s="294" t="s">
        <v>508</v>
      </c>
      <c r="C652" s="294" t="s">
        <v>1806</v>
      </c>
      <c r="D652" s="294" t="s">
        <v>1856</v>
      </c>
      <c r="E652" s="295">
        <v>336000</v>
      </c>
      <c r="F652" s="294">
        <v>20533055983</v>
      </c>
      <c r="G652" s="129" t="s">
        <v>580</v>
      </c>
      <c r="H652" s="296">
        <v>44489</v>
      </c>
      <c r="I652" s="296">
        <v>44549</v>
      </c>
      <c r="J652" s="287" t="s">
        <v>1664</v>
      </c>
    </row>
    <row r="653" spans="1:10" ht="60" x14ac:dyDescent="0.2">
      <c r="A653" s="286" t="s">
        <v>1857</v>
      </c>
      <c r="B653" s="294" t="s">
        <v>508</v>
      </c>
      <c r="C653" s="294" t="s">
        <v>1806</v>
      </c>
      <c r="D653" s="294" t="s">
        <v>1858</v>
      </c>
      <c r="E653" s="295">
        <v>707000</v>
      </c>
      <c r="F653" s="294">
        <v>20601530857</v>
      </c>
      <c r="G653" s="129" t="s">
        <v>580</v>
      </c>
      <c r="H653" s="296">
        <v>44489</v>
      </c>
      <c r="I653" s="296">
        <v>44550</v>
      </c>
      <c r="J653" s="287" t="s">
        <v>1664</v>
      </c>
    </row>
    <row r="654" spans="1:10" ht="24" x14ac:dyDescent="0.2">
      <c r="A654" s="286" t="s">
        <v>1859</v>
      </c>
      <c r="B654" s="294" t="s">
        <v>541</v>
      </c>
      <c r="C654" s="294" t="s">
        <v>1806</v>
      </c>
      <c r="D654" s="294" t="s">
        <v>1860</v>
      </c>
      <c r="E654" s="295">
        <v>71500</v>
      </c>
      <c r="F654" s="294">
        <v>10178998281</v>
      </c>
      <c r="G654" s="129" t="s">
        <v>580</v>
      </c>
      <c r="H654" s="296">
        <v>44365</v>
      </c>
      <c r="I654" s="296">
        <v>44730</v>
      </c>
      <c r="J654" s="287" t="s">
        <v>1664</v>
      </c>
    </row>
    <row r="655" spans="1:10" ht="48" x14ac:dyDescent="0.2">
      <c r="A655" s="286" t="s">
        <v>1861</v>
      </c>
      <c r="B655" s="294" t="s">
        <v>541</v>
      </c>
      <c r="C655" s="294" t="s">
        <v>1806</v>
      </c>
      <c r="D655" s="294" t="s">
        <v>1862</v>
      </c>
      <c r="E655" s="295">
        <v>104000</v>
      </c>
      <c r="F655" s="294">
        <v>10074923238</v>
      </c>
      <c r="G655" s="129" t="s">
        <v>580</v>
      </c>
      <c r="H655" s="296">
        <v>44393</v>
      </c>
      <c r="I655" s="296">
        <v>44763</v>
      </c>
      <c r="J655" s="287" t="s">
        <v>1664</v>
      </c>
    </row>
    <row r="656" spans="1:10" ht="36" x14ac:dyDescent="0.2">
      <c r="A656" s="286" t="s">
        <v>1863</v>
      </c>
      <c r="B656" s="294" t="s">
        <v>541</v>
      </c>
      <c r="C656" s="294" t="s">
        <v>1806</v>
      </c>
      <c r="D656" s="294" t="s">
        <v>1864</v>
      </c>
      <c r="E656" s="295">
        <v>44395</v>
      </c>
      <c r="F656" s="294">
        <v>10079075171</v>
      </c>
      <c r="G656" s="129" t="s">
        <v>580</v>
      </c>
      <c r="H656" s="296">
        <v>44391</v>
      </c>
      <c r="I656" s="296">
        <v>44756</v>
      </c>
      <c r="J656" s="287" t="s">
        <v>1664</v>
      </c>
    </row>
    <row r="657" spans="1:10" ht="72" x14ac:dyDescent="0.2">
      <c r="A657" s="286" t="s">
        <v>1865</v>
      </c>
      <c r="B657" s="294" t="s">
        <v>541</v>
      </c>
      <c r="C657" s="294" t="s">
        <v>1806</v>
      </c>
      <c r="D657" s="294" t="s">
        <v>1866</v>
      </c>
      <c r="E657" s="295">
        <v>54000</v>
      </c>
      <c r="F657" s="294">
        <v>20431913225</v>
      </c>
      <c r="G657" s="129" t="s">
        <v>580</v>
      </c>
      <c r="H657" s="296">
        <v>44470</v>
      </c>
      <c r="I657" s="296">
        <v>44545</v>
      </c>
      <c r="J657" s="287" t="s">
        <v>1664</v>
      </c>
    </row>
    <row r="658" spans="1:10" ht="18" x14ac:dyDescent="0.2">
      <c r="A658" s="79" t="s">
        <v>1867</v>
      </c>
      <c r="B658" s="80" t="s">
        <v>511</v>
      </c>
      <c r="C658" s="80"/>
      <c r="D658" s="80"/>
      <c r="E658" s="297">
        <f>SUM(E659:E705)</f>
        <v>2455833.3800000004</v>
      </c>
      <c r="F658" s="80"/>
      <c r="G658" s="81"/>
      <c r="H658" s="81"/>
      <c r="I658" s="81"/>
      <c r="J658" s="81"/>
    </row>
    <row r="659" spans="1:10" ht="36" x14ac:dyDescent="0.2">
      <c r="A659" s="286" t="s">
        <v>1868</v>
      </c>
      <c r="B659" s="294" t="s">
        <v>1660</v>
      </c>
      <c r="C659" s="294" t="s">
        <v>1661</v>
      </c>
      <c r="D659" s="294" t="s">
        <v>1732</v>
      </c>
      <c r="E659" s="295">
        <v>30000</v>
      </c>
      <c r="F659" s="294" t="s">
        <v>1684</v>
      </c>
      <c r="G659" s="129" t="s">
        <v>580</v>
      </c>
      <c r="H659" s="296">
        <v>44579</v>
      </c>
      <c r="I659" s="296">
        <v>44669</v>
      </c>
      <c r="J659" s="287" t="s">
        <v>1664</v>
      </c>
    </row>
    <row r="660" spans="1:10" ht="60" x14ac:dyDescent="0.2">
      <c r="A660" s="286" t="s">
        <v>1869</v>
      </c>
      <c r="B660" s="294" t="s">
        <v>1660</v>
      </c>
      <c r="C660" s="294" t="s">
        <v>1661</v>
      </c>
      <c r="D660" s="294" t="s">
        <v>1870</v>
      </c>
      <c r="E660" s="295">
        <v>36000</v>
      </c>
      <c r="F660" s="294" t="s">
        <v>1871</v>
      </c>
      <c r="G660" s="129" t="s">
        <v>580</v>
      </c>
      <c r="H660" s="296">
        <v>44588</v>
      </c>
      <c r="I660" s="296">
        <v>44648</v>
      </c>
      <c r="J660" s="287" t="s">
        <v>1664</v>
      </c>
    </row>
    <row r="661" spans="1:10" ht="84" x14ac:dyDescent="0.2">
      <c r="A661" s="286" t="s">
        <v>1872</v>
      </c>
      <c r="B661" s="294" t="s">
        <v>1660</v>
      </c>
      <c r="C661" s="294" t="s">
        <v>1661</v>
      </c>
      <c r="D661" s="294" t="s">
        <v>1873</v>
      </c>
      <c r="E661" s="295">
        <v>19500</v>
      </c>
      <c r="F661" s="294" t="s">
        <v>1874</v>
      </c>
      <c r="G661" s="129" t="s">
        <v>580</v>
      </c>
      <c r="H661" s="296">
        <v>44589</v>
      </c>
      <c r="I661" s="296">
        <v>44679</v>
      </c>
      <c r="J661" s="287" t="s">
        <v>1664</v>
      </c>
    </row>
    <row r="662" spans="1:10" ht="84" x14ac:dyDescent="0.2">
      <c r="A662" s="286" t="s">
        <v>1875</v>
      </c>
      <c r="B662" s="294" t="s">
        <v>1660</v>
      </c>
      <c r="C662" s="294" t="s">
        <v>1661</v>
      </c>
      <c r="D662" s="294" t="s">
        <v>1876</v>
      </c>
      <c r="E662" s="295">
        <v>27000</v>
      </c>
      <c r="F662" s="294" t="s">
        <v>1687</v>
      </c>
      <c r="G662" s="129" t="s">
        <v>580</v>
      </c>
      <c r="H662" s="296">
        <v>44589</v>
      </c>
      <c r="I662" s="296">
        <v>44654</v>
      </c>
      <c r="J662" s="287" t="s">
        <v>1664</v>
      </c>
    </row>
    <row r="663" spans="1:10" ht="60" x14ac:dyDescent="0.2">
      <c r="A663" s="286" t="s">
        <v>1877</v>
      </c>
      <c r="B663" s="294" t="s">
        <v>1660</v>
      </c>
      <c r="C663" s="294" t="s">
        <v>1661</v>
      </c>
      <c r="D663" s="294" t="s">
        <v>1878</v>
      </c>
      <c r="E663" s="295">
        <v>33150</v>
      </c>
      <c r="F663" s="294" t="s">
        <v>1879</v>
      </c>
      <c r="G663" s="129" t="s">
        <v>580</v>
      </c>
      <c r="H663" s="296">
        <v>44610</v>
      </c>
      <c r="I663" s="296">
        <v>44640</v>
      </c>
      <c r="J663" s="287" t="s">
        <v>1664</v>
      </c>
    </row>
    <row r="664" spans="1:10" ht="72" x14ac:dyDescent="0.2">
      <c r="A664" s="286" t="s">
        <v>1880</v>
      </c>
      <c r="B664" s="294" t="s">
        <v>1660</v>
      </c>
      <c r="C664" s="294" t="s">
        <v>1661</v>
      </c>
      <c r="D664" s="294" t="s">
        <v>1881</v>
      </c>
      <c r="E664" s="295">
        <v>36465</v>
      </c>
      <c r="F664" s="294" t="s">
        <v>1879</v>
      </c>
      <c r="G664" s="129" t="s">
        <v>580</v>
      </c>
      <c r="H664" s="296">
        <v>44610</v>
      </c>
      <c r="I664" s="296">
        <v>44640</v>
      </c>
      <c r="J664" s="287" t="s">
        <v>1664</v>
      </c>
    </row>
    <row r="665" spans="1:10" ht="48" x14ac:dyDescent="0.2">
      <c r="A665" s="286" t="s">
        <v>1882</v>
      </c>
      <c r="B665" s="294" t="s">
        <v>1660</v>
      </c>
      <c r="C665" s="294" t="s">
        <v>1661</v>
      </c>
      <c r="D665" s="294" t="s">
        <v>1883</v>
      </c>
      <c r="E665" s="295">
        <v>25000</v>
      </c>
      <c r="F665" s="294" t="s">
        <v>1675</v>
      </c>
      <c r="G665" s="129" t="s">
        <v>1825</v>
      </c>
      <c r="H665" s="296">
        <v>44643</v>
      </c>
      <c r="I665" s="296">
        <v>44926</v>
      </c>
      <c r="J665" s="287" t="s">
        <v>1664</v>
      </c>
    </row>
    <row r="666" spans="1:10" ht="60" x14ac:dyDescent="0.2">
      <c r="A666" s="286" t="s">
        <v>1884</v>
      </c>
      <c r="B666" s="294" t="s">
        <v>1660</v>
      </c>
      <c r="C666" s="294" t="s">
        <v>1661</v>
      </c>
      <c r="D666" s="294" t="s">
        <v>1885</v>
      </c>
      <c r="E666" s="295">
        <v>22850</v>
      </c>
      <c r="F666" s="294" t="s">
        <v>1886</v>
      </c>
      <c r="G666" s="129" t="s">
        <v>580</v>
      </c>
      <c r="H666" s="296">
        <v>44673</v>
      </c>
      <c r="I666" s="296">
        <v>44693</v>
      </c>
      <c r="J666" s="287" t="s">
        <v>1664</v>
      </c>
    </row>
    <row r="667" spans="1:10" ht="84" x14ac:dyDescent="0.2">
      <c r="A667" s="286" t="s">
        <v>1887</v>
      </c>
      <c r="B667" s="294" t="s">
        <v>1660</v>
      </c>
      <c r="C667" s="294" t="s">
        <v>1661</v>
      </c>
      <c r="D667" s="294" t="s">
        <v>1888</v>
      </c>
      <c r="E667" s="295">
        <v>24000</v>
      </c>
      <c r="F667" s="294" t="s">
        <v>1757</v>
      </c>
      <c r="G667" s="129" t="s">
        <v>580</v>
      </c>
      <c r="H667" s="296">
        <v>44673</v>
      </c>
      <c r="I667" s="296">
        <v>44763</v>
      </c>
      <c r="J667" s="287" t="s">
        <v>1664</v>
      </c>
    </row>
    <row r="668" spans="1:10" ht="72" x14ac:dyDescent="0.2">
      <c r="A668" s="286" t="s">
        <v>1889</v>
      </c>
      <c r="B668" s="294" t="s">
        <v>1660</v>
      </c>
      <c r="C668" s="294" t="s">
        <v>1661</v>
      </c>
      <c r="D668" s="294" t="s">
        <v>1890</v>
      </c>
      <c r="E668" s="295">
        <v>29975</v>
      </c>
      <c r="F668" s="294" t="s">
        <v>1891</v>
      </c>
      <c r="G668" s="129" t="s">
        <v>580</v>
      </c>
      <c r="H668" s="296">
        <v>44680</v>
      </c>
      <c r="I668" s="296">
        <v>44770</v>
      </c>
      <c r="J668" s="287" t="s">
        <v>1664</v>
      </c>
    </row>
    <row r="669" spans="1:10" ht="72" x14ac:dyDescent="0.2">
      <c r="A669" s="286" t="s">
        <v>1892</v>
      </c>
      <c r="B669" s="294" t="s">
        <v>1660</v>
      </c>
      <c r="C669" s="294" t="s">
        <v>1661</v>
      </c>
      <c r="D669" s="294" t="s">
        <v>1893</v>
      </c>
      <c r="E669" s="295">
        <v>29500</v>
      </c>
      <c r="F669" s="294" t="s">
        <v>1894</v>
      </c>
      <c r="G669" s="129" t="s">
        <v>580</v>
      </c>
      <c r="H669" s="296">
        <v>44691</v>
      </c>
      <c r="I669" s="296">
        <v>44751</v>
      </c>
      <c r="J669" s="287" t="s">
        <v>1664</v>
      </c>
    </row>
    <row r="670" spans="1:10" ht="84" x14ac:dyDescent="0.2">
      <c r="A670" s="286" t="s">
        <v>1895</v>
      </c>
      <c r="B670" s="294" t="s">
        <v>1660</v>
      </c>
      <c r="C670" s="294" t="s">
        <v>1661</v>
      </c>
      <c r="D670" s="294" t="s">
        <v>1896</v>
      </c>
      <c r="E670" s="295">
        <v>31000</v>
      </c>
      <c r="F670" s="294" t="s">
        <v>1729</v>
      </c>
      <c r="G670" s="129" t="s">
        <v>580</v>
      </c>
      <c r="H670" s="296">
        <v>44693</v>
      </c>
      <c r="I670" s="296">
        <v>44783</v>
      </c>
      <c r="J670" s="287" t="s">
        <v>1664</v>
      </c>
    </row>
    <row r="671" spans="1:10" ht="72" x14ac:dyDescent="0.2">
      <c r="A671" s="286" t="s">
        <v>1897</v>
      </c>
      <c r="B671" s="294" t="s">
        <v>1660</v>
      </c>
      <c r="C671" s="294" t="s">
        <v>1661</v>
      </c>
      <c r="D671" s="294" t="s">
        <v>1898</v>
      </c>
      <c r="E671" s="295">
        <v>28000</v>
      </c>
      <c r="F671" s="294" t="s">
        <v>1891</v>
      </c>
      <c r="G671" s="129" t="s">
        <v>580</v>
      </c>
      <c r="H671" s="296">
        <v>44699</v>
      </c>
      <c r="I671" s="296">
        <v>44789</v>
      </c>
      <c r="J671" s="287" t="s">
        <v>1664</v>
      </c>
    </row>
    <row r="672" spans="1:10" ht="60" x14ac:dyDescent="0.2">
      <c r="A672" s="286" t="s">
        <v>1899</v>
      </c>
      <c r="B672" s="294" t="s">
        <v>1660</v>
      </c>
      <c r="C672" s="294" t="s">
        <v>1661</v>
      </c>
      <c r="D672" s="294" t="s">
        <v>1900</v>
      </c>
      <c r="E672" s="295">
        <v>22600</v>
      </c>
      <c r="F672" s="294" t="s">
        <v>1901</v>
      </c>
      <c r="G672" s="129" t="s">
        <v>580</v>
      </c>
      <c r="H672" s="296">
        <v>44700</v>
      </c>
      <c r="I672" s="296">
        <v>44715</v>
      </c>
      <c r="J672" s="287" t="s">
        <v>1664</v>
      </c>
    </row>
    <row r="673" spans="1:10" ht="60" x14ac:dyDescent="0.2">
      <c r="A673" s="286" t="s">
        <v>1902</v>
      </c>
      <c r="B673" s="294" t="s">
        <v>1660</v>
      </c>
      <c r="C673" s="294" t="s">
        <v>1661</v>
      </c>
      <c r="D673" s="294" t="s">
        <v>1903</v>
      </c>
      <c r="E673" s="295">
        <v>26950</v>
      </c>
      <c r="F673" s="294" t="s">
        <v>1879</v>
      </c>
      <c r="G673" s="129" t="s">
        <v>580</v>
      </c>
      <c r="H673" s="296">
        <v>44700</v>
      </c>
      <c r="I673" s="296">
        <v>44715</v>
      </c>
      <c r="J673" s="287" t="s">
        <v>1664</v>
      </c>
    </row>
    <row r="674" spans="1:10" ht="72" x14ac:dyDescent="0.2">
      <c r="A674" s="286" t="s">
        <v>1904</v>
      </c>
      <c r="B674" s="294" t="s">
        <v>1660</v>
      </c>
      <c r="C674" s="294" t="s">
        <v>1661</v>
      </c>
      <c r="D674" s="294" t="s">
        <v>1905</v>
      </c>
      <c r="E674" s="295">
        <v>27312</v>
      </c>
      <c r="F674" s="294" t="s">
        <v>1906</v>
      </c>
      <c r="G674" s="129" t="s">
        <v>580</v>
      </c>
      <c r="H674" s="296">
        <v>44701</v>
      </c>
      <c r="I674" s="296">
        <v>44791</v>
      </c>
      <c r="J674" s="287" t="s">
        <v>1664</v>
      </c>
    </row>
    <row r="675" spans="1:10" ht="36" x14ac:dyDescent="0.2">
      <c r="A675" s="286" t="s">
        <v>1907</v>
      </c>
      <c r="B675" s="294" t="s">
        <v>1660</v>
      </c>
      <c r="C675" s="294" t="s">
        <v>1661</v>
      </c>
      <c r="D675" s="294" t="s">
        <v>1677</v>
      </c>
      <c r="E675" s="295">
        <v>18968.330000000002</v>
      </c>
      <c r="F675" s="294" t="s">
        <v>1908</v>
      </c>
      <c r="G675" s="129" t="s">
        <v>580</v>
      </c>
      <c r="H675" s="296">
        <v>44720</v>
      </c>
      <c r="I675" s="296">
        <v>44780</v>
      </c>
      <c r="J675" s="287" t="s">
        <v>1664</v>
      </c>
    </row>
    <row r="676" spans="1:10" ht="84" x14ac:dyDescent="0.2">
      <c r="A676" s="286" t="s">
        <v>1909</v>
      </c>
      <c r="B676" s="294" t="s">
        <v>1660</v>
      </c>
      <c r="C676" s="294" t="s">
        <v>1661</v>
      </c>
      <c r="D676" s="294" t="s">
        <v>1910</v>
      </c>
      <c r="E676" s="295">
        <v>18088</v>
      </c>
      <c r="F676" s="294" t="s">
        <v>1891</v>
      </c>
      <c r="G676" s="129" t="s">
        <v>1825</v>
      </c>
      <c r="H676" s="296">
        <v>44732</v>
      </c>
      <c r="I676" s="296">
        <v>44822</v>
      </c>
      <c r="J676" s="287" t="s">
        <v>1664</v>
      </c>
    </row>
    <row r="677" spans="1:10" ht="60" x14ac:dyDescent="0.2">
      <c r="A677" s="286" t="s">
        <v>1902</v>
      </c>
      <c r="B677" s="294" t="s">
        <v>1660</v>
      </c>
      <c r="C677" s="294" t="s">
        <v>1661</v>
      </c>
      <c r="D677" s="294" t="s">
        <v>1911</v>
      </c>
      <c r="E677" s="295">
        <v>26950</v>
      </c>
      <c r="F677" s="294" t="s">
        <v>1879</v>
      </c>
      <c r="G677" s="129" t="s">
        <v>580</v>
      </c>
      <c r="H677" s="296">
        <v>44732</v>
      </c>
      <c r="I677" s="296">
        <v>44803</v>
      </c>
      <c r="J677" s="287" t="s">
        <v>1664</v>
      </c>
    </row>
    <row r="678" spans="1:10" ht="24" x14ac:dyDescent="0.2">
      <c r="A678" s="286" t="s">
        <v>1912</v>
      </c>
      <c r="B678" s="294" t="s">
        <v>1660</v>
      </c>
      <c r="C678" s="294" t="s">
        <v>1661</v>
      </c>
      <c r="D678" s="294" t="s">
        <v>1913</v>
      </c>
      <c r="E678" s="295">
        <v>31000</v>
      </c>
      <c r="F678" s="294" t="s">
        <v>1886</v>
      </c>
      <c r="G678" s="129" t="s">
        <v>580</v>
      </c>
      <c r="H678" s="296">
        <v>44742</v>
      </c>
      <c r="I678" s="296">
        <v>44762</v>
      </c>
      <c r="J678" s="287" t="s">
        <v>1664</v>
      </c>
    </row>
    <row r="679" spans="1:10" ht="36" x14ac:dyDescent="0.2">
      <c r="A679" s="286" t="s">
        <v>1914</v>
      </c>
      <c r="B679" s="294" t="s">
        <v>1660</v>
      </c>
      <c r="C679" s="294" t="s">
        <v>1661</v>
      </c>
      <c r="D679" s="294" t="s">
        <v>1680</v>
      </c>
      <c r="E679" s="295">
        <v>32000</v>
      </c>
      <c r="F679" s="294" t="s">
        <v>1915</v>
      </c>
      <c r="G679" s="129" t="s">
        <v>580</v>
      </c>
      <c r="H679" s="296">
        <v>44742</v>
      </c>
      <c r="I679" s="296">
        <v>44762</v>
      </c>
      <c r="J679" s="287" t="s">
        <v>1664</v>
      </c>
    </row>
    <row r="680" spans="1:10" ht="24" x14ac:dyDescent="0.2">
      <c r="A680" s="286" t="s">
        <v>1916</v>
      </c>
      <c r="B680" s="294" t="s">
        <v>1660</v>
      </c>
      <c r="C680" s="294" t="s">
        <v>1661</v>
      </c>
      <c r="D680" s="294" t="s">
        <v>1917</v>
      </c>
      <c r="E680" s="295">
        <v>27200</v>
      </c>
      <c r="F680" s="294" t="s">
        <v>1886</v>
      </c>
      <c r="G680" s="129" t="s">
        <v>580</v>
      </c>
      <c r="H680" s="296">
        <v>44742</v>
      </c>
      <c r="I680" s="296">
        <v>44762</v>
      </c>
      <c r="J680" s="287" t="s">
        <v>1664</v>
      </c>
    </row>
    <row r="681" spans="1:10" ht="72" x14ac:dyDescent="0.2">
      <c r="A681" s="286" t="s">
        <v>1918</v>
      </c>
      <c r="B681" s="294" t="s">
        <v>1660</v>
      </c>
      <c r="C681" s="294" t="s">
        <v>1661</v>
      </c>
      <c r="D681" s="294" t="s">
        <v>1919</v>
      </c>
      <c r="E681" s="295">
        <v>20000</v>
      </c>
      <c r="F681" s="294" t="s">
        <v>1920</v>
      </c>
      <c r="G681" s="129" t="s">
        <v>1825</v>
      </c>
      <c r="H681" s="296">
        <v>44782</v>
      </c>
      <c r="I681" s="296">
        <v>44902</v>
      </c>
      <c r="J681" s="287" t="s">
        <v>1664</v>
      </c>
    </row>
    <row r="682" spans="1:10" ht="60" x14ac:dyDescent="0.2">
      <c r="A682" s="286" t="s">
        <v>1921</v>
      </c>
      <c r="B682" s="294" t="s">
        <v>1660</v>
      </c>
      <c r="C682" s="294" t="s">
        <v>1661</v>
      </c>
      <c r="D682" s="294" t="s">
        <v>1922</v>
      </c>
      <c r="E682" s="295">
        <v>30000</v>
      </c>
      <c r="F682" s="294" t="s">
        <v>1772</v>
      </c>
      <c r="G682" s="129" t="s">
        <v>1825</v>
      </c>
      <c r="H682" s="296">
        <v>44791</v>
      </c>
      <c r="I682" s="296">
        <v>44866</v>
      </c>
      <c r="J682" s="287" t="s">
        <v>1664</v>
      </c>
    </row>
    <row r="683" spans="1:10" ht="72" x14ac:dyDescent="0.2">
      <c r="A683" s="286" t="s">
        <v>1923</v>
      </c>
      <c r="B683" s="294" t="s">
        <v>1660</v>
      </c>
      <c r="C683" s="294" t="s">
        <v>1661</v>
      </c>
      <c r="D683" s="294" t="s">
        <v>1924</v>
      </c>
      <c r="E683" s="295">
        <v>32263.89</v>
      </c>
      <c r="F683" s="294" t="s">
        <v>1925</v>
      </c>
      <c r="G683" s="129" t="s">
        <v>1825</v>
      </c>
      <c r="H683" s="296">
        <v>44797</v>
      </c>
      <c r="I683" s="296">
        <v>44887</v>
      </c>
      <c r="J683" s="287" t="s">
        <v>1664</v>
      </c>
    </row>
    <row r="684" spans="1:10" ht="48" x14ac:dyDescent="0.2">
      <c r="A684" s="286" t="s">
        <v>1926</v>
      </c>
      <c r="B684" s="294" t="s">
        <v>1660</v>
      </c>
      <c r="C684" s="294" t="s">
        <v>1661</v>
      </c>
      <c r="D684" s="294" t="s">
        <v>1927</v>
      </c>
      <c r="E684" s="295">
        <v>20000</v>
      </c>
      <c r="F684" s="294" t="s">
        <v>1928</v>
      </c>
      <c r="G684" s="129" t="s">
        <v>1825</v>
      </c>
      <c r="H684" s="296">
        <v>44797</v>
      </c>
      <c r="I684" s="296">
        <v>44917</v>
      </c>
      <c r="J684" s="287" t="s">
        <v>1664</v>
      </c>
    </row>
    <row r="685" spans="1:10" ht="48" x14ac:dyDescent="0.2">
      <c r="A685" s="286" t="s">
        <v>1929</v>
      </c>
      <c r="B685" s="294" t="s">
        <v>1660</v>
      </c>
      <c r="C685" s="294" t="s">
        <v>1661</v>
      </c>
      <c r="D685" s="294" t="s">
        <v>1930</v>
      </c>
      <c r="E685" s="295">
        <v>20000</v>
      </c>
      <c r="F685" s="294" t="s">
        <v>1931</v>
      </c>
      <c r="G685" s="129" t="s">
        <v>1825</v>
      </c>
      <c r="H685" s="296">
        <v>44799</v>
      </c>
      <c r="I685" s="296">
        <v>44919</v>
      </c>
      <c r="J685" s="287" t="s">
        <v>1664</v>
      </c>
    </row>
    <row r="686" spans="1:10" ht="72" x14ac:dyDescent="0.2">
      <c r="A686" s="286" t="s">
        <v>1932</v>
      </c>
      <c r="B686" s="294" t="s">
        <v>1660</v>
      </c>
      <c r="C686" s="294" t="s">
        <v>1661</v>
      </c>
      <c r="D686" s="294" t="s">
        <v>1689</v>
      </c>
      <c r="E686" s="295">
        <v>22000</v>
      </c>
      <c r="F686" s="294" t="s">
        <v>1933</v>
      </c>
      <c r="G686" s="129" t="s">
        <v>1825</v>
      </c>
      <c r="H686" s="296">
        <v>44804</v>
      </c>
      <c r="I686" s="296">
        <v>44924</v>
      </c>
      <c r="J686" s="287" t="s">
        <v>1664</v>
      </c>
    </row>
    <row r="687" spans="1:10" ht="72" x14ac:dyDescent="0.2">
      <c r="A687" s="286" t="s">
        <v>1934</v>
      </c>
      <c r="B687" s="294" t="s">
        <v>1660</v>
      </c>
      <c r="C687" s="294" t="s">
        <v>1661</v>
      </c>
      <c r="D687" s="294" t="s">
        <v>1692</v>
      </c>
      <c r="E687" s="295">
        <v>32321.38</v>
      </c>
      <c r="F687" s="294" t="s">
        <v>1925</v>
      </c>
      <c r="G687" s="129" t="s">
        <v>1825</v>
      </c>
      <c r="H687" s="296">
        <v>44806</v>
      </c>
      <c r="I687" s="296">
        <v>44881</v>
      </c>
      <c r="J687" s="287" t="s">
        <v>1664</v>
      </c>
    </row>
    <row r="688" spans="1:10" ht="60" x14ac:dyDescent="0.2">
      <c r="A688" s="286" t="s">
        <v>1935</v>
      </c>
      <c r="B688" s="294" t="s">
        <v>1660</v>
      </c>
      <c r="C688" s="294" t="s">
        <v>1731</v>
      </c>
      <c r="D688" s="294" t="s">
        <v>1936</v>
      </c>
      <c r="E688" s="295">
        <v>35750</v>
      </c>
      <c r="F688" s="294" t="s">
        <v>1937</v>
      </c>
      <c r="G688" s="129" t="s">
        <v>1825</v>
      </c>
      <c r="H688" s="296">
        <v>44811</v>
      </c>
      <c r="I688" s="296">
        <v>44826</v>
      </c>
      <c r="J688" s="287" t="s">
        <v>1664</v>
      </c>
    </row>
    <row r="689" spans="1:10" ht="72" x14ac:dyDescent="0.2">
      <c r="A689" s="286" t="s">
        <v>1938</v>
      </c>
      <c r="B689" s="294" t="s">
        <v>1025</v>
      </c>
      <c r="C689" s="294" t="s">
        <v>1806</v>
      </c>
      <c r="D689" s="294" t="s">
        <v>1939</v>
      </c>
      <c r="E689" s="295">
        <v>92800</v>
      </c>
      <c r="F689" s="294">
        <v>20172606777</v>
      </c>
      <c r="G689" s="129" t="s">
        <v>580</v>
      </c>
      <c r="H689" s="298">
        <v>44651</v>
      </c>
      <c r="I689" s="298">
        <v>44696</v>
      </c>
      <c r="J689" s="299" t="s">
        <v>1664</v>
      </c>
    </row>
    <row r="690" spans="1:10" ht="36" x14ac:dyDescent="0.2">
      <c r="A690" s="286" t="s">
        <v>1940</v>
      </c>
      <c r="B690" s="294" t="s">
        <v>1025</v>
      </c>
      <c r="C690" s="294" t="s">
        <v>1806</v>
      </c>
      <c r="D690" s="294" t="s">
        <v>1941</v>
      </c>
      <c r="E690" s="295">
        <v>72000</v>
      </c>
      <c r="F690" s="294">
        <v>10403712561</v>
      </c>
      <c r="G690" s="129" t="s">
        <v>1825</v>
      </c>
      <c r="H690" s="298">
        <v>44769</v>
      </c>
      <c r="I690" s="298">
        <v>45135</v>
      </c>
      <c r="J690" s="299" t="s">
        <v>1664</v>
      </c>
    </row>
    <row r="691" spans="1:10" ht="84" x14ac:dyDescent="0.2">
      <c r="A691" s="286" t="s">
        <v>1942</v>
      </c>
      <c r="B691" s="294" t="s">
        <v>1025</v>
      </c>
      <c r="C691" s="294" t="s">
        <v>1806</v>
      </c>
      <c r="D691" s="294" t="s">
        <v>1943</v>
      </c>
      <c r="E691" s="295">
        <v>47300</v>
      </c>
      <c r="F691" s="294">
        <v>20482252924</v>
      </c>
      <c r="G691" s="129" t="s">
        <v>1825</v>
      </c>
      <c r="H691" s="298">
        <v>44754</v>
      </c>
      <c r="I691" s="298">
        <v>44865</v>
      </c>
      <c r="J691" s="299" t="s">
        <v>1664</v>
      </c>
    </row>
    <row r="692" spans="1:10" ht="72" x14ac:dyDescent="0.2">
      <c r="A692" s="286" t="s">
        <v>1944</v>
      </c>
      <c r="B692" s="294" t="s">
        <v>1025</v>
      </c>
      <c r="C692" s="294" t="s">
        <v>1806</v>
      </c>
      <c r="D692" s="294" t="s">
        <v>1945</v>
      </c>
      <c r="E692" s="295">
        <v>57820</v>
      </c>
      <c r="F692" s="294">
        <v>20116689848</v>
      </c>
      <c r="G692" s="129" t="s">
        <v>1825</v>
      </c>
      <c r="H692" s="298">
        <v>44757</v>
      </c>
      <c r="I692" s="298">
        <v>44868</v>
      </c>
      <c r="J692" s="299" t="s">
        <v>1664</v>
      </c>
    </row>
    <row r="693" spans="1:10" ht="96" x14ac:dyDescent="0.2">
      <c r="A693" s="286" t="s">
        <v>1946</v>
      </c>
      <c r="B693" s="294" t="s">
        <v>1025</v>
      </c>
      <c r="C693" s="294" t="s">
        <v>1806</v>
      </c>
      <c r="D693" s="294" t="s">
        <v>1947</v>
      </c>
      <c r="E693" s="295">
        <v>86730</v>
      </c>
      <c r="F693" s="294">
        <v>20116689848</v>
      </c>
      <c r="G693" s="129" t="s">
        <v>1825</v>
      </c>
      <c r="H693" s="298">
        <v>44757</v>
      </c>
      <c r="I693" s="298">
        <v>44868</v>
      </c>
      <c r="J693" s="299" t="s">
        <v>1664</v>
      </c>
    </row>
    <row r="694" spans="1:10" ht="72" x14ac:dyDescent="0.2">
      <c r="A694" s="286" t="s">
        <v>1948</v>
      </c>
      <c r="B694" s="294" t="s">
        <v>1025</v>
      </c>
      <c r="C694" s="294" t="s">
        <v>1806</v>
      </c>
      <c r="D694" s="294" t="s">
        <v>1949</v>
      </c>
      <c r="E694" s="295">
        <v>111816.8</v>
      </c>
      <c r="F694" s="294">
        <v>20601530857</v>
      </c>
      <c r="G694" s="129" t="s">
        <v>1825</v>
      </c>
      <c r="H694" s="296">
        <v>44768</v>
      </c>
      <c r="I694" s="296">
        <v>44864</v>
      </c>
      <c r="J694" s="287" t="s">
        <v>1664</v>
      </c>
    </row>
    <row r="695" spans="1:10" ht="60" x14ac:dyDescent="0.2">
      <c r="A695" s="286" t="s">
        <v>1950</v>
      </c>
      <c r="B695" s="294" t="s">
        <v>1025</v>
      </c>
      <c r="C695" s="294" t="s">
        <v>1806</v>
      </c>
      <c r="D695" s="294" t="s">
        <v>1951</v>
      </c>
      <c r="E695" s="295">
        <v>156336.6</v>
      </c>
      <c r="F695" s="294">
        <v>20270639934</v>
      </c>
      <c r="G695" s="129" t="s">
        <v>1825</v>
      </c>
      <c r="H695" s="296">
        <v>44750</v>
      </c>
      <c r="I695" s="296">
        <v>44846</v>
      </c>
      <c r="J695" s="287" t="s">
        <v>1664</v>
      </c>
    </row>
    <row r="696" spans="1:10" ht="84" x14ac:dyDescent="0.2">
      <c r="A696" s="286" t="s">
        <v>1952</v>
      </c>
      <c r="B696" s="294" t="s">
        <v>1025</v>
      </c>
      <c r="C696" s="294" t="s">
        <v>1806</v>
      </c>
      <c r="D696" s="294" t="s">
        <v>1953</v>
      </c>
      <c r="E696" s="295">
        <v>140588.5</v>
      </c>
      <c r="F696" s="294">
        <v>20601530857</v>
      </c>
      <c r="G696" s="129" t="s">
        <v>1825</v>
      </c>
      <c r="H696" s="296">
        <v>44774</v>
      </c>
      <c r="I696" s="296">
        <v>44870</v>
      </c>
      <c r="J696" s="287" t="s">
        <v>1664</v>
      </c>
    </row>
    <row r="697" spans="1:10" ht="84" x14ac:dyDescent="0.2">
      <c r="A697" s="286" t="s">
        <v>1954</v>
      </c>
      <c r="B697" s="294" t="s">
        <v>1025</v>
      </c>
      <c r="C697" s="294" t="s">
        <v>1806</v>
      </c>
      <c r="D697" s="294" t="s">
        <v>1953</v>
      </c>
      <c r="E697" s="295">
        <v>46924.5</v>
      </c>
      <c r="F697" s="294">
        <v>20270639934</v>
      </c>
      <c r="G697" s="129" t="s">
        <v>1825</v>
      </c>
      <c r="H697" s="296">
        <v>44804</v>
      </c>
      <c r="I697" s="296">
        <v>44899</v>
      </c>
      <c r="J697" s="287" t="s">
        <v>1664</v>
      </c>
    </row>
    <row r="698" spans="1:10" ht="84" x14ac:dyDescent="0.2">
      <c r="A698" s="286" t="s">
        <v>1955</v>
      </c>
      <c r="B698" s="294" t="s">
        <v>1025</v>
      </c>
      <c r="C698" s="294" t="s">
        <v>1806</v>
      </c>
      <c r="D698" s="294" t="s">
        <v>1953</v>
      </c>
      <c r="E698" s="295">
        <v>37200</v>
      </c>
      <c r="F698" s="294">
        <v>20116689848</v>
      </c>
      <c r="G698" s="129" t="s">
        <v>1825</v>
      </c>
      <c r="H698" s="296">
        <v>44804</v>
      </c>
      <c r="I698" s="296">
        <v>44899</v>
      </c>
      <c r="J698" s="287" t="s">
        <v>1664</v>
      </c>
    </row>
    <row r="699" spans="1:10" ht="60" x14ac:dyDescent="0.2">
      <c r="A699" s="286" t="s">
        <v>1956</v>
      </c>
      <c r="B699" s="294" t="s">
        <v>1025</v>
      </c>
      <c r="C699" s="294" t="s">
        <v>1806</v>
      </c>
      <c r="D699" s="294" t="s">
        <v>1957</v>
      </c>
      <c r="E699" s="295">
        <v>136000</v>
      </c>
      <c r="F699" s="294">
        <v>20528244514</v>
      </c>
      <c r="G699" s="129" t="s">
        <v>1825</v>
      </c>
      <c r="H699" s="296">
        <v>44754</v>
      </c>
      <c r="I699" s="296">
        <v>44850</v>
      </c>
      <c r="J699" s="287" t="s">
        <v>1664</v>
      </c>
    </row>
    <row r="700" spans="1:10" ht="72" x14ac:dyDescent="0.2">
      <c r="A700" s="286" t="s">
        <v>1958</v>
      </c>
      <c r="B700" s="294" t="s">
        <v>1025</v>
      </c>
      <c r="C700" s="294" t="s">
        <v>1806</v>
      </c>
      <c r="D700" s="294" t="s">
        <v>1959</v>
      </c>
      <c r="E700" s="295">
        <v>62583</v>
      </c>
      <c r="F700" s="294">
        <v>20148092282</v>
      </c>
      <c r="G700" s="129" t="s">
        <v>1825</v>
      </c>
      <c r="H700" s="296">
        <v>44783</v>
      </c>
      <c r="I700" s="296">
        <v>44878</v>
      </c>
      <c r="J700" s="287" t="s">
        <v>1664</v>
      </c>
    </row>
    <row r="701" spans="1:10" ht="72" x14ac:dyDescent="0.2">
      <c r="A701" s="286" t="s">
        <v>1960</v>
      </c>
      <c r="B701" s="294" t="s">
        <v>1025</v>
      </c>
      <c r="C701" s="294" t="s">
        <v>1806</v>
      </c>
      <c r="D701" s="294" t="s">
        <v>1959</v>
      </c>
      <c r="E701" s="295">
        <v>80508</v>
      </c>
      <c r="F701" s="294">
        <v>20601530857</v>
      </c>
      <c r="G701" s="129" t="s">
        <v>1825</v>
      </c>
      <c r="H701" s="296">
        <v>44785</v>
      </c>
      <c r="I701" s="296">
        <v>44880</v>
      </c>
      <c r="J701" s="287" t="s">
        <v>1664</v>
      </c>
    </row>
    <row r="702" spans="1:10" ht="36" x14ac:dyDescent="0.2">
      <c r="A702" s="286" t="s">
        <v>1961</v>
      </c>
      <c r="B702" s="294" t="s">
        <v>1025</v>
      </c>
      <c r="C702" s="294" t="s">
        <v>1806</v>
      </c>
      <c r="D702" s="294" t="s">
        <v>1962</v>
      </c>
      <c r="E702" s="295">
        <v>93413.88</v>
      </c>
      <c r="F702" s="294">
        <v>20600386167</v>
      </c>
      <c r="G702" s="129" t="s">
        <v>1825</v>
      </c>
      <c r="H702" s="296">
        <v>44778</v>
      </c>
      <c r="I702" s="296">
        <v>45143</v>
      </c>
      <c r="J702" s="287" t="s">
        <v>1664</v>
      </c>
    </row>
    <row r="703" spans="1:10" ht="24" x14ac:dyDescent="0.2">
      <c r="A703" s="286" t="s">
        <v>1963</v>
      </c>
      <c r="B703" s="294" t="s">
        <v>1025</v>
      </c>
      <c r="C703" s="294" t="s">
        <v>1806</v>
      </c>
      <c r="D703" s="294" t="s">
        <v>1964</v>
      </c>
      <c r="E703" s="295">
        <v>252000</v>
      </c>
      <c r="F703" s="294">
        <v>20604420165</v>
      </c>
      <c r="G703" s="129" t="s">
        <v>1825</v>
      </c>
      <c r="H703" s="296">
        <v>44784</v>
      </c>
      <c r="I703" s="296">
        <v>45150</v>
      </c>
      <c r="J703" s="287" t="s">
        <v>1664</v>
      </c>
    </row>
    <row r="704" spans="1:10" ht="84" x14ac:dyDescent="0.2">
      <c r="A704" s="286" t="s">
        <v>1965</v>
      </c>
      <c r="B704" s="294" t="s">
        <v>508</v>
      </c>
      <c r="C704" s="294" t="s">
        <v>1806</v>
      </c>
      <c r="D704" s="294" t="s">
        <v>1966</v>
      </c>
      <c r="E704" s="295">
        <v>116104</v>
      </c>
      <c r="F704" s="294">
        <v>20148092282</v>
      </c>
      <c r="G704" s="129" t="s">
        <v>1825</v>
      </c>
      <c r="H704" s="296">
        <v>44798</v>
      </c>
      <c r="I704" s="296">
        <v>44893</v>
      </c>
      <c r="J704" s="287" t="s">
        <v>1664</v>
      </c>
    </row>
    <row r="705" spans="1:10" ht="84" x14ac:dyDescent="0.2">
      <c r="A705" s="286" t="s">
        <v>1967</v>
      </c>
      <c r="B705" s="294" t="s">
        <v>508</v>
      </c>
      <c r="C705" s="294" t="s">
        <v>1806</v>
      </c>
      <c r="D705" s="294" t="s">
        <v>1966</v>
      </c>
      <c r="E705" s="295">
        <v>49864.5</v>
      </c>
      <c r="F705" s="294">
        <v>20270639934</v>
      </c>
      <c r="G705" s="129" t="s">
        <v>1825</v>
      </c>
      <c r="H705" s="296">
        <v>44804</v>
      </c>
      <c r="I705" s="296">
        <v>44899</v>
      </c>
      <c r="J705" s="287" t="s">
        <v>1664</v>
      </c>
    </row>
    <row r="706" spans="1:10" ht="18" x14ac:dyDescent="0.2">
      <c r="A706" s="79" t="s">
        <v>1968</v>
      </c>
      <c r="B706" s="80" t="s">
        <v>511</v>
      </c>
      <c r="C706" s="80"/>
      <c r="D706" s="80"/>
      <c r="E706" s="297">
        <f>SUM(E707:E714)</f>
        <v>830504.92</v>
      </c>
      <c r="F706" s="80"/>
      <c r="G706" s="81"/>
      <c r="H706" s="81"/>
      <c r="I706" s="81"/>
      <c r="J706" s="81"/>
    </row>
    <row r="707" spans="1:10" ht="48" x14ac:dyDescent="0.2">
      <c r="A707" s="286" t="s">
        <v>1805</v>
      </c>
      <c r="B707" s="294" t="s">
        <v>1025</v>
      </c>
      <c r="C707" s="294" t="s">
        <v>1806</v>
      </c>
      <c r="D707" s="57"/>
      <c r="E707" s="295">
        <v>125500</v>
      </c>
      <c r="F707" s="57"/>
      <c r="G707" s="56"/>
      <c r="H707" s="56"/>
      <c r="I707" s="56"/>
      <c r="J707" s="56"/>
    </row>
    <row r="708" spans="1:10" ht="36" x14ac:dyDescent="0.2">
      <c r="A708" s="286" t="s">
        <v>1808</v>
      </c>
      <c r="B708" s="294" t="s">
        <v>1025</v>
      </c>
      <c r="C708" s="294" t="s">
        <v>1806</v>
      </c>
      <c r="D708" s="57"/>
      <c r="E708" s="295">
        <v>317625</v>
      </c>
      <c r="F708" s="57"/>
      <c r="G708" s="56"/>
      <c r="H708" s="56"/>
      <c r="I708" s="56"/>
      <c r="J708" s="56"/>
    </row>
    <row r="709" spans="1:10" ht="36" x14ac:dyDescent="0.2">
      <c r="A709" s="286" t="s">
        <v>1907</v>
      </c>
      <c r="B709" s="294" t="s">
        <v>1025</v>
      </c>
      <c r="C709" s="294" t="s">
        <v>1806</v>
      </c>
      <c r="D709" s="57"/>
      <c r="E709" s="295">
        <v>48000</v>
      </c>
      <c r="F709" s="57"/>
      <c r="G709" s="56"/>
      <c r="H709" s="56"/>
      <c r="I709" s="56"/>
      <c r="J709" s="56"/>
    </row>
    <row r="710" spans="1:10" ht="36" x14ac:dyDescent="0.2">
      <c r="A710" s="286" t="s">
        <v>1940</v>
      </c>
      <c r="B710" s="294" t="s">
        <v>1025</v>
      </c>
      <c r="C710" s="294" t="s">
        <v>1806</v>
      </c>
      <c r="D710" s="57"/>
      <c r="E710" s="295">
        <v>72000</v>
      </c>
      <c r="F710" s="57"/>
      <c r="G710" s="56"/>
      <c r="H710" s="56"/>
      <c r="I710" s="56"/>
      <c r="J710" s="56"/>
    </row>
    <row r="711" spans="1:10" ht="48" x14ac:dyDescent="0.2">
      <c r="A711" s="286" t="s">
        <v>1861</v>
      </c>
      <c r="B711" s="294" t="s">
        <v>541</v>
      </c>
      <c r="C711" s="294" t="s">
        <v>1806</v>
      </c>
      <c r="D711" s="57"/>
      <c r="E711" s="295">
        <v>96000</v>
      </c>
      <c r="F711" s="57"/>
      <c r="G711" s="56"/>
      <c r="H711" s="56"/>
      <c r="I711" s="56"/>
      <c r="J711" s="56"/>
    </row>
    <row r="712" spans="1:10" ht="36" x14ac:dyDescent="0.2">
      <c r="A712" s="286" t="s">
        <v>1863</v>
      </c>
      <c r="B712" s="294" t="s">
        <v>541</v>
      </c>
      <c r="C712" s="294" t="s">
        <v>1806</v>
      </c>
      <c r="D712" s="57"/>
      <c r="E712" s="295">
        <v>40980</v>
      </c>
      <c r="F712" s="57"/>
      <c r="G712" s="56"/>
      <c r="H712" s="56"/>
      <c r="I712" s="56"/>
      <c r="J712" s="56"/>
    </row>
    <row r="713" spans="1:10" ht="36" x14ac:dyDescent="0.2">
      <c r="A713" s="300" t="s">
        <v>1691</v>
      </c>
      <c r="B713" s="294" t="s">
        <v>541</v>
      </c>
      <c r="C713" s="294" t="s">
        <v>1806</v>
      </c>
      <c r="D713" s="57"/>
      <c r="E713" s="295">
        <v>96000</v>
      </c>
      <c r="F713" s="57"/>
      <c r="G713" s="56"/>
      <c r="H713" s="56"/>
      <c r="I713" s="56"/>
      <c r="J713" s="56"/>
    </row>
    <row r="714" spans="1:10" ht="24" x14ac:dyDescent="0.2">
      <c r="A714" s="286" t="s">
        <v>1476</v>
      </c>
      <c r="B714" s="294" t="s">
        <v>1660</v>
      </c>
      <c r="C714" s="301" t="s">
        <v>1661</v>
      </c>
      <c r="D714" s="57"/>
      <c r="E714" s="295">
        <v>34399.919999999998</v>
      </c>
      <c r="F714" s="57"/>
      <c r="G714" s="56"/>
      <c r="H714" s="56"/>
      <c r="I714" s="56"/>
      <c r="J714" s="56"/>
    </row>
    <row r="715" spans="1:10" ht="30.75" customHeight="1" x14ac:dyDescent="0.2">
      <c r="A715" s="764" t="s">
        <v>1969</v>
      </c>
      <c r="B715" s="764"/>
      <c r="C715" s="764"/>
      <c r="D715" s="764"/>
      <c r="E715" s="302">
        <f>E716+E830+E943</f>
        <v>68828838.016666666</v>
      </c>
      <c r="F715" s="283"/>
      <c r="G715" s="283"/>
      <c r="H715" s="283"/>
      <c r="I715" s="283"/>
      <c r="J715" s="284"/>
    </row>
    <row r="716" spans="1:10" ht="18" x14ac:dyDescent="0.2">
      <c r="A716" s="84" t="s">
        <v>217</v>
      </c>
      <c r="B716" s="85"/>
      <c r="C716" s="85"/>
      <c r="D716" s="85"/>
      <c r="E716" s="303">
        <f>SUM(E717:E829)</f>
        <v>4133832.7666666675</v>
      </c>
      <c r="F716" s="85"/>
      <c r="G716" s="85"/>
      <c r="H716" s="85"/>
      <c r="I716" s="85"/>
      <c r="J716" s="85"/>
    </row>
    <row r="717" spans="1:10" ht="15" x14ac:dyDescent="0.2">
      <c r="A717" s="114" t="s">
        <v>1970</v>
      </c>
      <c r="B717" s="114" t="s">
        <v>1971</v>
      </c>
      <c r="C717" s="114" t="s">
        <v>1972</v>
      </c>
      <c r="D717" s="114" t="s">
        <v>1973</v>
      </c>
      <c r="E717" s="304">
        <v>30249.64</v>
      </c>
      <c r="F717" s="114" t="s">
        <v>1974</v>
      </c>
      <c r="G717" s="118" t="s">
        <v>1975</v>
      </c>
      <c r="H717" s="305">
        <v>44243</v>
      </c>
      <c r="I717" s="305">
        <v>44526</v>
      </c>
      <c r="J717" s="118"/>
    </row>
    <row r="718" spans="1:10" ht="15" x14ac:dyDescent="0.2">
      <c r="A718" s="114" t="s">
        <v>1976</v>
      </c>
      <c r="B718" s="114" t="s">
        <v>1971</v>
      </c>
      <c r="C718" s="114" t="s">
        <v>1972</v>
      </c>
      <c r="D718" s="114" t="s">
        <v>1977</v>
      </c>
      <c r="E718" s="304">
        <v>24000</v>
      </c>
      <c r="F718" s="114" t="s">
        <v>1978</v>
      </c>
      <c r="G718" s="118" t="s">
        <v>1975</v>
      </c>
      <c r="H718" s="305">
        <v>44286</v>
      </c>
      <c r="I718" s="305">
        <v>44406</v>
      </c>
      <c r="J718" s="118"/>
    </row>
    <row r="719" spans="1:10" ht="15" x14ac:dyDescent="0.2">
      <c r="A719" s="114" t="s">
        <v>1979</v>
      </c>
      <c r="B719" s="114" t="s">
        <v>1971</v>
      </c>
      <c r="C719" s="114" t="s">
        <v>1972</v>
      </c>
      <c r="D719" s="114" t="s">
        <v>1980</v>
      </c>
      <c r="E719" s="304">
        <v>24000</v>
      </c>
      <c r="F719" s="114" t="s">
        <v>1981</v>
      </c>
      <c r="G719" s="118" t="s">
        <v>1975</v>
      </c>
      <c r="H719" s="305">
        <v>44286</v>
      </c>
      <c r="I719" s="305">
        <v>44406</v>
      </c>
      <c r="J719" s="118"/>
    </row>
    <row r="720" spans="1:10" ht="15" x14ac:dyDescent="0.2">
      <c r="A720" s="114" t="s">
        <v>1982</v>
      </c>
      <c r="B720" s="114" t="s">
        <v>1971</v>
      </c>
      <c r="C720" s="114" t="s">
        <v>1972</v>
      </c>
      <c r="D720" s="114" t="s">
        <v>1983</v>
      </c>
      <c r="E720" s="304">
        <v>24000</v>
      </c>
      <c r="F720" s="114" t="s">
        <v>1984</v>
      </c>
      <c r="G720" s="118" t="s">
        <v>1975</v>
      </c>
      <c r="H720" s="305">
        <v>44286</v>
      </c>
      <c r="I720" s="305">
        <v>44406</v>
      </c>
      <c r="J720" s="118"/>
    </row>
    <row r="721" spans="1:10" ht="15" x14ac:dyDescent="0.2">
      <c r="A721" s="114" t="s">
        <v>1985</v>
      </c>
      <c r="B721" s="114" t="s">
        <v>1971</v>
      </c>
      <c r="C721" s="114" t="s">
        <v>1972</v>
      </c>
      <c r="D721" s="114" t="s">
        <v>1986</v>
      </c>
      <c r="E721" s="304">
        <v>28900</v>
      </c>
      <c r="F721" s="114" t="s">
        <v>1987</v>
      </c>
      <c r="G721" s="118" t="s">
        <v>1975</v>
      </c>
      <c r="H721" s="305">
        <v>44312</v>
      </c>
      <c r="I721" s="305">
        <f>+H721+15</f>
        <v>44327</v>
      </c>
      <c r="J721" s="118"/>
    </row>
    <row r="722" spans="1:10" ht="15" x14ac:dyDescent="0.2">
      <c r="A722" s="114" t="s">
        <v>1988</v>
      </c>
      <c r="B722" s="114" t="s">
        <v>1971</v>
      </c>
      <c r="C722" s="114" t="s">
        <v>1972</v>
      </c>
      <c r="D722" s="114" t="s">
        <v>1989</v>
      </c>
      <c r="E722" s="304">
        <v>20000</v>
      </c>
      <c r="F722" s="114" t="s">
        <v>1990</v>
      </c>
      <c r="G722" s="118" t="s">
        <v>1975</v>
      </c>
      <c r="H722" s="305">
        <v>44315</v>
      </c>
      <c r="I722" s="305">
        <v>44469</v>
      </c>
      <c r="J722" s="118"/>
    </row>
    <row r="723" spans="1:10" ht="15" x14ac:dyDescent="0.2">
      <c r="A723" s="114" t="s">
        <v>1991</v>
      </c>
      <c r="B723" s="114" t="s">
        <v>1971</v>
      </c>
      <c r="C723" s="114" t="s">
        <v>1972</v>
      </c>
      <c r="D723" s="114" t="s">
        <v>1992</v>
      </c>
      <c r="E723" s="304">
        <v>22650</v>
      </c>
      <c r="F723" s="114" t="s">
        <v>1993</v>
      </c>
      <c r="G723" s="118" t="s">
        <v>1975</v>
      </c>
      <c r="H723" s="305">
        <v>44316</v>
      </c>
      <c r="I723" s="305">
        <v>44469</v>
      </c>
      <c r="J723" s="118"/>
    </row>
    <row r="724" spans="1:10" ht="15" x14ac:dyDescent="0.2">
      <c r="A724" s="114" t="s">
        <v>1994</v>
      </c>
      <c r="B724" s="114" t="s">
        <v>1971</v>
      </c>
      <c r="C724" s="114" t="s">
        <v>1972</v>
      </c>
      <c r="D724" s="114" t="s">
        <v>1995</v>
      </c>
      <c r="E724" s="304">
        <v>28000</v>
      </c>
      <c r="F724" s="114">
        <v>20601621828</v>
      </c>
      <c r="G724" s="118" t="s">
        <v>1975</v>
      </c>
      <c r="H724" s="305">
        <v>44328</v>
      </c>
      <c r="I724" s="305">
        <v>44469</v>
      </c>
      <c r="J724" s="118"/>
    </row>
    <row r="725" spans="1:10" ht="15" x14ac:dyDescent="0.2">
      <c r="A725" s="114" t="s">
        <v>1996</v>
      </c>
      <c r="B725" s="114" t="s">
        <v>1971</v>
      </c>
      <c r="C725" s="114" t="s">
        <v>1972</v>
      </c>
      <c r="D725" s="114" t="s">
        <v>1997</v>
      </c>
      <c r="E725" s="304">
        <v>28560</v>
      </c>
      <c r="F725" s="114">
        <v>20526654936</v>
      </c>
      <c r="G725" s="118" t="s">
        <v>1975</v>
      </c>
      <c r="H725" s="305">
        <v>44328</v>
      </c>
      <c r="I725" s="305">
        <v>44469</v>
      </c>
      <c r="J725" s="118"/>
    </row>
    <row r="726" spans="1:10" ht="15" x14ac:dyDescent="0.2">
      <c r="A726" s="114" t="s">
        <v>1998</v>
      </c>
      <c r="B726" s="114" t="s">
        <v>1971</v>
      </c>
      <c r="C726" s="114" t="s">
        <v>1972</v>
      </c>
      <c r="D726" s="114" t="s">
        <v>1999</v>
      </c>
      <c r="E726" s="304">
        <v>24104</v>
      </c>
      <c r="F726" s="114">
        <v>20480402929</v>
      </c>
      <c r="G726" s="118" t="s">
        <v>1975</v>
      </c>
      <c r="H726" s="305">
        <v>44343</v>
      </c>
      <c r="I726" s="305">
        <v>44469</v>
      </c>
      <c r="J726" s="118"/>
    </row>
    <row r="727" spans="1:10" ht="15" x14ac:dyDescent="0.2">
      <c r="A727" s="114" t="s">
        <v>2000</v>
      </c>
      <c r="B727" s="114" t="s">
        <v>1971</v>
      </c>
      <c r="C727" s="114" t="s">
        <v>1972</v>
      </c>
      <c r="D727" s="114" t="s">
        <v>2001</v>
      </c>
      <c r="E727" s="304">
        <v>32500</v>
      </c>
      <c r="F727" s="114" t="s">
        <v>2002</v>
      </c>
      <c r="G727" s="118" t="s">
        <v>1975</v>
      </c>
      <c r="H727" s="305">
        <v>44355</v>
      </c>
      <c r="I727" s="305">
        <v>44505</v>
      </c>
      <c r="J727" s="118"/>
    </row>
    <row r="728" spans="1:10" ht="15" x14ac:dyDescent="0.2">
      <c r="A728" s="114" t="s">
        <v>2003</v>
      </c>
      <c r="B728" s="114" t="s">
        <v>1971</v>
      </c>
      <c r="C728" s="114" t="s">
        <v>1972</v>
      </c>
      <c r="D728" s="114" t="s">
        <v>2004</v>
      </c>
      <c r="E728" s="304">
        <v>20000</v>
      </c>
      <c r="F728" s="114" t="s">
        <v>2005</v>
      </c>
      <c r="G728" s="118" t="s">
        <v>1975</v>
      </c>
      <c r="H728" s="305">
        <v>44355</v>
      </c>
      <c r="I728" s="305">
        <v>44505</v>
      </c>
      <c r="J728" s="118"/>
    </row>
    <row r="729" spans="1:10" ht="15" x14ac:dyDescent="0.2">
      <c r="A729" s="114" t="s">
        <v>2006</v>
      </c>
      <c r="B729" s="114" t="s">
        <v>1971</v>
      </c>
      <c r="C729" s="114" t="s">
        <v>1972</v>
      </c>
      <c r="D729" s="114" t="s">
        <v>2007</v>
      </c>
      <c r="E729" s="304">
        <v>19500</v>
      </c>
      <c r="F729" s="114">
        <v>10459790522</v>
      </c>
      <c r="G729" s="118" t="s">
        <v>1975</v>
      </c>
      <c r="H729" s="305">
        <v>44355</v>
      </c>
      <c r="I729" s="305">
        <v>44445</v>
      </c>
      <c r="J729" s="118"/>
    </row>
    <row r="730" spans="1:10" ht="15" x14ac:dyDescent="0.2">
      <c r="A730" s="114" t="s">
        <v>2008</v>
      </c>
      <c r="B730" s="114" t="s">
        <v>1971</v>
      </c>
      <c r="C730" s="114" t="s">
        <v>1972</v>
      </c>
      <c r="D730" s="114" t="s">
        <v>2009</v>
      </c>
      <c r="E730" s="304">
        <v>32500</v>
      </c>
      <c r="F730" s="114" t="s">
        <v>2010</v>
      </c>
      <c r="G730" s="118" t="s">
        <v>1975</v>
      </c>
      <c r="H730" s="305">
        <v>44356</v>
      </c>
      <c r="I730" s="305">
        <v>44506</v>
      </c>
      <c r="J730" s="118"/>
    </row>
    <row r="731" spans="1:10" ht="15" x14ac:dyDescent="0.2">
      <c r="A731" s="114" t="s">
        <v>2011</v>
      </c>
      <c r="B731" s="114" t="s">
        <v>1971</v>
      </c>
      <c r="C731" s="114" t="s">
        <v>1972</v>
      </c>
      <c r="D731" s="114" t="s">
        <v>2012</v>
      </c>
      <c r="E731" s="304">
        <v>32500</v>
      </c>
      <c r="F731" s="114" t="s">
        <v>2013</v>
      </c>
      <c r="G731" s="118" t="s">
        <v>1975</v>
      </c>
      <c r="H731" s="305">
        <v>44356</v>
      </c>
      <c r="I731" s="305">
        <v>44506</v>
      </c>
      <c r="J731" s="118"/>
    </row>
    <row r="732" spans="1:10" ht="15" x14ac:dyDescent="0.2">
      <c r="A732" s="114" t="s">
        <v>2014</v>
      </c>
      <c r="B732" s="114" t="s">
        <v>1971</v>
      </c>
      <c r="C732" s="114" t="s">
        <v>1972</v>
      </c>
      <c r="D732" s="114" t="s">
        <v>2015</v>
      </c>
      <c r="E732" s="304">
        <v>32500</v>
      </c>
      <c r="F732" s="114" t="s">
        <v>2016</v>
      </c>
      <c r="G732" s="118" t="s">
        <v>1975</v>
      </c>
      <c r="H732" s="305">
        <v>44356</v>
      </c>
      <c r="I732" s="305">
        <v>44506</v>
      </c>
      <c r="J732" s="118"/>
    </row>
    <row r="733" spans="1:10" ht="15" x14ac:dyDescent="0.2">
      <c r="A733" s="114" t="s">
        <v>2017</v>
      </c>
      <c r="B733" s="114" t="s">
        <v>1971</v>
      </c>
      <c r="C733" s="114" t="s">
        <v>1972</v>
      </c>
      <c r="D733" s="114" t="s">
        <v>2018</v>
      </c>
      <c r="E733" s="304">
        <v>32500</v>
      </c>
      <c r="F733" s="114" t="s">
        <v>2019</v>
      </c>
      <c r="G733" s="118" t="s">
        <v>1975</v>
      </c>
      <c r="H733" s="305">
        <v>44356</v>
      </c>
      <c r="I733" s="305">
        <v>44506</v>
      </c>
      <c r="J733" s="118"/>
    </row>
    <row r="734" spans="1:10" ht="15" x14ac:dyDescent="0.2">
      <c r="A734" s="114" t="s">
        <v>2020</v>
      </c>
      <c r="B734" s="114" t="s">
        <v>1971</v>
      </c>
      <c r="C734" s="114" t="s">
        <v>1972</v>
      </c>
      <c r="D734" s="114" t="s">
        <v>2021</v>
      </c>
      <c r="E734" s="304">
        <v>32500</v>
      </c>
      <c r="F734" s="114" t="s">
        <v>2022</v>
      </c>
      <c r="G734" s="118" t="s">
        <v>1975</v>
      </c>
      <c r="H734" s="305">
        <v>44356</v>
      </c>
      <c r="I734" s="305">
        <v>44506</v>
      </c>
      <c r="J734" s="118"/>
    </row>
    <row r="735" spans="1:10" ht="15" x14ac:dyDescent="0.2">
      <c r="A735" s="114" t="s">
        <v>2023</v>
      </c>
      <c r="B735" s="114" t="s">
        <v>1971</v>
      </c>
      <c r="C735" s="114" t="s">
        <v>1972</v>
      </c>
      <c r="D735" s="114" t="s">
        <v>2024</v>
      </c>
      <c r="E735" s="304">
        <v>27000</v>
      </c>
      <c r="F735" s="114" t="s">
        <v>2025</v>
      </c>
      <c r="G735" s="118" t="s">
        <v>1975</v>
      </c>
      <c r="H735" s="305">
        <v>44377</v>
      </c>
      <c r="I735" s="305">
        <v>44557</v>
      </c>
      <c r="J735" s="118"/>
    </row>
    <row r="736" spans="1:10" ht="15" x14ac:dyDescent="0.2">
      <c r="A736" s="114" t="s">
        <v>2026</v>
      </c>
      <c r="B736" s="114" t="s">
        <v>1971</v>
      </c>
      <c r="C736" s="114" t="s">
        <v>1972</v>
      </c>
      <c r="D736" s="114" t="s">
        <v>2027</v>
      </c>
      <c r="E736" s="304">
        <v>33000</v>
      </c>
      <c r="F736" s="114" t="s">
        <v>2028</v>
      </c>
      <c r="G736" s="118" t="s">
        <v>1975</v>
      </c>
      <c r="H736" s="305">
        <v>44377</v>
      </c>
      <c r="I736" s="305">
        <v>44557</v>
      </c>
      <c r="J736" s="118"/>
    </row>
    <row r="737" spans="1:10" ht="15" x14ac:dyDescent="0.2">
      <c r="A737" s="114" t="s">
        <v>2029</v>
      </c>
      <c r="B737" s="114" t="s">
        <v>1971</v>
      </c>
      <c r="C737" s="114" t="s">
        <v>1972</v>
      </c>
      <c r="D737" s="114" t="s">
        <v>2030</v>
      </c>
      <c r="E737" s="304">
        <v>21250</v>
      </c>
      <c r="F737" s="114" t="s">
        <v>2031</v>
      </c>
      <c r="G737" s="118" t="s">
        <v>1975</v>
      </c>
      <c r="H737" s="305">
        <v>44377</v>
      </c>
      <c r="I737" s="305">
        <v>44482</v>
      </c>
      <c r="J737" s="118"/>
    </row>
    <row r="738" spans="1:10" ht="15" x14ac:dyDescent="0.2">
      <c r="A738" s="114" t="s">
        <v>2032</v>
      </c>
      <c r="B738" s="114" t="s">
        <v>1971</v>
      </c>
      <c r="C738" s="114" t="s">
        <v>1972</v>
      </c>
      <c r="D738" s="114" t="s">
        <v>2033</v>
      </c>
      <c r="E738" s="304">
        <v>21000</v>
      </c>
      <c r="F738" s="114" t="s">
        <v>2034</v>
      </c>
      <c r="G738" s="118" t="s">
        <v>1975</v>
      </c>
      <c r="H738" s="305">
        <v>44378</v>
      </c>
      <c r="I738" s="305">
        <v>44468</v>
      </c>
      <c r="J738" s="118"/>
    </row>
    <row r="739" spans="1:10" ht="15" x14ac:dyDescent="0.2">
      <c r="A739" s="114" t="s">
        <v>2035</v>
      </c>
      <c r="B739" s="114" t="s">
        <v>1971</v>
      </c>
      <c r="C739" s="114" t="s">
        <v>1972</v>
      </c>
      <c r="D739" s="114" t="s">
        <v>2036</v>
      </c>
      <c r="E739" s="304">
        <v>21250</v>
      </c>
      <c r="F739" s="114" t="s">
        <v>2037</v>
      </c>
      <c r="G739" s="118" t="s">
        <v>1975</v>
      </c>
      <c r="H739" s="305">
        <v>44379</v>
      </c>
      <c r="I739" s="305">
        <v>44484</v>
      </c>
      <c r="J739" s="118"/>
    </row>
    <row r="740" spans="1:10" ht="15" x14ac:dyDescent="0.2">
      <c r="A740" s="114" t="s">
        <v>2038</v>
      </c>
      <c r="B740" s="114" t="s">
        <v>1971</v>
      </c>
      <c r="C740" s="114" t="s">
        <v>1972</v>
      </c>
      <c r="D740" s="114" t="s">
        <v>2039</v>
      </c>
      <c r="E740" s="304">
        <v>21250</v>
      </c>
      <c r="F740" s="114" t="s">
        <v>2040</v>
      </c>
      <c r="G740" s="118" t="s">
        <v>1975</v>
      </c>
      <c r="H740" s="305">
        <v>44379</v>
      </c>
      <c r="I740" s="305">
        <v>44484</v>
      </c>
      <c r="J740" s="118"/>
    </row>
    <row r="741" spans="1:10" ht="15" x14ac:dyDescent="0.2">
      <c r="A741" s="114" t="s">
        <v>2041</v>
      </c>
      <c r="B741" s="114" t="s">
        <v>1971</v>
      </c>
      <c r="C741" s="114" t="s">
        <v>1972</v>
      </c>
      <c r="D741" s="114" t="s">
        <v>2042</v>
      </c>
      <c r="E741" s="304">
        <v>21250</v>
      </c>
      <c r="F741" s="114" t="s">
        <v>2043</v>
      </c>
      <c r="G741" s="118" t="s">
        <v>1975</v>
      </c>
      <c r="H741" s="305">
        <v>44379</v>
      </c>
      <c r="I741" s="305">
        <v>44484</v>
      </c>
      <c r="J741" s="118"/>
    </row>
    <row r="742" spans="1:10" ht="15" x14ac:dyDescent="0.2">
      <c r="A742" s="114" t="s">
        <v>2041</v>
      </c>
      <c r="B742" s="114" t="s">
        <v>1971</v>
      </c>
      <c r="C742" s="114" t="s">
        <v>1972</v>
      </c>
      <c r="D742" s="114" t="s">
        <v>2044</v>
      </c>
      <c r="E742" s="304">
        <v>21250</v>
      </c>
      <c r="F742" s="114" t="s">
        <v>2045</v>
      </c>
      <c r="G742" s="118" t="s">
        <v>1975</v>
      </c>
      <c r="H742" s="305">
        <v>44379</v>
      </c>
      <c r="I742" s="305">
        <v>44484</v>
      </c>
      <c r="J742" s="118"/>
    </row>
    <row r="743" spans="1:10" ht="15" x14ac:dyDescent="0.2">
      <c r="A743" s="114" t="s">
        <v>2046</v>
      </c>
      <c r="B743" s="114" t="s">
        <v>1971</v>
      </c>
      <c r="C743" s="114" t="s">
        <v>1972</v>
      </c>
      <c r="D743" s="114" t="s">
        <v>2047</v>
      </c>
      <c r="E743" s="304">
        <v>27000</v>
      </c>
      <c r="F743" s="114" t="s">
        <v>2048</v>
      </c>
      <c r="G743" s="118" t="s">
        <v>1975</v>
      </c>
      <c r="H743" s="305">
        <v>44379</v>
      </c>
      <c r="I743" s="305">
        <v>44559</v>
      </c>
      <c r="J743" s="118"/>
    </row>
    <row r="744" spans="1:10" ht="15" x14ac:dyDescent="0.2">
      <c r="A744" s="114" t="s">
        <v>2049</v>
      </c>
      <c r="B744" s="114" t="s">
        <v>1971</v>
      </c>
      <c r="C744" s="114" t="s">
        <v>1972</v>
      </c>
      <c r="D744" s="114" t="s">
        <v>2050</v>
      </c>
      <c r="E744" s="304">
        <v>21250</v>
      </c>
      <c r="F744" s="114" t="s">
        <v>2051</v>
      </c>
      <c r="G744" s="118" t="s">
        <v>1975</v>
      </c>
      <c r="H744" s="305">
        <v>44382</v>
      </c>
      <c r="I744" s="305">
        <v>44487</v>
      </c>
      <c r="J744" s="118"/>
    </row>
    <row r="745" spans="1:10" ht="15" x14ac:dyDescent="0.2">
      <c r="A745" s="114" t="s">
        <v>2052</v>
      </c>
      <c r="B745" s="114" t="s">
        <v>1971</v>
      </c>
      <c r="C745" s="114" t="s">
        <v>1972</v>
      </c>
      <c r="D745" s="114" t="s">
        <v>2053</v>
      </c>
      <c r="E745" s="304">
        <v>21250</v>
      </c>
      <c r="F745" s="114" t="s">
        <v>2054</v>
      </c>
      <c r="G745" s="118" t="s">
        <v>1975</v>
      </c>
      <c r="H745" s="305">
        <v>44382</v>
      </c>
      <c r="I745" s="305">
        <v>44487</v>
      </c>
      <c r="J745" s="118"/>
    </row>
    <row r="746" spans="1:10" ht="15" x14ac:dyDescent="0.2">
      <c r="A746" s="114" t="s">
        <v>2055</v>
      </c>
      <c r="B746" s="114" t="s">
        <v>1971</v>
      </c>
      <c r="C746" s="114" t="s">
        <v>1972</v>
      </c>
      <c r="D746" s="114" t="s">
        <v>2056</v>
      </c>
      <c r="E746" s="304">
        <v>23836</v>
      </c>
      <c r="F746" s="114" t="s">
        <v>2057</v>
      </c>
      <c r="G746" s="118" t="s">
        <v>1975</v>
      </c>
      <c r="H746" s="305">
        <v>44383</v>
      </c>
      <c r="I746" s="305">
        <f>+H746+20</f>
        <v>44403</v>
      </c>
      <c r="J746" s="118"/>
    </row>
    <row r="747" spans="1:10" ht="15" x14ac:dyDescent="0.2">
      <c r="A747" s="114" t="s">
        <v>2058</v>
      </c>
      <c r="B747" s="114" t="s">
        <v>1971</v>
      </c>
      <c r="C747" s="114" t="s">
        <v>1972</v>
      </c>
      <c r="D747" s="114" t="s">
        <v>2059</v>
      </c>
      <c r="E747" s="304">
        <v>21250</v>
      </c>
      <c r="F747" s="114" t="s">
        <v>2060</v>
      </c>
      <c r="G747" s="118" t="s">
        <v>1975</v>
      </c>
      <c r="H747" s="305">
        <v>44383</v>
      </c>
      <c r="I747" s="305">
        <v>44488</v>
      </c>
      <c r="J747" s="118"/>
    </row>
    <row r="748" spans="1:10" ht="15" x14ac:dyDescent="0.2">
      <c r="A748" s="114" t="s">
        <v>2061</v>
      </c>
      <c r="B748" s="114" t="s">
        <v>1971</v>
      </c>
      <c r="C748" s="114" t="s">
        <v>1972</v>
      </c>
      <c r="D748" s="114" t="s">
        <v>2062</v>
      </c>
      <c r="E748" s="304">
        <v>21250</v>
      </c>
      <c r="F748" s="114" t="s">
        <v>2063</v>
      </c>
      <c r="G748" s="118" t="s">
        <v>1975</v>
      </c>
      <c r="H748" s="305">
        <v>44383</v>
      </c>
      <c r="I748" s="305">
        <v>44488</v>
      </c>
      <c r="J748" s="118"/>
    </row>
    <row r="749" spans="1:10" ht="15" x14ac:dyDescent="0.2">
      <c r="A749" s="114" t="s">
        <v>2041</v>
      </c>
      <c r="B749" s="114" t="s">
        <v>1971</v>
      </c>
      <c r="C749" s="114" t="s">
        <v>1972</v>
      </c>
      <c r="D749" s="114" t="s">
        <v>2064</v>
      </c>
      <c r="E749" s="304">
        <v>21250</v>
      </c>
      <c r="F749" s="114" t="s">
        <v>2065</v>
      </c>
      <c r="G749" s="118" t="s">
        <v>1975</v>
      </c>
      <c r="H749" s="305">
        <v>44383</v>
      </c>
      <c r="I749" s="305">
        <v>44488</v>
      </c>
      <c r="J749" s="118"/>
    </row>
    <row r="750" spans="1:10" ht="15" x14ac:dyDescent="0.2">
      <c r="A750" s="114" t="s">
        <v>2066</v>
      </c>
      <c r="B750" s="114" t="s">
        <v>1971</v>
      </c>
      <c r="C750" s="114" t="s">
        <v>1972</v>
      </c>
      <c r="D750" s="114" t="s">
        <v>2067</v>
      </c>
      <c r="E750" s="304">
        <v>27000</v>
      </c>
      <c r="F750" s="114" t="s">
        <v>2068</v>
      </c>
      <c r="G750" s="118" t="s">
        <v>1975</v>
      </c>
      <c r="H750" s="305">
        <v>44384</v>
      </c>
      <c r="I750" s="305">
        <v>44504</v>
      </c>
      <c r="J750" s="118"/>
    </row>
    <row r="751" spans="1:10" ht="15" x14ac:dyDescent="0.2">
      <c r="A751" s="114" t="s">
        <v>2058</v>
      </c>
      <c r="B751" s="114" t="s">
        <v>1971</v>
      </c>
      <c r="C751" s="114" t="s">
        <v>1972</v>
      </c>
      <c r="D751" s="114" t="s">
        <v>2069</v>
      </c>
      <c r="E751" s="304">
        <v>21250</v>
      </c>
      <c r="F751" s="114" t="s">
        <v>2070</v>
      </c>
      <c r="G751" s="118" t="s">
        <v>1975</v>
      </c>
      <c r="H751" s="305">
        <v>44385</v>
      </c>
      <c r="I751" s="305">
        <v>44490</v>
      </c>
      <c r="J751" s="118"/>
    </row>
    <row r="752" spans="1:10" ht="15" x14ac:dyDescent="0.2">
      <c r="A752" s="114" t="s">
        <v>2071</v>
      </c>
      <c r="B752" s="114" t="s">
        <v>1971</v>
      </c>
      <c r="C752" s="114" t="s">
        <v>1972</v>
      </c>
      <c r="D752" s="114" t="s">
        <v>2072</v>
      </c>
      <c r="E752" s="304">
        <v>19500</v>
      </c>
      <c r="F752" s="114" t="s">
        <v>2073</v>
      </c>
      <c r="G752" s="118" t="s">
        <v>1975</v>
      </c>
      <c r="H752" s="305">
        <v>44385</v>
      </c>
      <c r="I752" s="305">
        <v>44490</v>
      </c>
      <c r="J752" s="118"/>
    </row>
    <row r="753" spans="1:10" ht="15" x14ac:dyDescent="0.2">
      <c r="A753" s="114" t="s">
        <v>2074</v>
      </c>
      <c r="B753" s="114" t="s">
        <v>1971</v>
      </c>
      <c r="C753" s="114" t="s">
        <v>1972</v>
      </c>
      <c r="D753" s="114" t="s">
        <v>2075</v>
      </c>
      <c r="E753" s="304">
        <v>34000</v>
      </c>
      <c r="F753" s="114" t="s">
        <v>2076</v>
      </c>
      <c r="G753" s="118" t="s">
        <v>1975</v>
      </c>
      <c r="H753" s="305">
        <v>44385</v>
      </c>
      <c r="I753" s="305">
        <v>44555</v>
      </c>
      <c r="J753" s="118"/>
    </row>
    <row r="754" spans="1:10" ht="15" x14ac:dyDescent="0.2">
      <c r="A754" s="114" t="s">
        <v>2077</v>
      </c>
      <c r="B754" s="114" t="s">
        <v>1971</v>
      </c>
      <c r="C754" s="114" t="s">
        <v>1972</v>
      </c>
      <c r="D754" s="114" t="s">
        <v>2078</v>
      </c>
      <c r="E754" s="304">
        <v>21250</v>
      </c>
      <c r="F754" s="114" t="s">
        <v>2079</v>
      </c>
      <c r="G754" s="118" t="s">
        <v>1975</v>
      </c>
      <c r="H754" s="305">
        <v>44385</v>
      </c>
      <c r="I754" s="305">
        <v>44490</v>
      </c>
      <c r="J754" s="118"/>
    </row>
    <row r="755" spans="1:10" ht="15" x14ac:dyDescent="0.2">
      <c r="A755" s="114" t="s">
        <v>2077</v>
      </c>
      <c r="B755" s="114" t="s">
        <v>1971</v>
      </c>
      <c r="C755" s="114" t="s">
        <v>1972</v>
      </c>
      <c r="D755" s="114" t="s">
        <v>2080</v>
      </c>
      <c r="E755" s="304">
        <v>21250</v>
      </c>
      <c r="F755" s="114" t="s">
        <v>2081</v>
      </c>
      <c r="G755" s="118" t="s">
        <v>1975</v>
      </c>
      <c r="H755" s="305">
        <v>44385</v>
      </c>
      <c r="I755" s="305">
        <v>44490</v>
      </c>
      <c r="J755" s="118"/>
    </row>
    <row r="756" spans="1:10" ht="15" x14ac:dyDescent="0.2">
      <c r="A756" s="114" t="s">
        <v>2082</v>
      </c>
      <c r="B756" s="114" t="s">
        <v>1971</v>
      </c>
      <c r="C756" s="114" t="s">
        <v>1972</v>
      </c>
      <c r="D756" s="114" t="s">
        <v>2083</v>
      </c>
      <c r="E756" s="304">
        <v>19500</v>
      </c>
      <c r="F756" s="114" t="s">
        <v>2084</v>
      </c>
      <c r="G756" s="118" t="s">
        <v>1975</v>
      </c>
      <c r="H756" s="305">
        <v>44386</v>
      </c>
      <c r="I756" s="305">
        <v>44491</v>
      </c>
      <c r="J756" s="118"/>
    </row>
    <row r="757" spans="1:10" ht="15" x14ac:dyDescent="0.2">
      <c r="A757" s="114" t="s">
        <v>2085</v>
      </c>
      <c r="B757" s="114" t="s">
        <v>1971</v>
      </c>
      <c r="C757" s="114" t="s">
        <v>1972</v>
      </c>
      <c r="D757" s="114" t="s">
        <v>2086</v>
      </c>
      <c r="E757" s="304">
        <v>21200</v>
      </c>
      <c r="F757" s="114" t="s">
        <v>2087</v>
      </c>
      <c r="G757" s="118" t="s">
        <v>1975</v>
      </c>
      <c r="H757" s="305">
        <v>44386</v>
      </c>
      <c r="I757" s="305">
        <v>44491</v>
      </c>
      <c r="J757" s="118"/>
    </row>
    <row r="758" spans="1:10" ht="15" x14ac:dyDescent="0.2">
      <c r="A758" s="114" t="s">
        <v>2088</v>
      </c>
      <c r="B758" s="114" t="s">
        <v>1971</v>
      </c>
      <c r="C758" s="114" t="s">
        <v>1972</v>
      </c>
      <c r="D758" s="114" t="s">
        <v>2089</v>
      </c>
      <c r="E758" s="304">
        <v>27000</v>
      </c>
      <c r="F758" s="114" t="s">
        <v>2090</v>
      </c>
      <c r="G758" s="118" t="s">
        <v>1975</v>
      </c>
      <c r="H758" s="305">
        <v>44386</v>
      </c>
      <c r="I758" s="305">
        <v>44506</v>
      </c>
      <c r="J758" s="118"/>
    </row>
    <row r="759" spans="1:10" ht="15" x14ac:dyDescent="0.2">
      <c r="A759" s="114" t="s">
        <v>2091</v>
      </c>
      <c r="B759" s="114" t="s">
        <v>1971</v>
      </c>
      <c r="C759" s="114" t="s">
        <v>1972</v>
      </c>
      <c r="D759" s="114" t="s">
        <v>2092</v>
      </c>
      <c r="E759" s="304">
        <v>33904</v>
      </c>
      <c r="F759" s="114" t="s">
        <v>2093</v>
      </c>
      <c r="G759" s="118" t="s">
        <v>1975</v>
      </c>
      <c r="H759" s="305">
        <v>44389</v>
      </c>
      <c r="I759" s="305">
        <v>44561</v>
      </c>
      <c r="J759" s="118"/>
    </row>
    <row r="760" spans="1:10" ht="15" x14ac:dyDescent="0.2">
      <c r="A760" s="114" t="s">
        <v>2094</v>
      </c>
      <c r="B760" s="114" t="s">
        <v>1971</v>
      </c>
      <c r="C760" s="114" t="s">
        <v>1972</v>
      </c>
      <c r="D760" s="114" t="s">
        <v>2095</v>
      </c>
      <c r="E760" s="304">
        <v>19500</v>
      </c>
      <c r="F760" s="114" t="s">
        <v>2096</v>
      </c>
      <c r="G760" s="118" t="s">
        <v>1975</v>
      </c>
      <c r="H760" s="305">
        <v>44389</v>
      </c>
      <c r="I760" s="305">
        <v>44479</v>
      </c>
      <c r="J760" s="118"/>
    </row>
    <row r="761" spans="1:10" ht="15" x14ac:dyDescent="0.2">
      <c r="A761" s="114" t="s">
        <v>2097</v>
      </c>
      <c r="B761" s="114" t="s">
        <v>1971</v>
      </c>
      <c r="C761" s="114" t="s">
        <v>1972</v>
      </c>
      <c r="D761" s="114" t="s">
        <v>2098</v>
      </c>
      <c r="E761" s="304">
        <v>18500</v>
      </c>
      <c r="F761" s="114" t="s">
        <v>2099</v>
      </c>
      <c r="G761" s="118" t="s">
        <v>1975</v>
      </c>
      <c r="H761" s="305">
        <v>44389</v>
      </c>
      <c r="I761" s="305">
        <v>44494</v>
      </c>
      <c r="J761" s="118"/>
    </row>
    <row r="762" spans="1:10" ht="15" x14ac:dyDescent="0.2">
      <c r="A762" s="114" t="s">
        <v>2100</v>
      </c>
      <c r="B762" s="114" t="s">
        <v>1971</v>
      </c>
      <c r="C762" s="114" t="s">
        <v>1972</v>
      </c>
      <c r="D762" s="114" t="s">
        <v>2101</v>
      </c>
      <c r="E762" s="304">
        <v>19500</v>
      </c>
      <c r="F762" s="114" t="s">
        <v>2102</v>
      </c>
      <c r="G762" s="118" t="s">
        <v>1975</v>
      </c>
      <c r="H762" s="305">
        <v>44390</v>
      </c>
      <c r="I762" s="305">
        <v>44480</v>
      </c>
      <c r="J762" s="118"/>
    </row>
    <row r="763" spans="1:10" ht="15" x14ac:dyDescent="0.2">
      <c r="A763" s="114" t="s">
        <v>2103</v>
      </c>
      <c r="B763" s="114" t="s">
        <v>1971</v>
      </c>
      <c r="C763" s="114" t="s">
        <v>1972</v>
      </c>
      <c r="D763" s="114" t="s">
        <v>2104</v>
      </c>
      <c r="E763" s="304">
        <v>19500</v>
      </c>
      <c r="F763" s="114" t="s">
        <v>2105</v>
      </c>
      <c r="G763" s="118" t="s">
        <v>1975</v>
      </c>
      <c r="H763" s="305">
        <v>44390</v>
      </c>
      <c r="I763" s="305">
        <v>44480</v>
      </c>
      <c r="J763" s="118"/>
    </row>
    <row r="764" spans="1:10" ht="15" x14ac:dyDescent="0.2">
      <c r="A764" s="114" t="s">
        <v>2106</v>
      </c>
      <c r="B764" s="114" t="s">
        <v>1971</v>
      </c>
      <c r="C764" s="114" t="s">
        <v>1972</v>
      </c>
      <c r="D764" s="114" t="s">
        <v>2107</v>
      </c>
      <c r="E764" s="304">
        <v>21250</v>
      </c>
      <c r="F764" s="114" t="s">
        <v>2108</v>
      </c>
      <c r="G764" s="118" t="s">
        <v>1975</v>
      </c>
      <c r="H764" s="305">
        <v>44390</v>
      </c>
      <c r="I764" s="305">
        <v>44495</v>
      </c>
      <c r="J764" s="118"/>
    </row>
    <row r="765" spans="1:10" ht="15" x14ac:dyDescent="0.2">
      <c r="A765" s="114" t="s">
        <v>2109</v>
      </c>
      <c r="B765" s="114" t="s">
        <v>1971</v>
      </c>
      <c r="C765" s="114" t="s">
        <v>1972</v>
      </c>
      <c r="D765" s="114" t="s">
        <v>2110</v>
      </c>
      <c r="E765" s="304">
        <v>21250</v>
      </c>
      <c r="F765" s="114" t="s">
        <v>2111</v>
      </c>
      <c r="G765" s="118" t="s">
        <v>1975</v>
      </c>
      <c r="H765" s="305">
        <v>44390</v>
      </c>
      <c r="I765" s="305">
        <v>44495</v>
      </c>
      <c r="J765" s="118"/>
    </row>
    <row r="766" spans="1:10" ht="15" x14ac:dyDescent="0.2">
      <c r="A766" s="114" t="s">
        <v>2112</v>
      </c>
      <c r="B766" s="114" t="s">
        <v>1971</v>
      </c>
      <c r="C766" s="114" t="s">
        <v>1972</v>
      </c>
      <c r="D766" s="114" t="s">
        <v>2113</v>
      </c>
      <c r="E766" s="304">
        <v>21000</v>
      </c>
      <c r="F766" s="114" t="s">
        <v>2114</v>
      </c>
      <c r="G766" s="118" t="s">
        <v>1975</v>
      </c>
      <c r="H766" s="305">
        <v>44392</v>
      </c>
      <c r="I766" s="305">
        <v>44497</v>
      </c>
      <c r="J766" s="118"/>
    </row>
    <row r="767" spans="1:10" ht="15" x14ac:dyDescent="0.2">
      <c r="A767" s="114" t="s">
        <v>2115</v>
      </c>
      <c r="B767" s="114" t="s">
        <v>1971</v>
      </c>
      <c r="C767" s="114" t="s">
        <v>1972</v>
      </c>
      <c r="D767" s="114" t="s">
        <v>2116</v>
      </c>
      <c r="E767" s="304">
        <v>21250</v>
      </c>
      <c r="F767" s="114" t="s">
        <v>2117</v>
      </c>
      <c r="G767" s="118" t="s">
        <v>1975</v>
      </c>
      <c r="H767" s="305">
        <v>44396</v>
      </c>
      <c r="I767" s="305">
        <v>44501</v>
      </c>
      <c r="J767" s="118"/>
    </row>
    <row r="768" spans="1:10" ht="15" x14ac:dyDescent="0.2">
      <c r="A768" s="114" t="s">
        <v>2112</v>
      </c>
      <c r="B768" s="114" t="s">
        <v>1971</v>
      </c>
      <c r="C768" s="114" t="s">
        <v>1972</v>
      </c>
      <c r="D768" s="114" t="s">
        <v>2118</v>
      </c>
      <c r="E768" s="304">
        <v>21200</v>
      </c>
      <c r="F768" s="114" t="s">
        <v>2119</v>
      </c>
      <c r="G768" s="118" t="s">
        <v>1975</v>
      </c>
      <c r="H768" s="305">
        <v>44396</v>
      </c>
      <c r="I768" s="305">
        <v>44501</v>
      </c>
      <c r="J768" s="118"/>
    </row>
    <row r="769" spans="1:10" ht="15" x14ac:dyDescent="0.2">
      <c r="A769" s="114" t="s">
        <v>2103</v>
      </c>
      <c r="B769" s="114" t="s">
        <v>1971</v>
      </c>
      <c r="C769" s="114" t="s">
        <v>1972</v>
      </c>
      <c r="D769" s="114" t="s">
        <v>2120</v>
      </c>
      <c r="E769" s="304">
        <v>19500</v>
      </c>
      <c r="F769" s="114" t="s">
        <v>2121</v>
      </c>
      <c r="G769" s="118" t="s">
        <v>1975</v>
      </c>
      <c r="H769" s="305">
        <v>44396</v>
      </c>
      <c r="I769" s="305">
        <v>44486</v>
      </c>
      <c r="J769" s="118"/>
    </row>
    <row r="770" spans="1:10" ht="15" x14ac:dyDescent="0.2">
      <c r="A770" s="114" t="s">
        <v>2122</v>
      </c>
      <c r="B770" s="114" t="s">
        <v>1971</v>
      </c>
      <c r="C770" s="114" t="s">
        <v>1972</v>
      </c>
      <c r="D770" s="114" t="s">
        <v>2123</v>
      </c>
      <c r="E770" s="304">
        <v>21250</v>
      </c>
      <c r="F770" s="114" t="s">
        <v>2124</v>
      </c>
      <c r="G770" s="118" t="s">
        <v>1975</v>
      </c>
      <c r="H770" s="305">
        <v>44397</v>
      </c>
      <c r="I770" s="305">
        <v>44502</v>
      </c>
      <c r="J770" s="118"/>
    </row>
    <row r="771" spans="1:10" ht="15" x14ac:dyDescent="0.2">
      <c r="A771" s="114" t="s">
        <v>2122</v>
      </c>
      <c r="B771" s="114" t="s">
        <v>1971</v>
      </c>
      <c r="C771" s="114" t="s">
        <v>1972</v>
      </c>
      <c r="D771" s="114" t="s">
        <v>2125</v>
      </c>
      <c r="E771" s="304">
        <v>21250</v>
      </c>
      <c r="F771" s="114" t="s">
        <v>2126</v>
      </c>
      <c r="G771" s="118" t="s">
        <v>1975</v>
      </c>
      <c r="H771" s="305">
        <v>44397</v>
      </c>
      <c r="I771" s="305">
        <v>44502</v>
      </c>
      <c r="J771" s="118"/>
    </row>
    <row r="772" spans="1:10" ht="15" x14ac:dyDescent="0.2">
      <c r="A772" s="114" t="s">
        <v>2127</v>
      </c>
      <c r="B772" s="114" t="s">
        <v>1971</v>
      </c>
      <c r="C772" s="114" t="s">
        <v>1972</v>
      </c>
      <c r="D772" s="114" t="s">
        <v>2128</v>
      </c>
      <c r="E772" s="304">
        <v>33230.949999999997</v>
      </c>
      <c r="F772" s="114" t="s">
        <v>2129</v>
      </c>
      <c r="G772" s="118" t="s">
        <v>1975</v>
      </c>
      <c r="H772" s="305">
        <v>44403</v>
      </c>
      <c r="I772" s="305">
        <f>+H772+7</f>
        <v>44410</v>
      </c>
      <c r="J772" s="118"/>
    </row>
    <row r="773" spans="1:10" ht="15" x14ac:dyDescent="0.2">
      <c r="A773" s="114" t="s">
        <v>2130</v>
      </c>
      <c r="B773" s="114" t="s">
        <v>1971</v>
      </c>
      <c r="C773" s="114" t="s">
        <v>1972</v>
      </c>
      <c r="D773" s="114" t="s">
        <v>2131</v>
      </c>
      <c r="E773" s="304">
        <v>30000</v>
      </c>
      <c r="F773" s="114" t="s">
        <v>2132</v>
      </c>
      <c r="G773" s="118" t="s">
        <v>1975</v>
      </c>
      <c r="H773" s="305">
        <v>44414</v>
      </c>
      <c r="I773" s="305">
        <v>44559</v>
      </c>
      <c r="J773" s="118"/>
    </row>
    <row r="774" spans="1:10" ht="15" x14ac:dyDescent="0.2">
      <c r="A774" s="114" t="s">
        <v>2133</v>
      </c>
      <c r="B774" s="114" t="s">
        <v>1971</v>
      </c>
      <c r="C774" s="114" t="s">
        <v>1972</v>
      </c>
      <c r="D774" s="114" t="s">
        <v>2134</v>
      </c>
      <c r="E774" s="304">
        <v>21250</v>
      </c>
      <c r="F774" s="114" t="s">
        <v>2135</v>
      </c>
      <c r="G774" s="118" t="s">
        <v>1975</v>
      </c>
      <c r="H774" s="305">
        <v>44417</v>
      </c>
      <c r="I774" s="305">
        <v>44522</v>
      </c>
      <c r="J774" s="118"/>
    </row>
    <row r="775" spans="1:10" ht="15" x14ac:dyDescent="0.2">
      <c r="A775" s="114" t="s">
        <v>2136</v>
      </c>
      <c r="B775" s="114" t="s">
        <v>1971</v>
      </c>
      <c r="C775" s="114" t="s">
        <v>1972</v>
      </c>
      <c r="D775" s="114" t="s">
        <v>2137</v>
      </c>
      <c r="E775" s="304">
        <v>24000</v>
      </c>
      <c r="F775" s="114" t="s">
        <v>2138</v>
      </c>
      <c r="G775" s="118" t="s">
        <v>1975</v>
      </c>
      <c r="H775" s="305">
        <v>44418</v>
      </c>
      <c r="I775" s="305">
        <v>44508</v>
      </c>
      <c r="J775" s="118"/>
    </row>
    <row r="776" spans="1:10" ht="15" x14ac:dyDescent="0.2">
      <c r="A776" s="114" t="s">
        <v>2139</v>
      </c>
      <c r="B776" s="114" t="s">
        <v>1971</v>
      </c>
      <c r="C776" s="114" t="s">
        <v>1972</v>
      </c>
      <c r="D776" s="114" t="s">
        <v>2140</v>
      </c>
      <c r="E776" s="304">
        <v>24000</v>
      </c>
      <c r="F776" s="114" t="s">
        <v>2141</v>
      </c>
      <c r="G776" s="118" t="s">
        <v>1975</v>
      </c>
      <c r="H776" s="305">
        <v>44418</v>
      </c>
      <c r="I776" s="305">
        <v>44508</v>
      </c>
      <c r="J776" s="118"/>
    </row>
    <row r="777" spans="1:10" ht="15" x14ac:dyDescent="0.2">
      <c r="A777" s="114" t="s">
        <v>2142</v>
      </c>
      <c r="B777" s="114" t="s">
        <v>1971</v>
      </c>
      <c r="C777" s="114" t="s">
        <v>1972</v>
      </c>
      <c r="D777" s="114" t="s">
        <v>2143</v>
      </c>
      <c r="E777" s="304">
        <v>24000</v>
      </c>
      <c r="F777" s="114" t="s">
        <v>2144</v>
      </c>
      <c r="G777" s="118" t="s">
        <v>1975</v>
      </c>
      <c r="H777" s="305">
        <v>44421</v>
      </c>
      <c r="I777" s="305">
        <v>44511</v>
      </c>
      <c r="J777" s="118"/>
    </row>
    <row r="778" spans="1:10" ht="15" x14ac:dyDescent="0.2">
      <c r="A778" s="114" t="s">
        <v>2145</v>
      </c>
      <c r="B778" s="114" t="s">
        <v>1971</v>
      </c>
      <c r="C778" s="114" t="s">
        <v>1972</v>
      </c>
      <c r="D778" s="114" t="s">
        <v>2146</v>
      </c>
      <c r="E778" s="304">
        <v>29000</v>
      </c>
      <c r="F778" s="114" t="s">
        <v>1984</v>
      </c>
      <c r="G778" s="118" t="s">
        <v>1975</v>
      </c>
      <c r="H778" s="305">
        <v>44424</v>
      </c>
      <c r="I778" s="305">
        <v>44544</v>
      </c>
      <c r="J778" s="118"/>
    </row>
    <row r="779" spans="1:10" ht="15" x14ac:dyDescent="0.2">
      <c r="A779" s="114" t="s">
        <v>2139</v>
      </c>
      <c r="B779" s="114" t="s">
        <v>1971</v>
      </c>
      <c r="C779" s="114" t="s">
        <v>1972</v>
      </c>
      <c r="D779" s="114" t="s">
        <v>2147</v>
      </c>
      <c r="E779" s="304">
        <v>21000</v>
      </c>
      <c r="F779" s="114" t="s">
        <v>2148</v>
      </c>
      <c r="G779" s="118" t="s">
        <v>1975</v>
      </c>
      <c r="H779" s="305">
        <v>44433</v>
      </c>
      <c r="I779" s="305">
        <v>44523</v>
      </c>
      <c r="J779" s="118"/>
    </row>
    <row r="780" spans="1:10" ht="15" x14ac:dyDescent="0.2">
      <c r="A780" s="114" t="s">
        <v>2149</v>
      </c>
      <c r="B780" s="114" t="s">
        <v>1971</v>
      </c>
      <c r="C780" s="114" t="s">
        <v>1972</v>
      </c>
      <c r="D780" s="114" t="s">
        <v>2150</v>
      </c>
      <c r="E780" s="304">
        <v>26000</v>
      </c>
      <c r="F780" s="114">
        <v>10401955106</v>
      </c>
      <c r="G780" s="118" t="s">
        <v>1975</v>
      </c>
      <c r="H780" s="305">
        <v>44441</v>
      </c>
      <c r="I780" s="305">
        <v>44561</v>
      </c>
      <c r="J780" s="118"/>
    </row>
    <row r="781" spans="1:10" ht="15" x14ac:dyDescent="0.2">
      <c r="A781" s="114" t="s">
        <v>2151</v>
      </c>
      <c r="B781" s="114" t="s">
        <v>1971</v>
      </c>
      <c r="C781" s="114" t="s">
        <v>1972</v>
      </c>
      <c r="D781" s="114" t="s">
        <v>2152</v>
      </c>
      <c r="E781" s="304">
        <v>21000</v>
      </c>
      <c r="F781" s="114" t="s">
        <v>1987</v>
      </c>
      <c r="G781" s="118" t="s">
        <v>1975</v>
      </c>
      <c r="H781" s="305">
        <v>44447</v>
      </c>
      <c r="I781" s="305">
        <f>+H781+15</f>
        <v>44462</v>
      </c>
      <c r="J781" s="118"/>
    </row>
    <row r="782" spans="1:10" ht="15" x14ac:dyDescent="0.2">
      <c r="A782" s="114" t="s">
        <v>2153</v>
      </c>
      <c r="B782" s="114" t="s">
        <v>1971</v>
      </c>
      <c r="C782" s="114" t="s">
        <v>1972</v>
      </c>
      <c r="D782" s="114" t="s">
        <v>2154</v>
      </c>
      <c r="E782" s="304">
        <v>22750</v>
      </c>
      <c r="F782" s="114" t="s">
        <v>2155</v>
      </c>
      <c r="G782" s="118" t="s">
        <v>1975</v>
      </c>
      <c r="H782" s="305">
        <v>44453</v>
      </c>
      <c r="I782" s="305">
        <v>44558</v>
      </c>
      <c r="J782" s="118"/>
    </row>
    <row r="783" spans="1:10" ht="15" x14ac:dyDescent="0.2">
      <c r="A783" s="114" t="s">
        <v>2153</v>
      </c>
      <c r="B783" s="114" t="s">
        <v>1971</v>
      </c>
      <c r="C783" s="114" t="s">
        <v>1972</v>
      </c>
      <c r="D783" s="114" t="s">
        <v>2156</v>
      </c>
      <c r="E783" s="304">
        <v>22750</v>
      </c>
      <c r="F783" s="114" t="s">
        <v>2157</v>
      </c>
      <c r="G783" s="118" t="s">
        <v>1975</v>
      </c>
      <c r="H783" s="305">
        <v>44453</v>
      </c>
      <c r="I783" s="305">
        <v>44558</v>
      </c>
      <c r="J783" s="118"/>
    </row>
    <row r="784" spans="1:10" ht="15" x14ac:dyDescent="0.2">
      <c r="A784" s="114" t="s">
        <v>2153</v>
      </c>
      <c r="B784" s="114" t="s">
        <v>1971</v>
      </c>
      <c r="C784" s="114" t="s">
        <v>1972</v>
      </c>
      <c r="D784" s="114" t="s">
        <v>2158</v>
      </c>
      <c r="E784" s="304">
        <v>22750</v>
      </c>
      <c r="F784" s="114" t="s">
        <v>2159</v>
      </c>
      <c r="G784" s="118" t="s">
        <v>1975</v>
      </c>
      <c r="H784" s="305">
        <v>44453</v>
      </c>
      <c r="I784" s="305">
        <v>44558</v>
      </c>
      <c r="J784" s="118"/>
    </row>
    <row r="785" spans="1:10" ht="15" x14ac:dyDescent="0.2">
      <c r="A785" s="114" t="s">
        <v>2153</v>
      </c>
      <c r="B785" s="114" t="s">
        <v>1971</v>
      </c>
      <c r="C785" s="114" t="s">
        <v>1972</v>
      </c>
      <c r="D785" s="114" t="s">
        <v>2160</v>
      </c>
      <c r="E785" s="304">
        <v>22750</v>
      </c>
      <c r="F785" s="114" t="s">
        <v>2161</v>
      </c>
      <c r="G785" s="118" t="s">
        <v>1975</v>
      </c>
      <c r="H785" s="305">
        <v>44453</v>
      </c>
      <c r="I785" s="305">
        <v>44558</v>
      </c>
      <c r="J785" s="118"/>
    </row>
    <row r="786" spans="1:10" ht="15" x14ac:dyDescent="0.2">
      <c r="A786" s="114" t="s">
        <v>2153</v>
      </c>
      <c r="B786" s="114" t="s">
        <v>1971</v>
      </c>
      <c r="C786" s="114" t="s">
        <v>1972</v>
      </c>
      <c r="D786" s="114" t="s">
        <v>2162</v>
      </c>
      <c r="E786" s="304">
        <v>22750</v>
      </c>
      <c r="F786" s="114" t="s">
        <v>2163</v>
      </c>
      <c r="G786" s="118" t="s">
        <v>1975</v>
      </c>
      <c r="H786" s="305">
        <v>44453</v>
      </c>
      <c r="I786" s="305">
        <v>44558</v>
      </c>
      <c r="J786" s="118"/>
    </row>
    <row r="787" spans="1:10" ht="15" x14ac:dyDescent="0.2">
      <c r="A787" s="114" t="s">
        <v>2153</v>
      </c>
      <c r="B787" s="114" t="s">
        <v>1971</v>
      </c>
      <c r="C787" s="114" t="s">
        <v>1972</v>
      </c>
      <c r="D787" s="114" t="s">
        <v>2164</v>
      </c>
      <c r="E787" s="304">
        <v>22750</v>
      </c>
      <c r="F787" s="114" t="s">
        <v>2165</v>
      </c>
      <c r="G787" s="118" t="s">
        <v>1975</v>
      </c>
      <c r="H787" s="305">
        <v>44453</v>
      </c>
      <c r="I787" s="305">
        <v>44558</v>
      </c>
      <c r="J787" s="118"/>
    </row>
    <row r="788" spans="1:10" ht="15" x14ac:dyDescent="0.2">
      <c r="A788" s="114" t="s">
        <v>2166</v>
      </c>
      <c r="B788" s="114" t="s">
        <v>1971</v>
      </c>
      <c r="C788" s="114" t="s">
        <v>1972</v>
      </c>
      <c r="D788" s="114" t="s">
        <v>2167</v>
      </c>
      <c r="E788" s="304">
        <v>26000</v>
      </c>
      <c r="F788" s="114" t="s">
        <v>2168</v>
      </c>
      <c r="G788" s="118" t="s">
        <v>1975</v>
      </c>
      <c r="H788" s="305">
        <v>44453</v>
      </c>
      <c r="I788" s="305">
        <v>44558</v>
      </c>
      <c r="J788" s="118"/>
    </row>
    <row r="789" spans="1:10" ht="15" x14ac:dyDescent="0.2">
      <c r="A789" s="114" t="s">
        <v>2153</v>
      </c>
      <c r="B789" s="114" t="s">
        <v>1971</v>
      </c>
      <c r="C789" s="114" t="s">
        <v>1972</v>
      </c>
      <c r="D789" s="114" t="s">
        <v>2169</v>
      </c>
      <c r="E789" s="304">
        <v>22750</v>
      </c>
      <c r="F789" s="114" t="s">
        <v>2170</v>
      </c>
      <c r="G789" s="118" t="s">
        <v>1975</v>
      </c>
      <c r="H789" s="305">
        <v>44456</v>
      </c>
      <c r="I789" s="305">
        <v>44561</v>
      </c>
      <c r="J789" s="118"/>
    </row>
    <row r="790" spans="1:10" ht="15" x14ac:dyDescent="0.2">
      <c r="A790" s="114" t="s">
        <v>2171</v>
      </c>
      <c r="B790" s="114" t="s">
        <v>1971</v>
      </c>
      <c r="C790" s="114" t="s">
        <v>1972</v>
      </c>
      <c r="D790" s="114" t="s">
        <v>2172</v>
      </c>
      <c r="E790" s="304">
        <v>20000</v>
      </c>
      <c r="F790" s="114" t="s">
        <v>2173</v>
      </c>
      <c r="G790" s="118" t="s">
        <v>1975</v>
      </c>
      <c r="H790" s="305">
        <v>44459</v>
      </c>
      <c r="I790" s="305">
        <v>44559</v>
      </c>
      <c r="J790" s="118"/>
    </row>
    <row r="791" spans="1:10" ht="15" x14ac:dyDescent="0.2">
      <c r="A791" s="114" t="s">
        <v>2174</v>
      </c>
      <c r="B791" s="114" t="s">
        <v>1971</v>
      </c>
      <c r="C791" s="114" t="s">
        <v>1972</v>
      </c>
      <c r="D791" s="114" t="s">
        <v>2175</v>
      </c>
      <c r="E791" s="304">
        <v>24952.32</v>
      </c>
      <c r="F791" s="114" t="s">
        <v>2176</v>
      </c>
      <c r="G791" s="118" t="s">
        <v>1975</v>
      </c>
      <c r="H791" s="305">
        <v>44468</v>
      </c>
      <c r="I791" s="305">
        <v>44490</v>
      </c>
      <c r="J791" s="118"/>
    </row>
    <row r="792" spans="1:10" ht="15" x14ac:dyDescent="0.2">
      <c r="A792" s="114" t="s">
        <v>2177</v>
      </c>
      <c r="B792" s="114" t="s">
        <v>1971</v>
      </c>
      <c r="C792" s="114" t="s">
        <v>1972</v>
      </c>
      <c r="D792" s="114" t="s">
        <v>2178</v>
      </c>
      <c r="E792" s="304">
        <v>18900</v>
      </c>
      <c r="F792" s="114" t="s">
        <v>2179</v>
      </c>
      <c r="G792" s="118" t="s">
        <v>1975</v>
      </c>
      <c r="H792" s="305">
        <v>44470</v>
      </c>
      <c r="I792" s="305">
        <v>44561</v>
      </c>
      <c r="J792" s="118"/>
    </row>
    <row r="793" spans="1:10" ht="15" x14ac:dyDescent="0.2">
      <c r="A793" s="114" t="s">
        <v>2180</v>
      </c>
      <c r="B793" s="114" t="s">
        <v>1971</v>
      </c>
      <c r="C793" s="114" t="s">
        <v>1972</v>
      </c>
      <c r="D793" s="114" t="s">
        <v>2181</v>
      </c>
      <c r="E793" s="304">
        <v>21000</v>
      </c>
      <c r="F793" s="114" t="s">
        <v>2034</v>
      </c>
      <c r="G793" s="118" t="s">
        <v>1975</v>
      </c>
      <c r="H793" s="305">
        <v>44471</v>
      </c>
      <c r="I793" s="305">
        <v>44561</v>
      </c>
      <c r="J793" s="118"/>
    </row>
    <row r="794" spans="1:10" ht="15" x14ac:dyDescent="0.2">
      <c r="A794" s="114" t="s">
        <v>2182</v>
      </c>
      <c r="B794" s="114" t="s">
        <v>1971</v>
      </c>
      <c r="C794" s="114" t="s">
        <v>1972</v>
      </c>
      <c r="D794" s="114" t="s">
        <v>2183</v>
      </c>
      <c r="E794" s="304">
        <v>21000</v>
      </c>
      <c r="F794" s="114" t="s">
        <v>2184</v>
      </c>
      <c r="G794" s="118" t="s">
        <v>1975</v>
      </c>
      <c r="H794" s="305">
        <v>44471</v>
      </c>
      <c r="I794" s="305">
        <v>44561</v>
      </c>
      <c r="J794" s="118"/>
    </row>
    <row r="795" spans="1:10" ht="15" x14ac:dyDescent="0.2">
      <c r="A795" s="114" t="s">
        <v>2185</v>
      </c>
      <c r="B795" s="114" t="s">
        <v>1971</v>
      </c>
      <c r="C795" s="114" t="s">
        <v>1972</v>
      </c>
      <c r="D795" s="114" t="s">
        <v>2186</v>
      </c>
      <c r="E795" s="304">
        <v>27000</v>
      </c>
      <c r="F795" s="114" t="s">
        <v>2187</v>
      </c>
      <c r="G795" s="118" t="s">
        <v>1975</v>
      </c>
      <c r="H795" s="305">
        <v>44471</v>
      </c>
      <c r="I795" s="305">
        <v>44561</v>
      </c>
      <c r="J795" s="118"/>
    </row>
    <row r="796" spans="1:10" ht="15" x14ac:dyDescent="0.2">
      <c r="A796" s="114" t="s">
        <v>2188</v>
      </c>
      <c r="B796" s="114" t="s">
        <v>1971</v>
      </c>
      <c r="C796" s="114" t="s">
        <v>1972</v>
      </c>
      <c r="D796" s="114" t="s">
        <v>2189</v>
      </c>
      <c r="E796" s="304">
        <v>19500</v>
      </c>
      <c r="F796" s="114" t="s">
        <v>2190</v>
      </c>
      <c r="G796" s="118" t="s">
        <v>1975</v>
      </c>
      <c r="H796" s="305">
        <v>44475</v>
      </c>
      <c r="I796" s="305">
        <v>44561</v>
      </c>
      <c r="J796" s="118"/>
    </row>
    <row r="797" spans="1:10" ht="15" x14ac:dyDescent="0.2">
      <c r="A797" s="114" t="s">
        <v>2191</v>
      </c>
      <c r="B797" s="114" t="s">
        <v>1971</v>
      </c>
      <c r="C797" s="114" t="s">
        <v>1972</v>
      </c>
      <c r="D797" s="114" t="s">
        <v>2192</v>
      </c>
      <c r="E797" s="304">
        <v>24000</v>
      </c>
      <c r="F797" s="114" t="s">
        <v>2193</v>
      </c>
      <c r="G797" s="118" t="s">
        <v>1975</v>
      </c>
      <c r="H797" s="305">
        <v>44477</v>
      </c>
      <c r="I797" s="305">
        <v>44557</v>
      </c>
      <c r="J797" s="118"/>
    </row>
    <row r="798" spans="1:10" ht="15" x14ac:dyDescent="0.2">
      <c r="A798" s="114" t="s">
        <v>2194</v>
      </c>
      <c r="B798" s="114" t="s">
        <v>1971</v>
      </c>
      <c r="C798" s="114" t="s">
        <v>1972</v>
      </c>
      <c r="D798" s="114" t="s">
        <v>2195</v>
      </c>
      <c r="E798" s="304">
        <v>20000</v>
      </c>
      <c r="F798" s="114" t="s">
        <v>2196</v>
      </c>
      <c r="G798" s="118" t="s">
        <v>1975</v>
      </c>
      <c r="H798" s="305">
        <v>44487</v>
      </c>
      <c r="I798" s="305">
        <v>44561</v>
      </c>
      <c r="J798" s="118"/>
    </row>
    <row r="799" spans="1:10" ht="15" x14ac:dyDescent="0.2">
      <c r="A799" s="114" t="s">
        <v>2194</v>
      </c>
      <c r="B799" s="114" t="s">
        <v>1971</v>
      </c>
      <c r="C799" s="114" t="s">
        <v>1972</v>
      </c>
      <c r="D799" s="114" t="s">
        <v>2197</v>
      </c>
      <c r="E799" s="304">
        <v>20000</v>
      </c>
      <c r="F799" s="114" t="s">
        <v>2198</v>
      </c>
      <c r="G799" s="118" t="s">
        <v>1975</v>
      </c>
      <c r="H799" s="305">
        <v>44487</v>
      </c>
      <c r="I799" s="305">
        <v>44561</v>
      </c>
      <c r="J799" s="118"/>
    </row>
    <row r="800" spans="1:10" ht="15" x14ac:dyDescent="0.2">
      <c r="A800" s="114" t="s">
        <v>2199</v>
      </c>
      <c r="B800" s="114" t="s">
        <v>1971</v>
      </c>
      <c r="C800" s="114" t="s">
        <v>1972</v>
      </c>
      <c r="D800" s="114" t="s">
        <v>2200</v>
      </c>
      <c r="E800" s="304">
        <v>22000</v>
      </c>
      <c r="F800" s="114" t="s">
        <v>2201</v>
      </c>
      <c r="G800" s="118" t="s">
        <v>1975</v>
      </c>
      <c r="H800" s="305">
        <v>44495</v>
      </c>
      <c r="I800" s="305">
        <v>44530</v>
      </c>
      <c r="J800" s="118"/>
    </row>
    <row r="801" spans="1:10" ht="15" x14ac:dyDescent="0.2">
      <c r="A801" s="114" t="s">
        <v>2202</v>
      </c>
      <c r="B801" s="114" t="s">
        <v>1971</v>
      </c>
      <c r="C801" s="114" t="s">
        <v>1972</v>
      </c>
      <c r="D801" s="114" t="s">
        <v>2203</v>
      </c>
      <c r="E801" s="304">
        <v>29968.01</v>
      </c>
      <c r="F801" s="114" t="s">
        <v>2129</v>
      </c>
      <c r="G801" s="118" t="s">
        <v>1975</v>
      </c>
      <c r="H801" s="305">
        <v>44516</v>
      </c>
      <c r="I801" s="305">
        <v>44529</v>
      </c>
      <c r="J801" s="118"/>
    </row>
    <row r="802" spans="1:10" ht="15" x14ac:dyDescent="0.2">
      <c r="A802" s="114" t="s">
        <v>2204</v>
      </c>
      <c r="B802" s="114" t="s">
        <v>1971</v>
      </c>
      <c r="C802" s="114" t="s">
        <v>1972</v>
      </c>
      <c r="D802" s="114" t="s">
        <v>2205</v>
      </c>
      <c r="E802" s="304">
        <v>20956.8</v>
      </c>
      <c r="F802" s="114" t="s">
        <v>2206</v>
      </c>
      <c r="G802" s="118" t="s">
        <v>1975</v>
      </c>
      <c r="H802" s="305">
        <v>44526</v>
      </c>
      <c r="I802" s="305">
        <v>44558</v>
      </c>
      <c r="J802" s="118"/>
    </row>
    <row r="803" spans="1:10" ht="24" x14ac:dyDescent="0.2">
      <c r="A803" s="114" t="s">
        <v>2207</v>
      </c>
      <c r="B803" s="114" t="s">
        <v>1971</v>
      </c>
      <c r="C803" s="114" t="s">
        <v>1972</v>
      </c>
      <c r="D803" s="114" t="s">
        <v>2208</v>
      </c>
      <c r="E803" s="304">
        <v>35200</v>
      </c>
      <c r="F803" s="114" t="s">
        <v>1987</v>
      </c>
      <c r="G803" s="118" t="s">
        <v>1975</v>
      </c>
      <c r="H803" s="305">
        <v>44531</v>
      </c>
      <c r="I803" s="305">
        <v>44550</v>
      </c>
      <c r="J803" s="306" t="s">
        <v>2209</v>
      </c>
    </row>
    <row r="804" spans="1:10" ht="15" x14ac:dyDescent="0.2">
      <c r="A804" s="114" t="s">
        <v>2210</v>
      </c>
      <c r="B804" s="114" t="s">
        <v>1971</v>
      </c>
      <c r="C804" s="114" t="s">
        <v>1972</v>
      </c>
      <c r="D804" s="114" t="s">
        <v>2211</v>
      </c>
      <c r="E804" s="304">
        <v>30090</v>
      </c>
      <c r="F804" s="114" t="s">
        <v>2212</v>
      </c>
      <c r="G804" s="118" t="s">
        <v>1975</v>
      </c>
      <c r="H804" s="305">
        <v>44344</v>
      </c>
      <c r="I804" s="305">
        <f>+H804+7</f>
        <v>44351</v>
      </c>
      <c r="J804" s="118"/>
    </row>
    <row r="805" spans="1:10" ht="15" x14ac:dyDescent="0.2">
      <c r="A805" s="114" t="s">
        <v>2213</v>
      </c>
      <c r="B805" s="114" t="s">
        <v>1971</v>
      </c>
      <c r="C805" s="114" t="s">
        <v>1972</v>
      </c>
      <c r="D805" s="114" t="s">
        <v>2214</v>
      </c>
      <c r="E805" s="304">
        <v>33972.199999999997</v>
      </c>
      <c r="F805" s="114" t="s">
        <v>2215</v>
      </c>
      <c r="G805" s="118" t="s">
        <v>1975</v>
      </c>
      <c r="H805" s="305">
        <v>44433</v>
      </c>
      <c r="I805" s="305">
        <f>+H805+10</f>
        <v>44443</v>
      </c>
      <c r="J805" s="118"/>
    </row>
    <row r="806" spans="1:10" ht="15" x14ac:dyDescent="0.2">
      <c r="A806" s="114" t="s">
        <v>2216</v>
      </c>
      <c r="B806" s="114" t="s">
        <v>1971</v>
      </c>
      <c r="C806" s="114" t="s">
        <v>1972</v>
      </c>
      <c r="D806" s="114" t="s">
        <v>2217</v>
      </c>
      <c r="E806" s="304">
        <v>33600</v>
      </c>
      <c r="F806" s="114" t="s">
        <v>2218</v>
      </c>
      <c r="G806" s="118" t="s">
        <v>1975</v>
      </c>
      <c r="H806" s="305">
        <v>44433</v>
      </c>
      <c r="I806" s="305">
        <f>+H806+10</f>
        <v>44443</v>
      </c>
      <c r="J806" s="118"/>
    </row>
    <row r="807" spans="1:10" ht="15" x14ac:dyDescent="0.2">
      <c r="A807" s="114" t="s">
        <v>2219</v>
      </c>
      <c r="B807" s="114" t="s">
        <v>1971</v>
      </c>
      <c r="C807" s="114" t="s">
        <v>1972</v>
      </c>
      <c r="D807" s="114" t="s">
        <v>2220</v>
      </c>
      <c r="E807" s="304">
        <v>29744</v>
      </c>
      <c r="F807" s="114" t="s">
        <v>2221</v>
      </c>
      <c r="G807" s="118" t="s">
        <v>1975</v>
      </c>
      <c r="H807" s="305">
        <v>44512</v>
      </c>
      <c r="I807" s="305">
        <f>+H807+20</f>
        <v>44532</v>
      </c>
      <c r="J807" s="118"/>
    </row>
    <row r="808" spans="1:10" ht="15" x14ac:dyDescent="0.2">
      <c r="A808" s="114" t="s">
        <v>2222</v>
      </c>
      <c r="B808" s="114" t="s">
        <v>1971</v>
      </c>
      <c r="C808" s="114" t="s">
        <v>1972</v>
      </c>
      <c r="D808" s="114" t="s">
        <v>2223</v>
      </c>
      <c r="E808" s="304">
        <v>24834</v>
      </c>
      <c r="F808" s="114" t="s">
        <v>2224</v>
      </c>
      <c r="G808" s="118" t="s">
        <v>1975</v>
      </c>
      <c r="H808" s="305">
        <v>44525</v>
      </c>
      <c r="I808" s="305">
        <f>+H808+7</f>
        <v>44532</v>
      </c>
      <c r="J808" s="118"/>
    </row>
    <row r="809" spans="1:10" ht="15" x14ac:dyDescent="0.2">
      <c r="A809" s="114" t="s">
        <v>2225</v>
      </c>
      <c r="B809" s="114" t="s">
        <v>1971</v>
      </c>
      <c r="C809" s="114" t="s">
        <v>1972</v>
      </c>
      <c r="D809" s="114" t="s">
        <v>2226</v>
      </c>
      <c r="E809" s="304">
        <v>19880</v>
      </c>
      <c r="F809" s="114" t="s">
        <v>2227</v>
      </c>
      <c r="G809" s="118" t="s">
        <v>1975</v>
      </c>
      <c r="H809" s="305">
        <v>44536</v>
      </c>
      <c r="I809" s="305">
        <f>+H809+25</f>
        <v>44561</v>
      </c>
      <c r="J809" s="118"/>
    </row>
    <row r="810" spans="1:10" ht="15" x14ac:dyDescent="0.2">
      <c r="A810" s="114" t="s">
        <v>2228</v>
      </c>
      <c r="B810" s="114" t="s">
        <v>1971</v>
      </c>
      <c r="C810" s="114" t="s">
        <v>1972</v>
      </c>
      <c r="D810" s="114" t="s">
        <v>2229</v>
      </c>
      <c r="E810" s="304">
        <v>21000</v>
      </c>
      <c r="F810" s="114" t="s">
        <v>2212</v>
      </c>
      <c r="G810" s="118" t="s">
        <v>1975</v>
      </c>
      <c r="H810" s="305">
        <v>44553</v>
      </c>
      <c r="I810" s="305">
        <f>+H810+7</f>
        <v>44560</v>
      </c>
      <c r="J810" s="118"/>
    </row>
    <row r="811" spans="1:10" ht="15" x14ac:dyDescent="0.2">
      <c r="A811" s="114" t="s">
        <v>2230</v>
      </c>
      <c r="B811" s="114" t="s">
        <v>1971</v>
      </c>
      <c r="C811" s="114" t="s">
        <v>1972</v>
      </c>
      <c r="D811" s="114" t="s">
        <v>2231</v>
      </c>
      <c r="E811" s="304">
        <v>22325.599999999999</v>
      </c>
      <c r="F811" s="114" t="s">
        <v>2232</v>
      </c>
      <c r="G811" s="118" t="s">
        <v>1975</v>
      </c>
      <c r="H811" s="305">
        <v>44559</v>
      </c>
      <c r="I811" s="305">
        <f>+H811+1</f>
        <v>44560</v>
      </c>
      <c r="J811" s="118"/>
    </row>
    <row r="812" spans="1:10" ht="15" x14ac:dyDescent="0.2">
      <c r="A812" s="114" t="s">
        <v>2233</v>
      </c>
      <c r="B812" s="114" t="s">
        <v>576</v>
      </c>
      <c r="C812" s="114" t="s">
        <v>2234</v>
      </c>
      <c r="D812" s="114" t="s">
        <v>2235</v>
      </c>
      <c r="E812" s="304">
        <v>28497</v>
      </c>
      <c r="F812" s="114" t="s">
        <v>2236</v>
      </c>
      <c r="G812" s="118" t="s">
        <v>1975</v>
      </c>
      <c r="H812" s="305">
        <v>44487</v>
      </c>
      <c r="I812" s="305">
        <v>44495</v>
      </c>
      <c r="J812" s="118"/>
    </row>
    <row r="813" spans="1:10" ht="15" x14ac:dyDescent="0.2">
      <c r="A813" s="114" t="s">
        <v>2237</v>
      </c>
      <c r="B813" s="114" t="s">
        <v>576</v>
      </c>
      <c r="C813" s="114" t="s">
        <v>2234</v>
      </c>
      <c r="D813" s="114" t="s">
        <v>2238</v>
      </c>
      <c r="E813" s="304">
        <v>34996.68</v>
      </c>
      <c r="F813" s="114" t="s">
        <v>2239</v>
      </c>
      <c r="G813" s="118" t="s">
        <v>1975</v>
      </c>
      <c r="H813" s="305">
        <v>44487</v>
      </c>
      <c r="I813" s="305">
        <v>44490</v>
      </c>
      <c r="J813" s="118"/>
    </row>
    <row r="814" spans="1:10" ht="15" x14ac:dyDescent="0.2">
      <c r="A814" s="114" t="s">
        <v>2240</v>
      </c>
      <c r="B814" s="114" t="s">
        <v>576</v>
      </c>
      <c r="C814" s="114" t="s">
        <v>2234</v>
      </c>
      <c r="D814" s="114" t="s">
        <v>2241</v>
      </c>
      <c r="E814" s="304">
        <v>268266.51</v>
      </c>
      <c r="F814" s="114" t="s">
        <v>2242</v>
      </c>
      <c r="G814" s="118" t="s">
        <v>1975</v>
      </c>
      <c r="H814" s="305">
        <v>44505</v>
      </c>
      <c r="I814" s="305">
        <v>44525</v>
      </c>
      <c r="J814" s="118"/>
    </row>
    <row r="815" spans="1:10" ht="15" x14ac:dyDescent="0.2">
      <c r="A815" s="114" t="s">
        <v>2243</v>
      </c>
      <c r="B815" s="114" t="s">
        <v>576</v>
      </c>
      <c r="C815" s="114" t="s">
        <v>2234</v>
      </c>
      <c r="D815" s="114" t="s">
        <v>2244</v>
      </c>
      <c r="E815" s="304">
        <v>92798.03</v>
      </c>
      <c r="F815" s="114" t="s">
        <v>2245</v>
      </c>
      <c r="G815" s="118" t="s">
        <v>1975</v>
      </c>
      <c r="H815" s="305">
        <v>44505</v>
      </c>
      <c r="I815" s="305">
        <v>44515</v>
      </c>
      <c r="J815" s="118"/>
    </row>
    <row r="816" spans="1:10" ht="15" x14ac:dyDescent="0.2">
      <c r="A816" s="114" t="s">
        <v>2246</v>
      </c>
      <c r="B816" s="114" t="s">
        <v>576</v>
      </c>
      <c r="C816" s="114" t="s">
        <v>2234</v>
      </c>
      <c r="D816" s="114" t="s">
        <v>2247</v>
      </c>
      <c r="E816" s="304">
        <v>51577.21</v>
      </c>
      <c r="F816" s="114" t="s">
        <v>2248</v>
      </c>
      <c r="G816" s="118" t="s">
        <v>1975</v>
      </c>
      <c r="H816" s="305">
        <v>44545</v>
      </c>
      <c r="I816" s="305">
        <v>44559</v>
      </c>
      <c r="J816" s="118"/>
    </row>
    <row r="817" spans="1:10" ht="15" x14ac:dyDescent="0.2">
      <c r="A817" s="114" t="s">
        <v>2249</v>
      </c>
      <c r="B817" s="114" t="s">
        <v>576</v>
      </c>
      <c r="C817" s="114" t="s">
        <v>2234</v>
      </c>
      <c r="D817" s="114" t="s">
        <v>2250</v>
      </c>
      <c r="E817" s="304">
        <v>56922.49</v>
      </c>
      <c r="F817" s="114" t="s">
        <v>1798</v>
      </c>
      <c r="G817" s="118" t="s">
        <v>1975</v>
      </c>
      <c r="H817" s="305">
        <v>44545</v>
      </c>
      <c r="I817" s="305">
        <v>44558</v>
      </c>
      <c r="J817" s="118"/>
    </row>
    <row r="818" spans="1:10" ht="15" x14ac:dyDescent="0.2">
      <c r="A818" s="114" t="s">
        <v>2251</v>
      </c>
      <c r="B818" s="114" t="s">
        <v>576</v>
      </c>
      <c r="C818" s="114" t="s">
        <v>2234</v>
      </c>
      <c r="D818" s="114" t="s">
        <v>2252</v>
      </c>
      <c r="E818" s="304">
        <v>59460.91</v>
      </c>
      <c r="F818" s="114" t="s">
        <v>2253</v>
      </c>
      <c r="G818" s="118" t="s">
        <v>1975</v>
      </c>
      <c r="H818" s="305">
        <v>44551</v>
      </c>
      <c r="I818" s="305">
        <v>44560</v>
      </c>
      <c r="J818" s="118"/>
    </row>
    <row r="819" spans="1:10" ht="36" x14ac:dyDescent="0.2">
      <c r="A819" s="114" t="s">
        <v>2254</v>
      </c>
      <c r="B819" s="114" t="s">
        <v>1025</v>
      </c>
      <c r="C819" s="114" t="s">
        <v>2255</v>
      </c>
      <c r="D819" s="114" t="s">
        <v>2256</v>
      </c>
      <c r="E819" s="304">
        <v>249990</v>
      </c>
      <c r="F819" s="114">
        <v>20421780472</v>
      </c>
      <c r="G819" s="118" t="s">
        <v>1975</v>
      </c>
      <c r="H819" s="305">
        <v>44219</v>
      </c>
      <c r="I819" s="305">
        <v>44583</v>
      </c>
      <c r="J819" s="306" t="s">
        <v>2257</v>
      </c>
    </row>
    <row r="820" spans="1:10" ht="84" x14ac:dyDescent="0.2">
      <c r="A820" s="114" t="s">
        <v>2258</v>
      </c>
      <c r="B820" s="114" t="s">
        <v>1025</v>
      </c>
      <c r="C820" s="114" t="s">
        <v>2255</v>
      </c>
      <c r="D820" s="114" t="s">
        <v>2259</v>
      </c>
      <c r="E820" s="304">
        <v>78000</v>
      </c>
      <c r="F820" s="114" t="s">
        <v>2260</v>
      </c>
      <c r="G820" s="118" t="s">
        <v>1975</v>
      </c>
      <c r="H820" s="305">
        <v>44212</v>
      </c>
      <c r="I820" s="305">
        <f>+H820+9</f>
        <v>44221</v>
      </c>
      <c r="J820" s="306" t="s">
        <v>2261</v>
      </c>
    </row>
    <row r="821" spans="1:10" ht="15" x14ac:dyDescent="0.2">
      <c r="A821" s="114" t="s">
        <v>2262</v>
      </c>
      <c r="B821" s="114" t="s">
        <v>1025</v>
      </c>
      <c r="C821" s="114" t="s">
        <v>2255</v>
      </c>
      <c r="D821" s="114" t="s">
        <v>2263</v>
      </c>
      <c r="E821" s="304">
        <f>7288.88888888889*12</f>
        <v>87466.666666666672</v>
      </c>
      <c r="F821" s="114" t="s">
        <v>2264</v>
      </c>
      <c r="G821" s="118" t="s">
        <v>1975</v>
      </c>
      <c r="H821" s="305">
        <v>44292</v>
      </c>
      <c r="I821" s="305">
        <v>44657</v>
      </c>
      <c r="J821" s="306" t="s">
        <v>2265</v>
      </c>
    </row>
    <row r="822" spans="1:10" ht="15" x14ac:dyDescent="0.2">
      <c r="A822" s="114" t="s">
        <v>2266</v>
      </c>
      <c r="B822" s="114" t="s">
        <v>2267</v>
      </c>
      <c r="C822" s="114" t="s">
        <v>2268</v>
      </c>
      <c r="D822" s="114"/>
      <c r="E822" s="304">
        <v>20000</v>
      </c>
      <c r="F822" s="114">
        <v>10266742792</v>
      </c>
      <c r="G822" s="118" t="s">
        <v>1975</v>
      </c>
      <c r="H822" s="305">
        <v>44324</v>
      </c>
      <c r="I822" s="305">
        <v>44475</v>
      </c>
      <c r="J822" s="118"/>
    </row>
    <row r="823" spans="1:10" ht="15" x14ac:dyDescent="0.2">
      <c r="A823" s="114" t="s">
        <v>2269</v>
      </c>
      <c r="B823" s="114" t="s">
        <v>1025</v>
      </c>
      <c r="C823" s="114" t="s">
        <v>2255</v>
      </c>
      <c r="D823" s="114" t="s">
        <v>2270</v>
      </c>
      <c r="E823" s="304">
        <v>89880</v>
      </c>
      <c r="F823" s="114" t="s">
        <v>2271</v>
      </c>
      <c r="G823" s="118" t="s">
        <v>1975</v>
      </c>
      <c r="H823" s="305">
        <v>44356</v>
      </c>
      <c r="I823" s="305">
        <v>44721</v>
      </c>
      <c r="J823" s="118"/>
    </row>
    <row r="824" spans="1:10" ht="15" x14ac:dyDescent="0.2">
      <c r="A824" s="114" t="s">
        <v>2272</v>
      </c>
      <c r="B824" s="114" t="s">
        <v>2273</v>
      </c>
      <c r="C824" s="114" t="s">
        <v>2268</v>
      </c>
      <c r="D824" s="114" t="s">
        <v>2274</v>
      </c>
      <c r="E824" s="304">
        <v>35243.07</v>
      </c>
      <c r="F824" s="114" t="s">
        <v>2275</v>
      </c>
      <c r="G824" s="118" t="s">
        <v>1975</v>
      </c>
      <c r="H824" s="305">
        <v>44481</v>
      </c>
      <c r="I824" s="305">
        <v>44511</v>
      </c>
      <c r="J824" s="118"/>
    </row>
    <row r="825" spans="1:10" ht="15" x14ac:dyDescent="0.2">
      <c r="A825" s="114" t="s">
        <v>2276</v>
      </c>
      <c r="B825" s="114" t="s">
        <v>2277</v>
      </c>
      <c r="C825" s="114" t="s">
        <v>2268</v>
      </c>
      <c r="D825" s="114" t="s">
        <v>2278</v>
      </c>
      <c r="E825" s="304">
        <v>57600</v>
      </c>
      <c r="F825" s="114" t="s">
        <v>2279</v>
      </c>
      <c r="G825" s="118" t="s">
        <v>1975</v>
      </c>
      <c r="H825" s="305">
        <v>44527</v>
      </c>
      <c r="I825" s="305">
        <v>44526</v>
      </c>
      <c r="J825" s="118"/>
    </row>
    <row r="826" spans="1:10" ht="15" x14ac:dyDescent="0.2">
      <c r="A826" s="114" t="s">
        <v>2280</v>
      </c>
      <c r="B826" s="114" t="s">
        <v>1025</v>
      </c>
      <c r="C826" s="114" t="s">
        <v>2255</v>
      </c>
      <c r="D826" s="114" t="s">
        <v>2281</v>
      </c>
      <c r="E826" s="304">
        <f>31312.5*8</f>
        <v>250500</v>
      </c>
      <c r="F826" s="114" t="s">
        <v>2275</v>
      </c>
      <c r="G826" s="118" t="s">
        <v>1975</v>
      </c>
      <c r="H826" s="305">
        <v>44511</v>
      </c>
      <c r="I826" s="305">
        <v>44753</v>
      </c>
      <c r="J826" s="306" t="s">
        <v>2282</v>
      </c>
    </row>
    <row r="827" spans="1:10" ht="15" x14ac:dyDescent="0.2">
      <c r="A827" s="114" t="s">
        <v>2283</v>
      </c>
      <c r="B827" s="114" t="s">
        <v>1025</v>
      </c>
      <c r="C827" s="114" t="s">
        <v>2255</v>
      </c>
      <c r="D827" s="114" t="s">
        <v>2284</v>
      </c>
      <c r="E827" s="304">
        <v>143811.64000000001</v>
      </c>
      <c r="F827" s="114" t="s">
        <v>1974</v>
      </c>
      <c r="G827" s="118" t="s">
        <v>2285</v>
      </c>
      <c r="H827" s="305">
        <v>44527</v>
      </c>
      <c r="I827" s="305">
        <v>44891</v>
      </c>
      <c r="J827" s="306" t="s">
        <v>2286</v>
      </c>
    </row>
    <row r="828" spans="1:10" ht="36" x14ac:dyDescent="0.2">
      <c r="A828" s="114" t="s">
        <v>2287</v>
      </c>
      <c r="B828" s="114" t="s">
        <v>2288</v>
      </c>
      <c r="C828" s="114" t="s">
        <v>2255</v>
      </c>
      <c r="D828" s="114" t="s">
        <v>2289</v>
      </c>
      <c r="E828" s="304">
        <v>72715.199999999997</v>
      </c>
      <c r="F828" s="114" t="s">
        <v>2290</v>
      </c>
      <c r="G828" s="118" t="s">
        <v>2285</v>
      </c>
      <c r="H828" s="305">
        <v>44441</v>
      </c>
      <c r="I828" s="305" t="s">
        <v>2291</v>
      </c>
      <c r="J828" s="306" t="s">
        <v>2292</v>
      </c>
    </row>
    <row r="829" spans="1:10" ht="15" x14ac:dyDescent="0.2">
      <c r="A829" s="114" t="s">
        <v>2293</v>
      </c>
      <c r="B829" s="114" t="s">
        <v>1025</v>
      </c>
      <c r="C829" s="114" t="s">
        <v>2255</v>
      </c>
      <c r="D829" s="114" t="s">
        <v>2294</v>
      </c>
      <c r="E829" s="304">
        <v>153349.84</v>
      </c>
      <c r="F829" s="114" t="s">
        <v>2295</v>
      </c>
      <c r="G829" s="118" t="s">
        <v>1975</v>
      </c>
      <c r="H829" s="305">
        <v>44557</v>
      </c>
      <c r="I829" s="305">
        <v>44799</v>
      </c>
      <c r="J829" s="306" t="s">
        <v>2296</v>
      </c>
    </row>
    <row r="830" spans="1:10" ht="18" x14ac:dyDescent="0.2">
      <c r="A830" s="79" t="s">
        <v>216</v>
      </c>
      <c r="B830" s="80"/>
      <c r="C830" s="80"/>
      <c r="D830" s="80"/>
      <c r="E830" s="307">
        <f>SUM(E831:E942)</f>
        <v>3354836.5399999996</v>
      </c>
      <c r="F830" s="80"/>
      <c r="G830" s="80"/>
      <c r="H830" s="81"/>
      <c r="I830" s="81"/>
      <c r="J830" s="81"/>
    </row>
    <row r="831" spans="1:10" ht="15" x14ac:dyDescent="0.2">
      <c r="A831" s="114" t="s">
        <v>2297</v>
      </c>
      <c r="B831" s="114" t="s">
        <v>1971</v>
      </c>
      <c r="C831" s="114" t="s">
        <v>1972</v>
      </c>
      <c r="D831" s="114" t="s">
        <v>2298</v>
      </c>
      <c r="E831" s="304">
        <v>32500</v>
      </c>
      <c r="F831" s="114" t="s">
        <v>2019</v>
      </c>
      <c r="G831" s="118" t="s">
        <v>1975</v>
      </c>
      <c r="H831" s="305">
        <v>44587</v>
      </c>
      <c r="I831" s="305">
        <v>44736</v>
      </c>
      <c r="J831" s="56"/>
    </row>
    <row r="832" spans="1:10" ht="15" x14ac:dyDescent="0.2">
      <c r="A832" s="114" t="s">
        <v>2299</v>
      </c>
      <c r="B832" s="114" t="s">
        <v>1971</v>
      </c>
      <c r="C832" s="114" t="s">
        <v>1972</v>
      </c>
      <c r="D832" s="114" t="s">
        <v>2300</v>
      </c>
      <c r="E832" s="304">
        <v>30000</v>
      </c>
      <c r="F832" s="114" t="s">
        <v>2301</v>
      </c>
      <c r="G832" s="118" t="s">
        <v>1975</v>
      </c>
      <c r="H832" s="305">
        <v>44587</v>
      </c>
      <c r="I832" s="305">
        <v>44736</v>
      </c>
      <c r="J832" s="56"/>
    </row>
    <row r="833" spans="1:10" ht="15" x14ac:dyDescent="0.2">
      <c r="A833" s="114" t="s">
        <v>2302</v>
      </c>
      <c r="B833" s="114" t="s">
        <v>1971</v>
      </c>
      <c r="C833" s="114" t="s">
        <v>1972</v>
      </c>
      <c r="D833" s="114" t="s">
        <v>2303</v>
      </c>
      <c r="E833" s="304">
        <v>21450</v>
      </c>
      <c r="F833" s="114" t="s">
        <v>2304</v>
      </c>
      <c r="G833" s="118" t="s">
        <v>1975</v>
      </c>
      <c r="H833" s="305">
        <v>44596</v>
      </c>
      <c r="I833" s="305">
        <v>44685</v>
      </c>
      <c r="J833" s="56"/>
    </row>
    <row r="834" spans="1:10" ht="15" x14ac:dyDescent="0.2">
      <c r="A834" s="114" t="s">
        <v>2305</v>
      </c>
      <c r="B834" s="114" t="s">
        <v>1971</v>
      </c>
      <c r="C834" s="114" t="s">
        <v>1972</v>
      </c>
      <c r="D834" s="114" t="s">
        <v>2306</v>
      </c>
      <c r="E834" s="304">
        <v>24000</v>
      </c>
      <c r="F834" s="114" t="s">
        <v>2193</v>
      </c>
      <c r="G834" s="118" t="s">
        <v>1975</v>
      </c>
      <c r="H834" s="305">
        <v>44562</v>
      </c>
      <c r="I834" s="305">
        <v>44651</v>
      </c>
      <c r="J834" s="56"/>
    </row>
    <row r="835" spans="1:10" ht="15" x14ac:dyDescent="0.2">
      <c r="A835" s="114" t="s">
        <v>2307</v>
      </c>
      <c r="B835" s="114" t="s">
        <v>1971</v>
      </c>
      <c r="C835" s="114" t="s">
        <v>1972</v>
      </c>
      <c r="D835" s="114" t="s">
        <v>2308</v>
      </c>
      <c r="E835" s="304">
        <v>19500</v>
      </c>
      <c r="F835" s="114" t="s">
        <v>2309</v>
      </c>
      <c r="G835" s="118" t="s">
        <v>1975</v>
      </c>
      <c r="H835" s="305">
        <v>44597</v>
      </c>
      <c r="I835" s="305">
        <v>44671</v>
      </c>
      <c r="J835" s="56"/>
    </row>
    <row r="836" spans="1:10" ht="15" x14ac:dyDescent="0.2">
      <c r="A836" s="114" t="s">
        <v>2310</v>
      </c>
      <c r="B836" s="114" t="s">
        <v>1971</v>
      </c>
      <c r="C836" s="114" t="s">
        <v>1972</v>
      </c>
      <c r="D836" s="114" t="s">
        <v>2311</v>
      </c>
      <c r="E836" s="304">
        <v>32500</v>
      </c>
      <c r="F836" s="114" t="s">
        <v>2190</v>
      </c>
      <c r="G836" s="118" t="s">
        <v>1975</v>
      </c>
      <c r="H836" s="305">
        <v>44597</v>
      </c>
      <c r="I836" s="305">
        <v>44746</v>
      </c>
      <c r="J836" s="56"/>
    </row>
    <row r="837" spans="1:10" ht="15" x14ac:dyDescent="0.2">
      <c r="A837" s="114" t="s">
        <v>2312</v>
      </c>
      <c r="B837" s="114" t="s">
        <v>1971</v>
      </c>
      <c r="C837" s="114" t="s">
        <v>1972</v>
      </c>
      <c r="D837" s="114" t="s">
        <v>2313</v>
      </c>
      <c r="E837" s="304">
        <v>32500</v>
      </c>
      <c r="F837" s="114" t="s">
        <v>2002</v>
      </c>
      <c r="G837" s="118" t="s">
        <v>1975</v>
      </c>
      <c r="H837" s="305">
        <v>44597</v>
      </c>
      <c r="I837" s="305">
        <v>44746</v>
      </c>
      <c r="J837" s="56"/>
    </row>
    <row r="838" spans="1:10" ht="15" x14ac:dyDescent="0.2">
      <c r="A838" s="114" t="s">
        <v>2314</v>
      </c>
      <c r="B838" s="114" t="s">
        <v>1971</v>
      </c>
      <c r="C838" s="114" t="s">
        <v>1972</v>
      </c>
      <c r="D838" s="114" t="s">
        <v>2315</v>
      </c>
      <c r="E838" s="304">
        <v>30000</v>
      </c>
      <c r="F838" s="114" t="s">
        <v>2005</v>
      </c>
      <c r="G838" s="118" t="s">
        <v>1975</v>
      </c>
      <c r="H838" s="305">
        <v>44597</v>
      </c>
      <c r="I838" s="305">
        <v>44776</v>
      </c>
      <c r="J838" s="56"/>
    </row>
    <row r="839" spans="1:10" ht="15" x14ac:dyDescent="0.2">
      <c r="A839" s="114" t="s">
        <v>2316</v>
      </c>
      <c r="B839" s="114" t="s">
        <v>1971</v>
      </c>
      <c r="C839" s="114" t="s">
        <v>1972</v>
      </c>
      <c r="D839" s="114" t="s">
        <v>2317</v>
      </c>
      <c r="E839" s="304">
        <v>31125</v>
      </c>
      <c r="F839" s="114" t="s">
        <v>2318</v>
      </c>
      <c r="G839" s="118" t="s">
        <v>2285</v>
      </c>
      <c r="H839" s="305">
        <v>44568</v>
      </c>
      <c r="I839" s="305">
        <v>44932</v>
      </c>
      <c r="J839" s="56"/>
    </row>
    <row r="840" spans="1:10" ht="15" x14ac:dyDescent="0.2">
      <c r="A840" s="114" t="s">
        <v>2319</v>
      </c>
      <c r="B840" s="114" t="s">
        <v>1971</v>
      </c>
      <c r="C840" s="114" t="s">
        <v>1972</v>
      </c>
      <c r="D840" s="114" t="s">
        <v>2320</v>
      </c>
      <c r="E840" s="304">
        <v>30000</v>
      </c>
      <c r="F840" s="114" t="s">
        <v>2321</v>
      </c>
      <c r="G840" s="118" t="s">
        <v>2285</v>
      </c>
      <c r="H840" s="305">
        <v>44562</v>
      </c>
      <c r="I840" s="305">
        <v>44926</v>
      </c>
      <c r="J840" s="56"/>
    </row>
    <row r="841" spans="1:10" ht="15" x14ac:dyDescent="0.2">
      <c r="A841" s="114" t="s">
        <v>2322</v>
      </c>
      <c r="B841" s="114" t="s">
        <v>1971</v>
      </c>
      <c r="C841" s="114" t="s">
        <v>1972</v>
      </c>
      <c r="D841" s="114" t="s">
        <v>2323</v>
      </c>
      <c r="E841" s="304">
        <v>24000</v>
      </c>
      <c r="F841" s="114" t="s">
        <v>2324</v>
      </c>
      <c r="G841" s="118" t="s">
        <v>2285</v>
      </c>
      <c r="H841" s="305">
        <v>37257</v>
      </c>
      <c r="I841" s="305">
        <v>44926</v>
      </c>
      <c r="J841" s="56"/>
    </row>
    <row r="842" spans="1:10" ht="15" x14ac:dyDescent="0.2">
      <c r="A842" s="114" t="s">
        <v>2325</v>
      </c>
      <c r="B842" s="114" t="s">
        <v>1971</v>
      </c>
      <c r="C842" s="114" t="s">
        <v>1972</v>
      </c>
      <c r="D842" s="114" t="s">
        <v>2326</v>
      </c>
      <c r="E842" s="304">
        <v>30000</v>
      </c>
      <c r="F842" s="114" t="s">
        <v>2327</v>
      </c>
      <c r="G842" s="118" t="s">
        <v>2285</v>
      </c>
      <c r="H842" s="305">
        <v>44562</v>
      </c>
      <c r="I842" s="305">
        <v>44926</v>
      </c>
      <c r="J842" s="56"/>
    </row>
    <row r="843" spans="1:10" ht="15" x14ac:dyDescent="0.2">
      <c r="A843" s="114" t="s">
        <v>2328</v>
      </c>
      <c r="B843" s="114" t="s">
        <v>1971</v>
      </c>
      <c r="C843" s="114" t="s">
        <v>1972</v>
      </c>
      <c r="D843" s="114" t="s">
        <v>2329</v>
      </c>
      <c r="E843" s="304">
        <v>19500</v>
      </c>
      <c r="F843" s="114">
        <v>10470925626</v>
      </c>
      <c r="G843" s="118" t="s">
        <v>1975</v>
      </c>
      <c r="H843" s="305">
        <v>44601</v>
      </c>
      <c r="I843" s="305">
        <v>44690</v>
      </c>
      <c r="J843" s="56"/>
    </row>
    <row r="844" spans="1:10" ht="15" x14ac:dyDescent="0.2">
      <c r="A844" s="114" t="s">
        <v>2330</v>
      </c>
      <c r="B844" s="114" t="s">
        <v>1971</v>
      </c>
      <c r="C844" s="114" t="s">
        <v>1972</v>
      </c>
      <c r="D844" s="114" t="s">
        <v>2331</v>
      </c>
      <c r="E844" s="304">
        <v>21450</v>
      </c>
      <c r="F844" s="114" t="s">
        <v>2096</v>
      </c>
      <c r="G844" s="118" t="s">
        <v>1975</v>
      </c>
      <c r="H844" s="305">
        <v>44601</v>
      </c>
      <c r="I844" s="305">
        <v>44690</v>
      </c>
      <c r="J844" s="56"/>
    </row>
    <row r="845" spans="1:10" ht="15" x14ac:dyDescent="0.2">
      <c r="A845" s="114" t="s">
        <v>2332</v>
      </c>
      <c r="B845" s="114" t="s">
        <v>1971</v>
      </c>
      <c r="C845" s="114" t="s">
        <v>1972</v>
      </c>
      <c r="D845" s="114" t="s">
        <v>2333</v>
      </c>
      <c r="E845" s="304">
        <v>19500</v>
      </c>
      <c r="F845" s="114">
        <v>10466459017</v>
      </c>
      <c r="G845" s="118" t="s">
        <v>1975</v>
      </c>
      <c r="H845" s="305">
        <v>44602</v>
      </c>
      <c r="I845" s="305">
        <v>44691</v>
      </c>
      <c r="J845" s="56"/>
    </row>
    <row r="846" spans="1:10" ht="15" x14ac:dyDescent="0.2">
      <c r="A846" s="114" t="s">
        <v>2334</v>
      </c>
      <c r="B846" s="114" t="s">
        <v>1971</v>
      </c>
      <c r="C846" s="114" t="s">
        <v>1972</v>
      </c>
      <c r="D846" s="114" t="s">
        <v>2335</v>
      </c>
      <c r="E846" s="304">
        <v>28000</v>
      </c>
      <c r="F846" s="114" t="s">
        <v>2336</v>
      </c>
      <c r="G846" s="118" t="s">
        <v>1975</v>
      </c>
      <c r="H846" s="305">
        <v>44602</v>
      </c>
      <c r="I846" s="305">
        <v>44721</v>
      </c>
      <c r="J846" s="56"/>
    </row>
    <row r="847" spans="1:10" ht="15" x14ac:dyDescent="0.2">
      <c r="A847" s="114" t="s">
        <v>2337</v>
      </c>
      <c r="B847" s="114" t="s">
        <v>1971</v>
      </c>
      <c r="C847" s="114" t="s">
        <v>1972</v>
      </c>
      <c r="D847" s="114" t="s">
        <v>2338</v>
      </c>
      <c r="E847" s="304">
        <v>28000</v>
      </c>
      <c r="F847" s="114" t="s">
        <v>2168</v>
      </c>
      <c r="G847" s="118" t="s">
        <v>1975</v>
      </c>
      <c r="H847" s="305">
        <v>44602</v>
      </c>
      <c r="I847" s="305">
        <v>44721</v>
      </c>
      <c r="J847" s="56"/>
    </row>
    <row r="848" spans="1:10" ht="15" x14ac:dyDescent="0.2">
      <c r="A848" s="114" t="s">
        <v>2339</v>
      </c>
      <c r="B848" s="114" t="s">
        <v>1971</v>
      </c>
      <c r="C848" s="114" t="s">
        <v>1972</v>
      </c>
      <c r="D848" s="114" t="s">
        <v>2340</v>
      </c>
      <c r="E848" s="304">
        <v>20150</v>
      </c>
      <c r="F848" s="114" t="s">
        <v>2341</v>
      </c>
      <c r="G848" s="118" t="s">
        <v>1975</v>
      </c>
      <c r="H848" s="305">
        <v>44603</v>
      </c>
      <c r="I848" s="305">
        <v>44692</v>
      </c>
      <c r="J848" s="56"/>
    </row>
    <row r="849" spans="1:10" ht="15" x14ac:dyDescent="0.2">
      <c r="A849" s="114" t="s">
        <v>2342</v>
      </c>
      <c r="B849" s="114" t="s">
        <v>1971</v>
      </c>
      <c r="C849" s="114" t="s">
        <v>1972</v>
      </c>
      <c r="D849" s="114" t="s">
        <v>2343</v>
      </c>
      <c r="E849" s="304">
        <v>32000</v>
      </c>
      <c r="F849" s="114" t="s">
        <v>2034</v>
      </c>
      <c r="G849" s="118" t="s">
        <v>1975</v>
      </c>
      <c r="H849" s="305">
        <v>44603</v>
      </c>
      <c r="I849" s="305">
        <v>44722</v>
      </c>
      <c r="J849" s="56"/>
    </row>
    <row r="850" spans="1:10" ht="15" x14ac:dyDescent="0.2">
      <c r="A850" s="114" t="s">
        <v>2344</v>
      </c>
      <c r="B850" s="114" t="s">
        <v>1971</v>
      </c>
      <c r="C850" s="114" t="s">
        <v>1972</v>
      </c>
      <c r="D850" s="114" t="s">
        <v>2345</v>
      </c>
      <c r="E850" s="304">
        <v>28000</v>
      </c>
      <c r="F850" s="114" t="s">
        <v>2346</v>
      </c>
      <c r="G850" s="118" t="s">
        <v>1975</v>
      </c>
      <c r="H850" s="305">
        <v>44604</v>
      </c>
      <c r="I850" s="305">
        <v>44723</v>
      </c>
      <c r="J850" s="56"/>
    </row>
    <row r="851" spans="1:10" ht="15" x14ac:dyDescent="0.2">
      <c r="A851" s="114" t="s">
        <v>2347</v>
      </c>
      <c r="B851" s="114" t="s">
        <v>1971</v>
      </c>
      <c r="C851" s="114" t="s">
        <v>1972</v>
      </c>
      <c r="D851" s="114" t="s">
        <v>2348</v>
      </c>
      <c r="E851" s="304">
        <v>20000</v>
      </c>
      <c r="F851" s="114" t="s">
        <v>2349</v>
      </c>
      <c r="G851" s="118" t="s">
        <v>1975</v>
      </c>
      <c r="H851" s="305">
        <v>44607</v>
      </c>
      <c r="I851" s="305">
        <v>44726</v>
      </c>
      <c r="J851" s="56"/>
    </row>
    <row r="852" spans="1:10" ht="15" x14ac:dyDescent="0.2">
      <c r="A852" s="114" t="s">
        <v>2350</v>
      </c>
      <c r="B852" s="114" t="s">
        <v>1971</v>
      </c>
      <c r="C852" s="114" t="s">
        <v>1972</v>
      </c>
      <c r="D852" s="114" t="s">
        <v>2351</v>
      </c>
      <c r="E852" s="304">
        <v>19500</v>
      </c>
      <c r="F852" s="114">
        <v>10419324537</v>
      </c>
      <c r="G852" s="118" t="s">
        <v>1975</v>
      </c>
      <c r="H852" s="305">
        <v>44608</v>
      </c>
      <c r="I852" s="305">
        <v>44727</v>
      </c>
      <c r="J852" s="56"/>
    </row>
    <row r="853" spans="1:10" ht="15" x14ac:dyDescent="0.2">
      <c r="A853" s="114" t="s">
        <v>2352</v>
      </c>
      <c r="B853" s="114" t="s">
        <v>1971</v>
      </c>
      <c r="C853" s="114" t="s">
        <v>1972</v>
      </c>
      <c r="D853" s="114" t="s">
        <v>2353</v>
      </c>
      <c r="E853" s="304">
        <v>19500</v>
      </c>
      <c r="F853" s="114">
        <v>10437709306</v>
      </c>
      <c r="G853" s="118" t="s">
        <v>1975</v>
      </c>
      <c r="H853" s="305">
        <v>44609</v>
      </c>
      <c r="I853" s="305">
        <v>44728</v>
      </c>
      <c r="J853" s="56"/>
    </row>
    <row r="854" spans="1:10" ht="15" x14ac:dyDescent="0.2">
      <c r="A854" s="114" t="s">
        <v>2354</v>
      </c>
      <c r="B854" s="114" t="s">
        <v>1971</v>
      </c>
      <c r="C854" s="114" t="s">
        <v>1972</v>
      </c>
      <c r="D854" s="114" t="s">
        <v>2355</v>
      </c>
      <c r="E854" s="304">
        <v>22000</v>
      </c>
      <c r="F854" s="114">
        <v>10411048085</v>
      </c>
      <c r="G854" s="118" t="s">
        <v>1975</v>
      </c>
      <c r="H854" s="305">
        <v>44610</v>
      </c>
      <c r="I854" s="305">
        <v>44729</v>
      </c>
      <c r="J854" s="56"/>
    </row>
    <row r="855" spans="1:10" ht="15" x14ac:dyDescent="0.2">
      <c r="A855" s="114" t="s">
        <v>2356</v>
      </c>
      <c r="B855" s="114" t="s">
        <v>1971</v>
      </c>
      <c r="C855" s="114" t="s">
        <v>1972</v>
      </c>
      <c r="D855" s="114" t="s">
        <v>2357</v>
      </c>
      <c r="E855" s="304">
        <v>19500</v>
      </c>
      <c r="F855" s="114">
        <v>10433179744</v>
      </c>
      <c r="G855" s="118" t="s">
        <v>1975</v>
      </c>
      <c r="H855" s="305">
        <v>44614</v>
      </c>
      <c r="I855" s="305">
        <v>44733</v>
      </c>
      <c r="J855" s="56"/>
    </row>
    <row r="856" spans="1:10" ht="15" x14ac:dyDescent="0.2">
      <c r="A856" s="114" t="s">
        <v>2358</v>
      </c>
      <c r="B856" s="114" t="s">
        <v>1971</v>
      </c>
      <c r="C856" s="114" t="s">
        <v>1972</v>
      </c>
      <c r="D856" s="114" t="s">
        <v>2359</v>
      </c>
      <c r="E856" s="304">
        <v>19500</v>
      </c>
      <c r="F856" s="114" t="s">
        <v>2360</v>
      </c>
      <c r="G856" s="118" t="s">
        <v>1975</v>
      </c>
      <c r="H856" s="305">
        <v>44615</v>
      </c>
      <c r="I856" s="305">
        <v>44704</v>
      </c>
      <c r="J856" s="56"/>
    </row>
    <row r="857" spans="1:10" ht="15" x14ac:dyDescent="0.2">
      <c r="A857" s="114" t="s">
        <v>2361</v>
      </c>
      <c r="B857" s="114" t="s">
        <v>1971</v>
      </c>
      <c r="C857" s="114" t="s">
        <v>1972</v>
      </c>
      <c r="D857" s="114" t="s">
        <v>2362</v>
      </c>
      <c r="E857" s="304">
        <v>33000</v>
      </c>
      <c r="F857" s="114">
        <v>10013217110</v>
      </c>
      <c r="G857" s="118" t="s">
        <v>1975</v>
      </c>
      <c r="H857" s="305">
        <v>44625</v>
      </c>
      <c r="I857" s="305">
        <v>44714</v>
      </c>
      <c r="J857" s="56"/>
    </row>
    <row r="858" spans="1:10" ht="15" x14ac:dyDescent="0.2">
      <c r="A858" s="114" t="s">
        <v>2363</v>
      </c>
      <c r="B858" s="114" t="s">
        <v>1971</v>
      </c>
      <c r="C858" s="114" t="s">
        <v>1972</v>
      </c>
      <c r="D858" s="114" t="s">
        <v>2364</v>
      </c>
      <c r="E858" s="304">
        <v>24000</v>
      </c>
      <c r="F858" s="114" t="s">
        <v>2365</v>
      </c>
      <c r="G858" s="118" t="s">
        <v>1975</v>
      </c>
      <c r="H858" s="305">
        <v>44632</v>
      </c>
      <c r="I858" s="305">
        <v>44721</v>
      </c>
      <c r="J858" s="56"/>
    </row>
    <row r="859" spans="1:10" ht="15" x14ac:dyDescent="0.2">
      <c r="A859" s="114" t="s">
        <v>2366</v>
      </c>
      <c r="B859" s="114" t="s">
        <v>1971</v>
      </c>
      <c r="C859" s="114" t="s">
        <v>1972</v>
      </c>
      <c r="D859" s="114" t="s">
        <v>2367</v>
      </c>
      <c r="E859" s="304">
        <v>32500</v>
      </c>
      <c r="F859" s="114" t="s">
        <v>2368</v>
      </c>
      <c r="G859" s="118" t="s">
        <v>1975</v>
      </c>
      <c r="H859" s="305">
        <v>44635</v>
      </c>
      <c r="I859" s="305">
        <v>44784</v>
      </c>
      <c r="J859" s="56"/>
    </row>
    <row r="860" spans="1:10" ht="15" x14ac:dyDescent="0.2">
      <c r="A860" s="114" t="s">
        <v>2369</v>
      </c>
      <c r="B860" s="114" t="s">
        <v>1971</v>
      </c>
      <c r="C860" s="114" t="s">
        <v>1972</v>
      </c>
      <c r="D860" s="114" t="s">
        <v>2370</v>
      </c>
      <c r="E860" s="304">
        <v>25000</v>
      </c>
      <c r="F860" s="114" t="s">
        <v>2371</v>
      </c>
      <c r="G860" s="118" t="s">
        <v>1975</v>
      </c>
      <c r="H860" s="305">
        <v>44637</v>
      </c>
      <c r="I860" s="305">
        <v>44786</v>
      </c>
      <c r="J860" s="56"/>
    </row>
    <row r="861" spans="1:10" ht="15" x14ac:dyDescent="0.2">
      <c r="A861" s="114" t="s">
        <v>2372</v>
      </c>
      <c r="B861" s="114" t="s">
        <v>1971</v>
      </c>
      <c r="C861" s="114" t="s">
        <v>1972</v>
      </c>
      <c r="D861" s="114" t="s">
        <v>2373</v>
      </c>
      <c r="E861" s="304">
        <v>19272</v>
      </c>
      <c r="F861" s="114" t="s">
        <v>2374</v>
      </c>
      <c r="G861" s="118" t="s">
        <v>1975</v>
      </c>
      <c r="H861" s="305">
        <v>44637</v>
      </c>
      <c r="I861" s="305">
        <v>44746</v>
      </c>
      <c r="J861" s="56"/>
    </row>
    <row r="862" spans="1:10" ht="15" x14ac:dyDescent="0.2">
      <c r="A862" s="114" t="s">
        <v>2375</v>
      </c>
      <c r="B862" s="114" t="s">
        <v>1971</v>
      </c>
      <c r="C862" s="114" t="s">
        <v>1972</v>
      </c>
      <c r="D862" s="114" t="s">
        <v>2376</v>
      </c>
      <c r="E862" s="304">
        <v>19272</v>
      </c>
      <c r="F862" s="114" t="s">
        <v>2377</v>
      </c>
      <c r="G862" s="118" t="s">
        <v>1975</v>
      </c>
      <c r="H862" s="305">
        <v>44642</v>
      </c>
      <c r="I862" s="305">
        <v>44751</v>
      </c>
      <c r="J862" s="56"/>
    </row>
    <row r="863" spans="1:10" ht="15" x14ac:dyDescent="0.2">
      <c r="A863" s="114" t="s">
        <v>2378</v>
      </c>
      <c r="B863" s="114" t="s">
        <v>1971</v>
      </c>
      <c r="C863" s="114" t="s">
        <v>1972</v>
      </c>
      <c r="D863" s="114" t="s">
        <v>2379</v>
      </c>
      <c r="E863" s="304">
        <v>24000</v>
      </c>
      <c r="F863" s="114" t="s">
        <v>2380</v>
      </c>
      <c r="G863" s="118" t="s">
        <v>1975</v>
      </c>
      <c r="H863" s="305">
        <v>44656</v>
      </c>
      <c r="I863" s="305">
        <v>44745</v>
      </c>
      <c r="J863" s="56"/>
    </row>
    <row r="864" spans="1:10" ht="15" x14ac:dyDescent="0.2">
      <c r="A864" s="114" t="s">
        <v>2381</v>
      </c>
      <c r="B864" s="114" t="s">
        <v>1971</v>
      </c>
      <c r="C864" s="114" t="s">
        <v>1972</v>
      </c>
      <c r="D864" s="114" t="s">
        <v>2382</v>
      </c>
      <c r="E864" s="304">
        <v>32000</v>
      </c>
      <c r="F864" s="114" t="s">
        <v>2193</v>
      </c>
      <c r="G864" s="118" t="s">
        <v>1975</v>
      </c>
      <c r="H864" s="305">
        <v>44657</v>
      </c>
      <c r="I864" s="305">
        <v>44776</v>
      </c>
      <c r="J864" s="56"/>
    </row>
    <row r="865" spans="1:10" ht="15" x14ac:dyDescent="0.2">
      <c r="A865" s="114" t="s">
        <v>2383</v>
      </c>
      <c r="B865" s="114" t="s">
        <v>1971</v>
      </c>
      <c r="C865" s="114" t="s">
        <v>1972</v>
      </c>
      <c r="D865" s="114" t="s">
        <v>2384</v>
      </c>
      <c r="E865" s="304">
        <v>20000</v>
      </c>
      <c r="F865" s="114" t="s">
        <v>2385</v>
      </c>
      <c r="G865" s="118" t="s">
        <v>1975</v>
      </c>
      <c r="H865" s="305">
        <v>44663</v>
      </c>
      <c r="I865" s="305">
        <v>44722</v>
      </c>
      <c r="J865" s="56"/>
    </row>
    <row r="866" spans="1:10" ht="15" x14ac:dyDescent="0.2">
      <c r="A866" s="114" t="s">
        <v>2386</v>
      </c>
      <c r="B866" s="114" t="s">
        <v>1971</v>
      </c>
      <c r="C866" s="114" t="s">
        <v>1972</v>
      </c>
      <c r="D866" s="114" t="s">
        <v>2387</v>
      </c>
      <c r="E866" s="304">
        <v>20000</v>
      </c>
      <c r="F866" s="114" t="s">
        <v>2388</v>
      </c>
      <c r="G866" s="118" t="s">
        <v>1975</v>
      </c>
      <c r="H866" s="305">
        <v>44680</v>
      </c>
      <c r="I866" s="305">
        <v>44739</v>
      </c>
      <c r="J866" s="56"/>
    </row>
    <row r="867" spans="1:10" ht="15" x14ac:dyDescent="0.2">
      <c r="A867" s="114" t="s">
        <v>2389</v>
      </c>
      <c r="B867" s="114" t="s">
        <v>1971</v>
      </c>
      <c r="C867" s="114" t="s">
        <v>1972</v>
      </c>
      <c r="D867" s="114" t="s">
        <v>2390</v>
      </c>
      <c r="E867" s="304">
        <v>20832.5</v>
      </c>
      <c r="F867" s="114" t="s">
        <v>2318</v>
      </c>
      <c r="G867" s="118" t="s">
        <v>1975</v>
      </c>
      <c r="H867" s="305">
        <v>44686</v>
      </c>
      <c r="I867" s="305">
        <v>44717</v>
      </c>
      <c r="J867" s="56"/>
    </row>
    <row r="868" spans="1:10" ht="15" x14ac:dyDescent="0.2">
      <c r="A868" s="114" t="s">
        <v>2391</v>
      </c>
      <c r="B868" s="114" t="s">
        <v>1971</v>
      </c>
      <c r="C868" s="114" t="s">
        <v>1972</v>
      </c>
      <c r="D868" s="114" t="s">
        <v>2392</v>
      </c>
      <c r="E868" s="304">
        <v>19500</v>
      </c>
      <c r="F868" s="114" t="s">
        <v>2132</v>
      </c>
      <c r="G868" s="118" t="s">
        <v>1975</v>
      </c>
      <c r="H868" s="305">
        <v>44688</v>
      </c>
      <c r="I868" s="305">
        <v>44777</v>
      </c>
      <c r="J868" s="56"/>
    </row>
    <row r="869" spans="1:10" ht="15" x14ac:dyDescent="0.2">
      <c r="A869" s="114" t="s">
        <v>2393</v>
      </c>
      <c r="B869" s="114" t="s">
        <v>1971</v>
      </c>
      <c r="C869" s="114" t="s">
        <v>1972</v>
      </c>
      <c r="D869" s="114" t="s">
        <v>2394</v>
      </c>
      <c r="E869" s="304">
        <v>19500</v>
      </c>
      <c r="F869" s="114">
        <v>10466459017</v>
      </c>
      <c r="G869" s="118" t="s">
        <v>1975</v>
      </c>
      <c r="H869" s="305">
        <v>44692</v>
      </c>
      <c r="I869" s="305">
        <v>44781</v>
      </c>
      <c r="J869" s="56"/>
    </row>
    <row r="870" spans="1:10" ht="15" x14ac:dyDescent="0.2">
      <c r="A870" s="114" t="s">
        <v>2393</v>
      </c>
      <c r="B870" s="114" t="s">
        <v>1971</v>
      </c>
      <c r="C870" s="114" t="s">
        <v>1972</v>
      </c>
      <c r="D870" s="114" t="s">
        <v>2395</v>
      </c>
      <c r="E870" s="304">
        <v>19500</v>
      </c>
      <c r="F870" s="114">
        <v>10470925626</v>
      </c>
      <c r="G870" s="118" t="s">
        <v>1975</v>
      </c>
      <c r="H870" s="305">
        <v>44692</v>
      </c>
      <c r="I870" s="305">
        <v>44781</v>
      </c>
      <c r="J870" s="56"/>
    </row>
    <row r="871" spans="1:10" ht="15" x14ac:dyDescent="0.2">
      <c r="A871" s="114" t="s">
        <v>2396</v>
      </c>
      <c r="B871" s="114" t="s">
        <v>1971</v>
      </c>
      <c r="C871" s="114" t="s">
        <v>1972</v>
      </c>
      <c r="D871" s="114" t="s">
        <v>2397</v>
      </c>
      <c r="E871" s="304">
        <v>18600</v>
      </c>
      <c r="F871" s="114" t="s">
        <v>2398</v>
      </c>
      <c r="G871" s="118" t="s">
        <v>1975</v>
      </c>
      <c r="H871" s="305">
        <v>44698</v>
      </c>
      <c r="I871" s="305">
        <v>44787</v>
      </c>
      <c r="J871" s="56"/>
    </row>
    <row r="872" spans="1:10" ht="15" x14ac:dyDescent="0.2">
      <c r="A872" s="114" t="s">
        <v>2399</v>
      </c>
      <c r="B872" s="114" t="s">
        <v>1971</v>
      </c>
      <c r="C872" s="114" t="s">
        <v>1972</v>
      </c>
      <c r="D872" s="114" t="s">
        <v>2400</v>
      </c>
      <c r="E872" s="304">
        <v>22000</v>
      </c>
      <c r="F872" s="114" t="s">
        <v>2401</v>
      </c>
      <c r="G872" s="118" t="s">
        <v>1975</v>
      </c>
      <c r="H872" s="305">
        <v>44700</v>
      </c>
      <c r="I872" s="305">
        <v>44789</v>
      </c>
      <c r="J872" s="56"/>
    </row>
    <row r="873" spans="1:10" ht="15" x14ac:dyDescent="0.2">
      <c r="A873" s="114" t="s">
        <v>2402</v>
      </c>
      <c r="B873" s="114" t="s">
        <v>1971</v>
      </c>
      <c r="C873" s="114" t="s">
        <v>1972</v>
      </c>
      <c r="D873" s="114" t="s">
        <v>2403</v>
      </c>
      <c r="E873" s="304">
        <v>24025</v>
      </c>
      <c r="F873" s="114" t="s">
        <v>2404</v>
      </c>
      <c r="G873" s="118" t="s">
        <v>2285</v>
      </c>
      <c r="H873" s="305">
        <v>44716</v>
      </c>
      <c r="I873" s="305">
        <v>44865</v>
      </c>
      <c r="J873" s="56"/>
    </row>
    <row r="874" spans="1:10" ht="15" x14ac:dyDescent="0.2">
      <c r="A874" s="114" t="s">
        <v>2405</v>
      </c>
      <c r="B874" s="114" t="s">
        <v>1971</v>
      </c>
      <c r="C874" s="114" t="s">
        <v>1972</v>
      </c>
      <c r="D874" s="114" t="s">
        <v>2406</v>
      </c>
      <c r="E874" s="304">
        <v>24025</v>
      </c>
      <c r="F874" s="114" t="s">
        <v>2309</v>
      </c>
      <c r="G874" s="118" t="s">
        <v>2285</v>
      </c>
      <c r="H874" s="305">
        <v>44716</v>
      </c>
      <c r="I874" s="305">
        <v>44865</v>
      </c>
      <c r="J874" s="56"/>
    </row>
    <row r="875" spans="1:10" ht="15" x14ac:dyDescent="0.2">
      <c r="A875" s="114" t="s">
        <v>2407</v>
      </c>
      <c r="B875" s="114" t="s">
        <v>1971</v>
      </c>
      <c r="C875" s="114" t="s">
        <v>1972</v>
      </c>
      <c r="D875" s="114" t="s">
        <v>2408</v>
      </c>
      <c r="E875" s="304">
        <v>36000</v>
      </c>
      <c r="F875" s="114" t="s">
        <v>2409</v>
      </c>
      <c r="G875" s="118" t="s">
        <v>1975</v>
      </c>
      <c r="H875" s="305">
        <v>44720</v>
      </c>
      <c r="I875" s="305">
        <v>44809</v>
      </c>
      <c r="J875" s="56"/>
    </row>
    <row r="876" spans="1:10" ht="15" x14ac:dyDescent="0.2">
      <c r="A876" s="114" t="s">
        <v>2410</v>
      </c>
      <c r="B876" s="114" t="s">
        <v>1971</v>
      </c>
      <c r="C876" s="114" t="s">
        <v>1972</v>
      </c>
      <c r="D876" s="114" t="s">
        <v>2411</v>
      </c>
      <c r="E876" s="304">
        <v>28000</v>
      </c>
      <c r="F876" s="114" t="s">
        <v>1984</v>
      </c>
      <c r="G876" s="118" t="s">
        <v>2285</v>
      </c>
      <c r="H876" s="305">
        <v>44722</v>
      </c>
      <c r="I876" s="305">
        <v>44841</v>
      </c>
      <c r="J876" s="56"/>
    </row>
    <row r="877" spans="1:10" ht="15" x14ac:dyDescent="0.2">
      <c r="A877" s="114" t="s">
        <v>2412</v>
      </c>
      <c r="B877" s="114" t="s">
        <v>1971</v>
      </c>
      <c r="C877" s="114" t="s">
        <v>1972</v>
      </c>
      <c r="D877" s="114" t="s">
        <v>2413</v>
      </c>
      <c r="E877" s="304">
        <v>18600</v>
      </c>
      <c r="F877" s="114" t="s">
        <v>2414</v>
      </c>
      <c r="G877" s="118" t="s">
        <v>1975</v>
      </c>
      <c r="H877" s="305">
        <v>44723</v>
      </c>
      <c r="I877" s="305">
        <v>44812</v>
      </c>
      <c r="J877" s="56"/>
    </row>
    <row r="878" spans="1:10" ht="15" x14ac:dyDescent="0.2">
      <c r="A878" s="114" t="s">
        <v>2415</v>
      </c>
      <c r="B878" s="114" t="s">
        <v>1971</v>
      </c>
      <c r="C878" s="114" t="s">
        <v>1972</v>
      </c>
      <c r="D878" s="114" t="s">
        <v>2416</v>
      </c>
      <c r="E878" s="304">
        <v>18600</v>
      </c>
      <c r="F878" s="114" t="s">
        <v>2417</v>
      </c>
      <c r="G878" s="118" t="s">
        <v>1975</v>
      </c>
      <c r="H878" s="305">
        <v>44723</v>
      </c>
      <c r="I878" s="305">
        <v>44812</v>
      </c>
      <c r="J878" s="56"/>
    </row>
    <row r="879" spans="1:10" ht="15" x14ac:dyDescent="0.2">
      <c r="A879" s="114" t="s">
        <v>2418</v>
      </c>
      <c r="B879" s="114" t="s">
        <v>1971</v>
      </c>
      <c r="C879" s="114" t="s">
        <v>1972</v>
      </c>
      <c r="D879" s="114" t="s">
        <v>2419</v>
      </c>
      <c r="E879" s="304">
        <v>18600</v>
      </c>
      <c r="F879" s="114" t="s">
        <v>2420</v>
      </c>
      <c r="G879" s="118" t="s">
        <v>1975</v>
      </c>
      <c r="H879" s="305">
        <v>44723</v>
      </c>
      <c r="I879" s="305">
        <v>44812</v>
      </c>
      <c r="J879" s="56"/>
    </row>
    <row r="880" spans="1:10" ht="15" x14ac:dyDescent="0.2">
      <c r="A880" s="114" t="s">
        <v>2421</v>
      </c>
      <c r="B880" s="114" t="s">
        <v>1971</v>
      </c>
      <c r="C880" s="114" t="s">
        <v>1972</v>
      </c>
      <c r="D880" s="114" t="s">
        <v>2422</v>
      </c>
      <c r="E880" s="304">
        <v>22000</v>
      </c>
      <c r="F880" s="114" t="s">
        <v>2336</v>
      </c>
      <c r="G880" s="118" t="s">
        <v>2285</v>
      </c>
      <c r="H880" s="305">
        <v>44727</v>
      </c>
      <c r="I880" s="305">
        <v>44816</v>
      </c>
      <c r="J880" s="56"/>
    </row>
    <row r="881" spans="1:10" ht="15" x14ac:dyDescent="0.2">
      <c r="A881" s="114" t="s">
        <v>2423</v>
      </c>
      <c r="B881" s="114" t="s">
        <v>1971</v>
      </c>
      <c r="C881" s="114" t="s">
        <v>1972</v>
      </c>
      <c r="D881" s="114" t="s">
        <v>2424</v>
      </c>
      <c r="E881" s="304">
        <v>22000</v>
      </c>
      <c r="F881" s="114">
        <v>10096408124</v>
      </c>
      <c r="G881" s="118" t="s">
        <v>2285</v>
      </c>
      <c r="H881" s="305">
        <v>44728</v>
      </c>
      <c r="I881" s="305">
        <v>44817</v>
      </c>
      <c r="J881" s="56"/>
    </row>
    <row r="882" spans="1:10" ht="15" x14ac:dyDescent="0.2">
      <c r="A882" s="114" t="s">
        <v>2425</v>
      </c>
      <c r="B882" s="114" t="s">
        <v>1971</v>
      </c>
      <c r="C882" s="114" t="s">
        <v>1972</v>
      </c>
      <c r="D882" s="114" t="s">
        <v>2426</v>
      </c>
      <c r="E882" s="304">
        <v>21670</v>
      </c>
      <c r="F882" s="114" t="s">
        <v>2427</v>
      </c>
      <c r="G882" s="118" t="s">
        <v>1975</v>
      </c>
      <c r="H882" s="305">
        <v>44727</v>
      </c>
      <c r="I882" s="305">
        <v>44747</v>
      </c>
      <c r="J882" s="56"/>
    </row>
    <row r="883" spans="1:10" ht="15" x14ac:dyDescent="0.2">
      <c r="A883" s="114" t="s">
        <v>2428</v>
      </c>
      <c r="B883" s="114" t="s">
        <v>1971</v>
      </c>
      <c r="C883" s="114" t="s">
        <v>1972</v>
      </c>
      <c r="D883" s="114" t="s">
        <v>2429</v>
      </c>
      <c r="E883" s="304">
        <v>22000</v>
      </c>
      <c r="F883" s="114">
        <v>10462862011</v>
      </c>
      <c r="G883" s="118" t="s">
        <v>2285</v>
      </c>
      <c r="H883" s="305">
        <v>44729</v>
      </c>
      <c r="I883" s="305">
        <v>44848</v>
      </c>
      <c r="J883" s="56"/>
    </row>
    <row r="884" spans="1:10" ht="15" x14ac:dyDescent="0.2">
      <c r="A884" s="114" t="s">
        <v>2430</v>
      </c>
      <c r="B884" s="114" t="s">
        <v>1971</v>
      </c>
      <c r="C884" s="114" t="s">
        <v>1972</v>
      </c>
      <c r="D884" s="114" t="s">
        <v>2431</v>
      </c>
      <c r="E884" s="304">
        <v>18600</v>
      </c>
      <c r="F884" s="114" t="s">
        <v>2432</v>
      </c>
      <c r="G884" s="118" t="s">
        <v>2285</v>
      </c>
      <c r="H884" s="305">
        <v>44729</v>
      </c>
      <c r="I884" s="305">
        <v>44818</v>
      </c>
      <c r="J884" s="56"/>
    </row>
    <row r="885" spans="1:10" ht="15" x14ac:dyDescent="0.2">
      <c r="A885" s="114" t="s">
        <v>2433</v>
      </c>
      <c r="B885" s="114" t="s">
        <v>1971</v>
      </c>
      <c r="C885" s="114" t="s">
        <v>1972</v>
      </c>
      <c r="D885" s="114" t="s">
        <v>2434</v>
      </c>
      <c r="E885" s="304">
        <v>20000</v>
      </c>
      <c r="F885" s="114" t="s">
        <v>2435</v>
      </c>
      <c r="G885" s="118" t="s">
        <v>2285</v>
      </c>
      <c r="H885" s="305">
        <v>44730</v>
      </c>
      <c r="I885" s="305">
        <v>44849</v>
      </c>
      <c r="J885" s="56"/>
    </row>
    <row r="886" spans="1:10" ht="15" x14ac:dyDescent="0.2">
      <c r="A886" s="114" t="s">
        <v>2436</v>
      </c>
      <c r="B886" s="114" t="s">
        <v>1971</v>
      </c>
      <c r="C886" s="114" t="s">
        <v>1972</v>
      </c>
      <c r="D886" s="114" t="s">
        <v>2437</v>
      </c>
      <c r="E886" s="304">
        <v>22000</v>
      </c>
      <c r="F886" s="114" t="s">
        <v>2438</v>
      </c>
      <c r="G886" s="118" t="s">
        <v>2285</v>
      </c>
      <c r="H886" s="305">
        <v>44733</v>
      </c>
      <c r="I886" s="305">
        <v>44852</v>
      </c>
      <c r="J886" s="56"/>
    </row>
    <row r="887" spans="1:10" ht="15" x14ac:dyDescent="0.2">
      <c r="A887" s="114" t="s">
        <v>2439</v>
      </c>
      <c r="B887" s="114" t="s">
        <v>1971</v>
      </c>
      <c r="C887" s="114" t="s">
        <v>1972</v>
      </c>
      <c r="D887" s="114" t="s">
        <v>2440</v>
      </c>
      <c r="E887" s="304">
        <v>26000</v>
      </c>
      <c r="F887" s="114">
        <v>10401989159</v>
      </c>
      <c r="G887" s="118" t="s">
        <v>2285</v>
      </c>
      <c r="H887" s="305">
        <v>44734</v>
      </c>
      <c r="I887" s="305">
        <v>44853</v>
      </c>
      <c r="J887" s="56"/>
    </row>
    <row r="888" spans="1:10" ht="15" x14ac:dyDescent="0.2">
      <c r="A888" s="114" t="s">
        <v>2441</v>
      </c>
      <c r="B888" s="114" t="s">
        <v>1971</v>
      </c>
      <c r="C888" s="114" t="s">
        <v>1972</v>
      </c>
      <c r="D888" s="114" t="s">
        <v>2442</v>
      </c>
      <c r="E888" s="304">
        <v>32000</v>
      </c>
      <c r="F888" s="114" t="s">
        <v>2034</v>
      </c>
      <c r="G888" s="118" t="s">
        <v>2285</v>
      </c>
      <c r="H888" s="305">
        <v>44735</v>
      </c>
      <c r="I888" s="305">
        <v>44854</v>
      </c>
      <c r="J888" s="56"/>
    </row>
    <row r="889" spans="1:10" ht="15" x14ac:dyDescent="0.2">
      <c r="A889" s="114" t="s">
        <v>2443</v>
      </c>
      <c r="B889" s="114" t="s">
        <v>1971</v>
      </c>
      <c r="C889" s="114" t="s">
        <v>1972</v>
      </c>
      <c r="D889" s="114" t="s">
        <v>2444</v>
      </c>
      <c r="E889" s="304">
        <v>20150</v>
      </c>
      <c r="F889" s="114" t="s">
        <v>2445</v>
      </c>
      <c r="G889" s="118" t="s">
        <v>2285</v>
      </c>
      <c r="H889" s="305">
        <v>44743</v>
      </c>
      <c r="I889" s="305">
        <v>44832</v>
      </c>
      <c r="J889" s="56"/>
    </row>
    <row r="890" spans="1:10" ht="15" x14ac:dyDescent="0.2">
      <c r="A890" s="114" t="s">
        <v>2446</v>
      </c>
      <c r="B890" s="114" t="s">
        <v>1971</v>
      </c>
      <c r="C890" s="114" t="s">
        <v>1972</v>
      </c>
      <c r="D890" s="114" t="s">
        <v>2447</v>
      </c>
      <c r="E890" s="304">
        <v>20150</v>
      </c>
      <c r="F890" s="114" t="s">
        <v>2448</v>
      </c>
      <c r="G890" s="118" t="s">
        <v>2285</v>
      </c>
      <c r="H890" s="305">
        <v>44743</v>
      </c>
      <c r="I890" s="305">
        <v>44832</v>
      </c>
      <c r="J890" s="56"/>
    </row>
    <row r="891" spans="1:10" ht="15" x14ac:dyDescent="0.2">
      <c r="A891" s="114" t="s">
        <v>2449</v>
      </c>
      <c r="B891" s="114" t="s">
        <v>1971</v>
      </c>
      <c r="C891" s="114" t="s">
        <v>1972</v>
      </c>
      <c r="D891" s="114" t="s">
        <v>2450</v>
      </c>
      <c r="E891" s="304">
        <v>20200</v>
      </c>
      <c r="F891" s="114" t="s">
        <v>2451</v>
      </c>
      <c r="G891" s="118" t="s">
        <v>1975</v>
      </c>
      <c r="H891" s="305">
        <v>44743</v>
      </c>
      <c r="I891" s="305">
        <v>44750</v>
      </c>
      <c r="J891" s="56"/>
    </row>
    <row r="892" spans="1:10" ht="24" x14ac:dyDescent="0.2">
      <c r="A892" s="114" t="s">
        <v>2452</v>
      </c>
      <c r="B892" s="114" t="s">
        <v>1971</v>
      </c>
      <c r="C892" s="114" t="s">
        <v>1972</v>
      </c>
      <c r="D892" s="114" t="s">
        <v>2453</v>
      </c>
      <c r="E892" s="304">
        <v>30011</v>
      </c>
      <c r="F892" s="114" t="s">
        <v>2454</v>
      </c>
      <c r="G892" s="118" t="s">
        <v>2285</v>
      </c>
      <c r="H892" s="305">
        <v>44757</v>
      </c>
      <c r="I892" s="305" t="s">
        <v>2291</v>
      </c>
      <c r="J892" s="306" t="s">
        <v>2455</v>
      </c>
    </row>
    <row r="893" spans="1:10" ht="15" x14ac:dyDescent="0.2">
      <c r="A893" s="114" t="s">
        <v>2456</v>
      </c>
      <c r="B893" s="114" t="s">
        <v>1971</v>
      </c>
      <c r="C893" s="114" t="s">
        <v>1972</v>
      </c>
      <c r="D893" s="114" t="s">
        <v>2457</v>
      </c>
      <c r="E893" s="304">
        <v>22000</v>
      </c>
      <c r="F893" s="114" t="s">
        <v>2458</v>
      </c>
      <c r="G893" s="118" t="s">
        <v>2285</v>
      </c>
      <c r="H893" s="305">
        <v>44765</v>
      </c>
      <c r="I893" s="305">
        <v>44854</v>
      </c>
      <c r="J893" s="56"/>
    </row>
    <row r="894" spans="1:10" ht="15" x14ac:dyDescent="0.2">
      <c r="A894" s="114" t="s">
        <v>2459</v>
      </c>
      <c r="B894" s="114" t="s">
        <v>1971</v>
      </c>
      <c r="C894" s="114" t="s">
        <v>1972</v>
      </c>
      <c r="D894" s="114" t="s">
        <v>2460</v>
      </c>
      <c r="E894" s="304">
        <v>21700</v>
      </c>
      <c r="F894" s="114" t="s">
        <v>2461</v>
      </c>
      <c r="G894" s="118" t="s">
        <v>2285</v>
      </c>
      <c r="H894" s="305">
        <v>44770</v>
      </c>
      <c r="I894" s="305">
        <v>44859</v>
      </c>
      <c r="J894" s="56"/>
    </row>
    <row r="895" spans="1:10" ht="15" x14ac:dyDescent="0.2">
      <c r="A895" s="114" t="s">
        <v>2462</v>
      </c>
      <c r="B895" s="114" t="s">
        <v>1971</v>
      </c>
      <c r="C895" s="114" t="s">
        <v>1972</v>
      </c>
      <c r="D895" s="114" t="s">
        <v>2463</v>
      </c>
      <c r="E895" s="304">
        <v>21000</v>
      </c>
      <c r="F895" s="114" t="s">
        <v>2464</v>
      </c>
      <c r="G895" s="118" t="s">
        <v>2285</v>
      </c>
      <c r="H895" s="305">
        <v>44778</v>
      </c>
      <c r="I895" s="305">
        <v>44897</v>
      </c>
      <c r="J895" s="56"/>
    </row>
    <row r="896" spans="1:10" ht="15" x14ac:dyDescent="0.2">
      <c r="A896" s="114" t="s">
        <v>2465</v>
      </c>
      <c r="B896" s="114" t="s">
        <v>1971</v>
      </c>
      <c r="C896" s="114" t="s">
        <v>1972</v>
      </c>
      <c r="D896" s="114" t="s">
        <v>2466</v>
      </c>
      <c r="E896" s="304">
        <v>21000</v>
      </c>
      <c r="F896" s="114" t="s">
        <v>2467</v>
      </c>
      <c r="G896" s="118" t="s">
        <v>2285</v>
      </c>
      <c r="H896" s="305">
        <v>44779</v>
      </c>
      <c r="I896" s="305">
        <v>44898</v>
      </c>
      <c r="J896" s="56"/>
    </row>
    <row r="897" spans="1:10" ht="15" x14ac:dyDescent="0.2">
      <c r="A897" s="114" t="s">
        <v>2468</v>
      </c>
      <c r="B897" s="114" t="s">
        <v>1971</v>
      </c>
      <c r="C897" s="114" t="s">
        <v>1972</v>
      </c>
      <c r="D897" s="114" t="s">
        <v>2469</v>
      </c>
      <c r="E897" s="304">
        <v>20650</v>
      </c>
      <c r="F897" s="114" t="s">
        <v>2470</v>
      </c>
      <c r="G897" s="118" t="s">
        <v>2285</v>
      </c>
      <c r="H897" s="305">
        <v>44779</v>
      </c>
      <c r="I897" s="305">
        <v>44898</v>
      </c>
      <c r="J897" s="56"/>
    </row>
    <row r="898" spans="1:10" ht="15" x14ac:dyDescent="0.2">
      <c r="A898" s="114" t="s">
        <v>2471</v>
      </c>
      <c r="B898" s="114" t="s">
        <v>1971</v>
      </c>
      <c r="C898" s="114" t="s">
        <v>1972</v>
      </c>
      <c r="D898" s="114" t="s">
        <v>2472</v>
      </c>
      <c r="E898" s="304">
        <v>30000</v>
      </c>
      <c r="F898" s="114" t="s">
        <v>2473</v>
      </c>
      <c r="G898" s="118" t="s">
        <v>2285</v>
      </c>
      <c r="H898" s="305">
        <v>44781</v>
      </c>
      <c r="I898" s="305">
        <v>44900</v>
      </c>
      <c r="J898" s="56"/>
    </row>
    <row r="899" spans="1:10" ht="15" x14ac:dyDescent="0.2">
      <c r="A899" s="114" t="s">
        <v>2474</v>
      </c>
      <c r="B899" s="114" t="s">
        <v>1971</v>
      </c>
      <c r="C899" s="114" t="s">
        <v>1972</v>
      </c>
      <c r="D899" s="114" t="s">
        <v>2475</v>
      </c>
      <c r="E899" s="304">
        <v>21000</v>
      </c>
      <c r="F899" s="114" t="s">
        <v>2476</v>
      </c>
      <c r="G899" s="118" t="s">
        <v>2285</v>
      </c>
      <c r="H899" s="305">
        <v>44781</v>
      </c>
      <c r="I899" s="305">
        <v>44816</v>
      </c>
      <c r="J899" s="56"/>
    </row>
    <row r="900" spans="1:10" ht="15" x14ac:dyDescent="0.2">
      <c r="A900" s="114" t="s">
        <v>2477</v>
      </c>
      <c r="B900" s="114" t="s">
        <v>1971</v>
      </c>
      <c r="C900" s="114" t="s">
        <v>1972</v>
      </c>
      <c r="D900" s="114" t="s">
        <v>2478</v>
      </c>
      <c r="E900" s="304">
        <v>30000</v>
      </c>
      <c r="F900" s="114" t="s">
        <v>2479</v>
      </c>
      <c r="G900" s="118" t="s">
        <v>2285</v>
      </c>
      <c r="H900" s="305">
        <v>44782</v>
      </c>
      <c r="I900" s="305">
        <v>44871</v>
      </c>
      <c r="J900" s="56"/>
    </row>
    <row r="901" spans="1:10" ht="15" x14ac:dyDescent="0.2">
      <c r="A901" s="114" t="s">
        <v>2480</v>
      </c>
      <c r="B901" s="114" t="s">
        <v>1971</v>
      </c>
      <c r="C901" s="114" t="s">
        <v>1972</v>
      </c>
      <c r="D901" s="114" t="s">
        <v>2481</v>
      </c>
      <c r="E901" s="304">
        <v>19250</v>
      </c>
      <c r="F901" s="114" t="s">
        <v>2482</v>
      </c>
      <c r="G901" s="118" t="s">
        <v>2285</v>
      </c>
      <c r="H901" s="305">
        <v>44785</v>
      </c>
      <c r="I901" s="305">
        <v>44904</v>
      </c>
      <c r="J901" s="56"/>
    </row>
    <row r="902" spans="1:10" ht="15" x14ac:dyDescent="0.2">
      <c r="A902" s="114" t="s">
        <v>2480</v>
      </c>
      <c r="B902" s="114" t="s">
        <v>1971</v>
      </c>
      <c r="C902" s="114" t="s">
        <v>1972</v>
      </c>
      <c r="D902" s="114" t="s">
        <v>2483</v>
      </c>
      <c r="E902" s="304">
        <v>19250</v>
      </c>
      <c r="F902" s="114" t="s">
        <v>2484</v>
      </c>
      <c r="G902" s="118" t="s">
        <v>2285</v>
      </c>
      <c r="H902" s="305">
        <v>44785</v>
      </c>
      <c r="I902" s="305">
        <v>44904</v>
      </c>
      <c r="J902" s="56"/>
    </row>
    <row r="903" spans="1:10" ht="15" x14ac:dyDescent="0.2">
      <c r="A903" s="114" t="s">
        <v>2480</v>
      </c>
      <c r="B903" s="114" t="s">
        <v>1971</v>
      </c>
      <c r="C903" s="114" t="s">
        <v>1972</v>
      </c>
      <c r="D903" s="114" t="s">
        <v>2485</v>
      </c>
      <c r="E903" s="304">
        <v>19250</v>
      </c>
      <c r="F903" s="114" t="s">
        <v>2486</v>
      </c>
      <c r="G903" s="118" t="s">
        <v>2285</v>
      </c>
      <c r="H903" s="305">
        <v>44785</v>
      </c>
      <c r="I903" s="305">
        <v>44904</v>
      </c>
      <c r="J903" s="56"/>
    </row>
    <row r="904" spans="1:10" ht="15" x14ac:dyDescent="0.2">
      <c r="A904" s="114" t="s">
        <v>2487</v>
      </c>
      <c r="B904" s="114" t="s">
        <v>1971</v>
      </c>
      <c r="C904" s="114" t="s">
        <v>1972</v>
      </c>
      <c r="D904" s="114" t="s">
        <v>2488</v>
      </c>
      <c r="E904" s="304">
        <v>21000</v>
      </c>
      <c r="F904" s="114" t="s">
        <v>2124</v>
      </c>
      <c r="G904" s="118" t="s">
        <v>2285</v>
      </c>
      <c r="H904" s="305">
        <v>44785</v>
      </c>
      <c r="I904" s="305">
        <v>44904</v>
      </c>
      <c r="J904" s="56"/>
    </row>
    <row r="905" spans="1:10" ht="15" x14ac:dyDescent="0.2">
      <c r="A905" s="114" t="s">
        <v>2489</v>
      </c>
      <c r="B905" s="114" t="s">
        <v>1971</v>
      </c>
      <c r="C905" s="114" t="s">
        <v>1972</v>
      </c>
      <c r="D905" s="114" t="s">
        <v>2490</v>
      </c>
      <c r="E905" s="304">
        <v>32000</v>
      </c>
      <c r="F905" s="114" t="s">
        <v>2491</v>
      </c>
      <c r="G905" s="118" t="s">
        <v>2285</v>
      </c>
      <c r="H905" s="305">
        <v>44785</v>
      </c>
      <c r="I905" s="305">
        <v>44904</v>
      </c>
      <c r="J905" s="56"/>
    </row>
    <row r="906" spans="1:10" ht="15" x14ac:dyDescent="0.2">
      <c r="A906" s="114" t="s">
        <v>2487</v>
      </c>
      <c r="B906" s="114" t="s">
        <v>1971</v>
      </c>
      <c r="C906" s="114" t="s">
        <v>1972</v>
      </c>
      <c r="D906" s="114" t="s">
        <v>2492</v>
      </c>
      <c r="E906" s="304">
        <v>21000</v>
      </c>
      <c r="F906" s="114" t="s">
        <v>2493</v>
      </c>
      <c r="G906" s="118" t="s">
        <v>2285</v>
      </c>
      <c r="H906" s="305">
        <v>44785</v>
      </c>
      <c r="I906" s="305">
        <v>44904</v>
      </c>
      <c r="J906" s="56"/>
    </row>
    <row r="907" spans="1:10" ht="15" x14ac:dyDescent="0.2">
      <c r="A907" s="114" t="s">
        <v>2480</v>
      </c>
      <c r="B907" s="114" t="s">
        <v>1971</v>
      </c>
      <c r="C907" s="114" t="s">
        <v>1972</v>
      </c>
      <c r="D907" s="114" t="s">
        <v>2494</v>
      </c>
      <c r="E907" s="304">
        <v>24480</v>
      </c>
      <c r="F907" s="114" t="s">
        <v>2495</v>
      </c>
      <c r="G907" s="118" t="s">
        <v>2285</v>
      </c>
      <c r="H907" s="305">
        <v>44785</v>
      </c>
      <c r="I907" s="305">
        <v>44904</v>
      </c>
      <c r="J907" s="56"/>
    </row>
    <row r="908" spans="1:10" ht="15" x14ac:dyDescent="0.2">
      <c r="A908" s="114" t="s">
        <v>2480</v>
      </c>
      <c r="B908" s="114" t="s">
        <v>1971</v>
      </c>
      <c r="C908" s="114" t="s">
        <v>1972</v>
      </c>
      <c r="D908" s="114" t="s">
        <v>2496</v>
      </c>
      <c r="E908" s="304">
        <v>24480</v>
      </c>
      <c r="F908" s="114" t="s">
        <v>2497</v>
      </c>
      <c r="G908" s="118" t="s">
        <v>2285</v>
      </c>
      <c r="H908" s="305">
        <v>44785</v>
      </c>
      <c r="I908" s="305">
        <v>44904</v>
      </c>
      <c r="J908" s="56"/>
    </row>
    <row r="909" spans="1:10" ht="15" x14ac:dyDescent="0.2">
      <c r="A909" s="114" t="s">
        <v>2480</v>
      </c>
      <c r="B909" s="114" t="s">
        <v>1971</v>
      </c>
      <c r="C909" s="114" t="s">
        <v>1972</v>
      </c>
      <c r="D909" s="114" t="s">
        <v>2498</v>
      </c>
      <c r="E909" s="304">
        <v>19600</v>
      </c>
      <c r="F909" s="114" t="s">
        <v>2499</v>
      </c>
      <c r="G909" s="118" t="s">
        <v>2285</v>
      </c>
      <c r="H909" s="305">
        <v>44788</v>
      </c>
      <c r="I909" s="305">
        <v>44907</v>
      </c>
      <c r="J909" s="56"/>
    </row>
    <row r="910" spans="1:10" ht="15" x14ac:dyDescent="0.2">
      <c r="A910" s="114" t="s">
        <v>2480</v>
      </c>
      <c r="B910" s="114" t="s">
        <v>1971</v>
      </c>
      <c r="C910" s="114" t="s">
        <v>1972</v>
      </c>
      <c r="D910" s="114" t="s">
        <v>2500</v>
      </c>
      <c r="E910" s="304">
        <v>24480</v>
      </c>
      <c r="F910" s="114" t="s">
        <v>2501</v>
      </c>
      <c r="G910" s="118" t="s">
        <v>2285</v>
      </c>
      <c r="H910" s="305">
        <v>44788</v>
      </c>
      <c r="I910" s="305">
        <v>44907</v>
      </c>
      <c r="J910" s="56"/>
    </row>
    <row r="911" spans="1:10" ht="15" x14ac:dyDescent="0.2">
      <c r="A911" s="114" t="s">
        <v>2480</v>
      </c>
      <c r="B911" s="114" t="s">
        <v>1971</v>
      </c>
      <c r="C911" s="114" t="s">
        <v>1972</v>
      </c>
      <c r="D911" s="114" t="s">
        <v>2502</v>
      </c>
      <c r="E911" s="304">
        <v>24480</v>
      </c>
      <c r="F911" s="114" t="s">
        <v>2503</v>
      </c>
      <c r="G911" s="118" t="s">
        <v>2285</v>
      </c>
      <c r="H911" s="305">
        <v>44789</v>
      </c>
      <c r="I911" s="305">
        <v>44908</v>
      </c>
      <c r="J911" s="56"/>
    </row>
    <row r="912" spans="1:10" ht="15" x14ac:dyDescent="0.2">
      <c r="A912" s="114" t="s">
        <v>2504</v>
      </c>
      <c r="B912" s="114" t="s">
        <v>1971</v>
      </c>
      <c r="C912" s="114" t="s">
        <v>1972</v>
      </c>
      <c r="D912" s="114" t="s">
        <v>2505</v>
      </c>
      <c r="E912" s="304">
        <v>19500</v>
      </c>
      <c r="F912" s="114" t="s">
        <v>2301</v>
      </c>
      <c r="G912" s="118" t="s">
        <v>2285</v>
      </c>
      <c r="H912" s="305">
        <v>44789</v>
      </c>
      <c r="I912" s="305">
        <v>44878</v>
      </c>
      <c r="J912" s="56"/>
    </row>
    <row r="913" spans="1:10" ht="15" x14ac:dyDescent="0.2">
      <c r="A913" s="114" t="s">
        <v>2504</v>
      </c>
      <c r="B913" s="114" t="s">
        <v>1971</v>
      </c>
      <c r="C913" s="114" t="s">
        <v>1972</v>
      </c>
      <c r="D913" s="114" t="s">
        <v>2506</v>
      </c>
      <c r="E913" s="304">
        <v>19500</v>
      </c>
      <c r="F913" s="114" t="s">
        <v>2019</v>
      </c>
      <c r="G913" s="118" t="s">
        <v>2285</v>
      </c>
      <c r="H913" s="305">
        <v>44789</v>
      </c>
      <c r="I913" s="305">
        <v>44878</v>
      </c>
      <c r="J913" s="56"/>
    </row>
    <row r="914" spans="1:10" ht="15" x14ac:dyDescent="0.2">
      <c r="A914" s="114" t="s">
        <v>2507</v>
      </c>
      <c r="B914" s="114" t="s">
        <v>1971</v>
      </c>
      <c r="C914" s="114" t="s">
        <v>1972</v>
      </c>
      <c r="D914" s="114" t="s">
        <v>2508</v>
      </c>
      <c r="E914" s="304">
        <v>30000</v>
      </c>
      <c r="F914" s="114" t="s">
        <v>2509</v>
      </c>
      <c r="G914" s="118" t="s">
        <v>2285</v>
      </c>
      <c r="H914" s="305">
        <v>44790</v>
      </c>
      <c r="I914" s="305">
        <v>44910</v>
      </c>
      <c r="J914" s="56"/>
    </row>
    <row r="915" spans="1:10" ht="15" x14ac:dyDescent="0.2">
      <c r="A915" s="114" t="s">
        <v>2510</v>
      </c>
      <c r="B915" s="114" t="s">
        <v>1971</v>
      </c>
      <c r="C915" s="114" t="s">
        <v>1972</v>
      </c>
      <c r="D915" s="114" t="s">
        <v>2511</v>
      </c>
      <c r="E915" s="304">
        <v>19000</v>
      </c>
      <c r="F915" s="114" t="s">
        <v>2368</v>
      </c>
      <c r="G915" s="118" t="s">
        <v>2285</v>
      </c>
      <c r="H915" s="305">
        <v>44790</v>
      </c>
      <c r="I915" s="305">
        <v>44880</v>
      </c>
      <c r="J915" s="56"/>
    </row>
    <row r="916" spans="1:10" ht="15" x14ac:dyDescent="0.2">
      <c r="A916" s="114" t="s">
        <v>2512</v>
      </c>
      <c r="B916" s="114" t="s">
        <v>1971</v>
      </c>
      <c r="C916" s="114" t="s">
        <v>1972</v>
      </c>
      <c r="D916" s="114" t="s">
        <v>2513</v>
      </c>
      <c r="E916" s="304">
        <v>19500</v>
      </c>
      <c r="F916" s="114" t="s">
        <v>2514</v>
      </c>
      <c r="G916" s="118" t="s">
        <v>2285</v>
      </c>
      <c r="H916" s="305">
        <v>44795</v>
      </c>
      <c r="I916" s="305">
        <v>44885</v>
      </c>
      <c r="J916" s="56"/>
    </row>
    <row r="917" spans="1:10" ht="15" x14ac:dyDescent="0.2">
      <c r="A917" s="114" t="s">
        <v>2512</v>
      </c>
      <c r="B917" s="114" t="s">
        <v>1971</v>
      </c>
      <c r="C917" s="114" t="s">
        <v>1972</v>
      </c>
      <c r="D917" s="114" t="s">
        <v>2515</v>
      </c>
      <c r="E917" s="304">
        <v>19500</v>
      </c>
      <c r="F917" s="114" t="s">
        <v>2516</v>
      </c>
      <c r="G917" s="118" t="s">
        <v>2285</v>
      </c>
      <c r="H917" s="305">
        <v>44795</v>
      </c>
      <c r="I917" s="305">
        <v>44885</v>
      </c>
      <c r="J917" s="56"/>
    </row>
    <row r="918" spans="1:10" ht="15" x14ac:dyDescent="0.2">
      <c r="A918" s="114" t="s">
        <v>2517</v>
      </c>
      <c r="B918" s="114" t="s">
        <v>1971</v>
      </c>
      <c r="C918" s="114" t="s">
        <v>1972</v>
      </c>
      <c r="D918" s="114" t="s">
        <v>2518</v>
      </c>
      <c r="E918" s="304">
        <v>21350</v>
      </c>
      <c r="F918" s="114" t="s">
        <v>2519</v>
      </c>
      <c r="G918" s="118" t="s">
        <v>2285</v>
      </c>
      <c r="H918" s="305">
        <v>44796</v>
      </c>
      <c r="I918" s="305">
        <v>44916</v>
      </c>
      <c r="J918" s="56"/>
    </row>
    <row r="919" spans="1:10" ht="15" x14ac:dyDescent="0.2">
      <c r="A919" s="114" t="s">
        <v>2517</v>
      </c>
      <c r="B919" s="114" t="s">
        <v>1971</v>
      </c>
      <c r="C919" s="114" t="s">
        <v>1972</v>
      </c>
      <c r="D919" s="114" t="s">
        <v>2520</v>
      </c>
      <c r="E919" s="304">
        <v>21700</v>
      </c>
      <c r="F919" s="114" t="s">
        <v>2521</v>
      </c>
      <c r="G919" s="118" t="s">
        <v>2285</v>
      </c>
      <c r="H919" s="305">
        <v>44796</v>
      </c>
      <c r="I919" s="305">
        <v>44916</v>
      </c>
      <c r="J919" s="56"/>
    </row>
    <row r="920" spans="1:10" ht="15" x14ac:dyDescent="0.2">
      <c r="A920" s="114" t="s">
        <v>2480</v>
      </c>
      <c r="B920" s="114" t="s">
        <v>1971</v>
      </c>
      <c r="C920" s="114" t="s">
        <v>1972</v>
      </c>
      <c r="D920" s="114" t="s">
        <v>2522</v>
      </c>
      <c r="E920" s="304">
        <v>20300</v>
      </c>
      <c r="F920" s="114" t="s">
        <v>2523</v>
      </c>
      <c r="G920" s="118" t="s">
        <v>2285</v>
      </c>
      <c r="H920" s="305">
        <v>44796</v>
      </c>
      <c r="I920" s="305">
        <v>44916</v>
      </c>
      <c r="J920" s="56"/>
    </row>
    <row r="921" spans="1:10" ht="15" x14ac:dyDescent="0.2">
      <c r="A921" s="114" t="s">
        <v>2524</v>
      </c>
      <c r="B921" s="114" t="s">
        <v>1971</v>
      </c>
      <c r="C921" s="114" t="s">
        <v>1972</v>
      </c>
      <c r="D921" s="114" t="s">
        <v>2525</v>
      </c>
      <c r="E921" s="304">
        <v>20650</v>
      </c>
      <c r="F921" s="114" t="s">
        <v>2526</v>
      </c>
      <c r="G921" s="118" t="s">
        <v>2285</v>
      </c>
      <c r="H921" s="305">
        <v>44796</v>
      </c>
      <c r="I921" s="305">
        <v>44916</v>
      </c>
      <c r="J921" s="56"/>
    </row>
    <row r="922" spans="1:10" ht="15" x14ac:dyDescent="0.2">
      <c r="A922" s="114" t="s">
        <v>2527</v>
      </c>
      <c r="B922" s="114" t="s">
        <v>1971</v>
      </c>
      <c r="C922" s="114" t="s">
        <v>1972</v>
      </c>
      <c r="D922" s="114" t="s">
        <v>2528</v>
      </c>
      <c r="E922" s="304">
        <v>24000</v>
      </c>
      <c r="F922" s="114" t="s">
        <v>2529</v>
      </c>
      <c r="G922" s="118" t="s">
        <v>2285</v>
      </c>
      <c r="H922" s="305">
        <v>44796</v>
      </c>
      <c r="I922" s="305">
        <v>44856</v>
      </c>
      <c r="J922" s="56"/>
    </row>
    <row r="923" spans="1:10" ht="15" x14ac:dyDescent="0.2">
      <c r="A923" s="114" t="s">
        <v>2530</v>
      </c>
      <c r="B923" s="114" t="s">
        <v>1971</v>
      </c>
      <c r="C923" s="114" t="s">
        <v>1972</v>
      </c>
      <c r="D923" s="114" t="s">
        <v>2531</v>
      </c>
      <c r="E923" s="304">
        <v>21000</v>
      </c>
      <c r="F923" s="114" t="s">
        <v>2532</v>
      </c>
      <c r="G923" s="118" t="s">
        <v>2285</v>
      </c>
      <c r="H923" s="305">
        <v>44797</v>
      </c>
      <c r="I923" s="305">
        <v>44917</v>
      </c>
      <c r="J923" s="56"/>
    </row>
    <row r="924" spans="1:10" ht="15" x14ac:dyDescent="0.2">
      <c r="A924" s="114" t="s">
        <v>2533</v>
      </c>
      <c r="B924" s="114" t="s">
        <v>1971</v>
      </c>
      <c r="C924" s="114" t="s">
        <v>1972</v>
      </c>
      <c r="D924" s="114" t="s">
        <v>2534</v>
      </c>
      <c r="E924" s="304">
        <v>30000</v>
      </c>
      <c r="F924" s="114" t="s">
        <v>2401</v>
      </c>
      <c r="G924" s="118" t="s">
        <v>2285</v>
      </c>
      <c r="H924" s="305">
        <v>44797</v>
      </c>
      <c r="I924" s="305">
        <v>44917</v>
      </c>
      <c r="J924" s="56"/>
    </row>
    <row r="925" spans="1:10" ht="15" x14ac:dyDescent="0.2">
      <c r="A925" s="114" t="s">
        <v>2530</v>
      </c>
      <c r="B925" s="114" t="s">
        <v>1971</v>
      </c>
      <c r="C925" s="114" t="s">
        <v>1972</v>
      </c>
      <c r="D925" s="114" t="s">
        <v>2535</v>
      </c>
      <c r="E925" s="304">
        <v>21000</v>
      </c>
      <c r="F925" s="114" t="s">
        <v>2536</v>
      </c>
      <c r="G925" s="118" t="s">
        <v>2285</v>
      </c>
      <c r="H925" s="305">
        <v>44797</v>
      </c>
      <c r="I925" s="305">
        <v>44917</v>
      </c>
      <c r="J925" s="56"/>
    </row>
    <row r="926" spans="1:10" ht="15" x14ac:dyDescent="0.2">
      <c r="A926" s="114" t="s">
        <v>2537</v>
      </c>
      <c r="B926" s="114" t="s">
        <v>1971</v>
      </c>
      <c r="C926" s="114" t="s">
        <v>1972</v>
      </c>
      <c r="D926" s="114" t="s">
        <v>2538</v>
      </c>
      <c r="E926" s="304">
        <v>33762.800000000003</v>
      </c>
      <c r="F926" s="114" t="s">
        <v>2295</v>
      </c>
      <c r="G926" s="118" t="s">
        <v>2285</v>
      </c>
      <c r="H926" s="305">
        <v>44797</v>
      </c>
      <c r="I926" s="305">
        <v>44857</v>
      </c>
      <c r="J926" s="56"/>
    </row>
    <row r="927" spans="1:10" ht="15" x14ac:dyDescent="0.2">
      <c r="A927" s="114" t="s">
        <v>2539</v>
      </c>
      <c r="B927" s="114" t="s">
        <v>1971</v>
      </c>
      <c r="C927" s="114" t="s">
        <v>1972</v>
      </c>
      <c r="D927" s="114" t="s">
        <v>2540</v>
      </c>
      <c r="E927" s="304">
        <v>18150</v>
      </c>
      <c r="F927" s="114" t="s">
        <v>2541</v>
      </c>
      <c r="G927" s="118" t="s">
        <v>1975</v>
      </c>
      <c r="H927" s="305">
        <v>44774</v>
      </c>
      <c r="I927" s="305">
        <v>44781</v>
      </c>
      <c r="J927" s="56"/>
    </row>
    <row r="928" spans="1:10" ht="15" x14ac:dyDescent="0.2">
      <c r="A928" s="114" t="s">
        <v>2542</v>
      </c>
      <c r="B928" s="114" t="s">
        <v>1971</v>
      </c>
      <c r="C928" s="114" t="s">
        <v>1972</v>
      </c>
      <c r="D928" s="114" t="s">
        <v>2543</v>
      </c>
      <c r="E928" s="304">
        <v>36361.82</v>
      </c>
      <c r="F928" s="114" t="s">
        <v>2129</v>
      </c>
      <c r="G928" s="118" t="s">
        <v>1975</v>
      </c>
      <c r="H928" s="305">
        <v>44777</v>
      </c>
      <c r="I928" s="305">
        <v>44782</v>
      </c>
      <c r="J928" s="56"/>
    </row>
    <row r="929" spans="1:10" ht="15" x14ac:dyDescent="0.2">
      <c r="A929" s="114" t="s">
        <v>2544</v>
      </c>
      <c r="B929" s="114" t="s">
        <v>576</v>
      </c>
      <c r="C929" s="114" t="s">
        <v>2234</v>
      </c>
      <c r="D929" s="114" t="s">
        <v>2545</v>
      </c>
      <c r="E929" s="304">
        <v>50150</v>
      </c>
      <c r="F929" s="114" t="s">
        <v>2239</v>
      </c>
      <c r="G929" s="118" t="s">
        <v>1975</v>
      </c>
      <c r="H929" s="305">
        <v>44774</v>
      </c>
      <c r="I929" s="305">
        <v>44781</v>
      </c>
      <c r="J929" s="56"/>
    </row>
    <row r="930" spans="1:10" ht="24" x14ac:dyDescent="0.2">
      <c r="A930" s="114" t="s">
        <v>2546</v>
      </c>
      <c r="B930" s="114" t="s">
        <v>2267</v>
      </c>
      <c r="C930" s="114"/>
      <c r="D930" s="114" t="s">
        <v>2547</v>
      </c>
      <c r="E930" s="304">
        <v>48000</v>
      </c>
      <c r="F930" s="114" t="s">
        <v>2548</v>
      </c>
      <c r="G930" s="118" t="s">
        <v>2285</v>
      </c>
      <c r="H930" s="305">
        <v>44536</v>
      </c>
      <c r="I930" s="305">
        <v>44901</v>
      </c>
      <c r="J930" s="306" t="s">
        <v>2549</v>
      </c>
    </row>
    <row r="931" spans="1:10" ht="24" x14ac:dyDescent="0.2">
      <c r="A931" s="114" t="s">
        <v>2550</v>
      </c>
      <c r="B931" s="114" t="s">
        <v>2267</v>
      </c>
      <c r="C931" s="114"/>
      <c r="D931" s="114" t="s">
        <v>2551</v>
      </c>
      <c r="E931" s="304">
        <v>60000</v>
      </c>
      <c r="F931" s="114" t="s">
        <v>2552</v>
      </c>
      <c r="G931" s="118" t="s">
        <v>2285</v>
      </c>
      <c r="H931" s="305">
        <v>44559</v>
      </c>
      <c r="I931" s="305">
        <v>44952</v>
      </c>
      <c r="J931" s="306" t="s">
        <v>2553</v>
      </c>
    </row>
    <row r="932" spans="1:10" ht="24" x14ac:dyDescent="0.2">
      <c r="A932" s="114" t="s">
        <v>2554</v>
      </c>
      <c r="B932" s="114" t="s">
        <v>2267</v>
      </c>
      <c r="C932" s="114"/>
      <c r="D932" s="114" t="s">
        <v>2555</v>
      </c>
      <c r="E932" s="304">
        <v>285600</v>
      </c>
      <c r="F932" s="114" t="s">
        <v>2556</v>
      </c>
      <c r="G932" s="118" t="s">
        <v>2285</v>
      </c>
      <c r="H932" s="305">
        <v>44559</v>
      </c>
      <c r="I932" s="305">
        <v>44952</v>
      </c>
      <c r="J932" s="306" t="s">
        <v>2557</v>
      </c>
    </row>
    <row r="933" spans="1:10" ht="24" x14ac:dyDescent="0.2">
      <c r="A933" s="114" t="s">
        <v>2558</v>
      </c>
      <c r="B933" s="114" t="s">
        <v>2267</v>
      </c>
      <c r="C933" s="114"/>
      <c r="D933" s="114" t="s">
        <v>2559</v>
      </c>
      <c r="E933" s="304">
        <v>48000</v>
      </c>
      <c r="F933" s="114" t="s">
        <v>2560</v>
      </c>
      <c r="G933" s="118" t="s">
        <v>2285</v>
      </c>
      <c r="H933" s="305">
        <v>44559</v>
      </c>
      <c r="I933" s="305">
        <v>44943</v>
      </c>
      <c r="J933" s="306" t="s">
        <v>2561</v>
      </c>
    </row>
    <row r="934" spans="1:10" ht="24" x14ac:dyDescent="0.2">
      <c r="A934" s="114" t="s">
        <v>2562</v>
      </c>
      <c r="B934" s="114" t="s">
        <v>2277</v>
      </c>
      <c r="C934" s="114" t="s">
        <v>2268</v>
      </c>
      <c r="D934" s="114" t="s">
        <v>2563</v>
      </c>
      <c r="E934" s="304">
        <v>62497.5</v>
      </c>
      <c r="F934" s="114">
        <v>20421780472</v>
      </c>
      <c r="G934" s="118" t="s">
        <v>1975</v>
      </c>
      <c r="H934" s="305">
        <v>44589</v>
      </c>
      <c r="I934" s="305">
        <v>44679</v>
      </c>
      <c r="J934" s="306" t="s">
        <v>2564</v>
      </c>
    </row>
    <row r="935" spans="1:10" ht="24" x14ac:dyDescent="0.2">
      <c r="A935" s="114" t="s">
        <v>2565</v>
      </c>
      <c r="B935" s="114" t="s">
        <v>2566</v>
      </c>
      <c r="C935" s="114" t="s">
        <v>2566</v>
      </c>
      <c r="D935" s="114" t="s">
        <v>2567</v>
      </c>
      <c r="E935" s="304">
        <v>40000</v>
      </c>
      <c r="F935" s="114" t="s">
        <v>2454</v>
      </c>
      <c r="G935" s="118" t="s">
        <v>2285</v>
      </c>
      <c r="H935" s="305">
        <v>44610</v>
      </c>
      <c r="I935" s="308" t="s">
        <v>2291</v>
      </c>
      <c r="J935" s="306" t="s">
        <v>2455</v>
      </c>
    </row>
    <row r="936" spans="1:10" ht="48" x14ac:dyDescent="0.2">
      <c r="A936" s="114" t="s">
        <v>2568</v>
      </c>
      <c r="B936" s="114" t="s">
        <v>1025</v>
      </c>
      <c r="C936" s="114" t="s">
        <v>2255</v>
      </c>
      <c r="D936" s="114" t="s">
        <v>2569</v>
      </c>
      <c r="E936" s="304">
        <v>61230</v>
      </c>
      <c r="F936" s="114" t="s">
        <v>2570</v>
      </c>
      <c r="G936" s="118" t="s">
        <v>1975</v>
      </c>
      <c r="H936" s="305">
        <v>44636</v>
      </c>
      <c r="I936" s="305">
        <v>44670</v>
      </c>
      <c r="J936" s="306" t="s">
        <v>2571</v>
      </c>
    </row>
    <row r="937" spans="1:10" ht="15" x14ac:dyDescent="0.2">
      <c r="A937" s="114" t="s">
        <v>2572</v>
      </c>
      <c r="B937" s="114" t="s">
        <v>1025</v>
      </c>
      <c r="C937" s="114" t="s">
        <v>2255</v>
      </c>
      <c r="D937" s="114" t="s">
        <v>2573</v>
      </c>
      <c r="E937" s="304">
        <v>156923.48000000001</v>
      </c>
      <c r="F937" s="114" t="s">
        <v>2574</v>
      </c>
      <c r="G937" s="118" t="s">
        <v>2285</v>
      </c>
      <c r="H937" s="305">
        <v>44644</v>
      </c>
      <c r="I937" s="305">
        <f>+H937+365</f>
        <v>45009</v>
      </c>
      <c r="J937" s="306" t="s">
        <v>2575</v>
      </c>
    </row>
    <row r="938" spans="1:10" ht="15" x14ac:dyDescent="0.2">
      <c r="A938" s="114" t="s">
        <v>2576</v>
      </c>
      <c r="B938" s="114" t="s">
        <v>541</v>
      </c>
      <c r="C938" s="114" t="s">
        <v>2255</v>
      </c>
      <c r="D938" s="114" t="s">
        <v>2577</v>
      </c>
      <c r="E938" s="304">
        <v>49500</v>
      </c>
      <c r="F938" s="114" t="s">
        <v>2578</v>
      </c>
      <c r="G938" s="118" t="s">
        <v>2285</v>
      </c>
      <c r="H938" s="305">
        <v>44642</v>
      </c>
      <c r="I938" s="305">
        <f>+H938+365</f>
        <v>45007</v>
      </c>
      <c r="J938" s="306" t="s">
        <v>2579</v>
      </c>
    </row>
    <row r="939" spans="1:10" ht="15" x14ac:dyDescent="0.2">
      <c r="A939" s="114" t="s">
        <v>2580</v>
      </c>
      <c r="B939" s="114" t="s">
        <v>541</v>
      </c>
      <c r="C939" s="114" t="s">
        <v>2255</v>
      </c>
      <c r="D939" s="114" t="s">
        <v>2581</v>
      </c>
      <c r="E939" s="304">
        <v>31500</v>
      </c>
      <c r="F939" s="114" t="s">
        <v>1993</v>
      </c>
      <c r="G939" s="118" t="s">
        <v>2285</v>
      </c>
      <c r="H939" s="305">
        <v>44652</v>
      </c>
      <c r="I939" s="305">
        <f>+H939+365</f>
        <v>45017</v>
      </c>
      <c r="J939" s="306" t="s">
        <v>2582</v>
      </c>
    </row>
    <row r="940" spans="1:10" ht="15" x14ac:dyDescent="0.2">
      <c r="A940" s="114" t="s">
        <v>2583</v>
      </c>
      <c r="B940" s="114" t="s">
        <v>541</v>
      </c>
      <c r="C940" s="114" t="s">
        <v>2255</v>
      </c>
      <c r="D940" s="114" t="s">
        <v>2584</v>
      </c>
      <c r="E940" s="304">
        <v>45000</v>
      </c>
      <c r="F940" s="114" t="s">
        <v>2585</v>
      </c>
      <c r="G940" s="118" t="s">
        <v>2285</v>
      </c>
      <c r="H940" s="305">
        <v>44682</v>
      </c>
      <c r="I940" s="305">
        <f>+H940+365</f>
        <v>45047</v>
      </c>
      <c r="J940" s="306" t="s">
        <v>2586</v>
      </c>
    </row>
    <row r="941" spans="1:10" ht="15" x14ac:dyDescent="0.2">
      <c r="A941" s="114" t="s">
        <v>2587</v>
      </c>
      <c r="B941" s="114" t="s">
        <v>541</v>
      </c>
      <c r="C941" s="114" t="s">
        <v>2255</v>
      </c>
      <c r="D941" s="114" t="s">
        <v>2588</v>
      </c>
      <c r="E941" s="304">
        <v>26600</v>
      </c>
      <c r="F941" s="114" t="s">
        <v>2589</v>
      </c>
      <c r="G941" s="118" t="s">
        <v>2285</v>
      </c>
      <c r="H941" s="305">
        <v>44713</v>
      </c>
      <c r="I941" s="305">
        <f>+H941+365</f>
        <v>45078</v>
      </c>
      <c r="J941" s="306" t="s">
        <v>2590</v>
      </c>
    </row>
    <row r="942" spans="1:10" ht="15" x14ac:dyDescent="0.2">
      <c r="A942" s="114" t="s">
        <v>2591</v>
      </c>
      <c r="B942" s="114" t="s">
        <v>2277</v>
      </c>
      <c r="C942" s="114" t="s">
        <v>2268</v>
      </c>
      <c r="D942" s="114" t="s">
        <v>2592</v>
      </c>
      <c r="E942" s="304">
        <v>70158.44</v>
      </c>
      <c r="F942" s="114" t="s">
        <v>2275</v>
      </c>
      <c r="G942" s="118" t="s">
        <v>1975</v>
      </c>
      <c r="H942" s="305">
        <v>44769</v>
      </c>
      <c r="I942" s="305">
        <v>44815</v>
      </c>
      <c r="J942" s="56"/>
    </row>
    <row r="943" spans="1:10" ht="18" x14ac:dyDescent="0.2">
      <c r="A943" s="79" t="s">
        <v>218</v>
      </c>
      <c r="B943" s="80"/>
      <c r="C943" s="80"/>
      <c r="D943" s="80"/>
      <c r="E943" s="307">
        <f>SUM(E944:E1488)</f>
        <v>61340168.710000001</v>
      </c>
      <c r="F943" s="80"/>
      <c r="G943" s="80"/>
      <c r="H943" s="81"/>
      <c r="I943" s="81"/>
      <c r="J943" s="81"/>
    </row>
    <row r="944" spans="1:10" ht="15" x14ac:dyDescent="0.2">
      <c r="A944" s="114" t="s">
        <v>2593</v>
      </c>
      <c r="B944" s="114" t="s">
        <v>576</v>
      </c>
      <c r="C944" s="114" t="s">
        <v>2234</v>
      </c>
      <c r="D944" s="114"/>
      <c r="E944" s="304">
        <v>347933</v>
      </c>
      <c r="F944" s="114" t="s">
        <v>2594</v>
      </c>
      <c r="G944" s="56"/>
      <c r="H944" s="56"/>
      <c r="I944" s="56"/>
      <c r="J944" s="56"/>
    </row>
    <row r="945" spans="1:10" ht="15" x14ac:dyDescent="0.2">
      <c r="A945" s="114" t="s">
        <v>2595</v>
      </c>
      <c r="B945" s="114" t="s">
        <v>576</v>
      </c>
      <c r="C945" s="114" t="s">
        <v>2234</v>
      </c>
      <c r="D945" s="114"/>
      <c r="E945" s="304">
        <v>201050</v>
      </c>
      <c r="F945" s="114" t="s">
        <v>2594</v>
      </c>
      <c r="G945" s="56"/>
      <c r="H945" s="56"/>
      <c r="I945" s="56"/>
      <c r="J945" s="56"/>
    </row>
    <row r="946" spans="1:10" ht="15" x14ac:dyDescent="0.2">
      <c r="A946" s="114" t="s">
        <v>2596</v>
      </c>
      <c r="B946" s="114" t="s">
        <v>576</v>
      </c>
      <c r="C946" s="114" t="s">
        <v>2234</v>
      </c>
      <c r="D946" s="114"/>
      <c r="E946" s="304">
        <v>64550</v>
      </c>
      <c r="F946" s="114" t="s">
        <v>2594</v>
      </c>
      <c r="G946" s="56"/>
      <c r="H946" s="56"/>
      <c r="I946" s="56"/>
      <c r="J946" s="56"/>
    </row>
    <row r="947" spans="1:10" ht="15" x14ac:dyDescent="0.2">
      <c r="A947" s="114" t="s">
        <v>2597</v>
      </c>
      <c r="B947" s="114" t="s">
        <v>1971</v>
      </c>
      <c r="C947" s="114" t="s">
        <v>1972</v>
      </c>
      <c r="D947" s="114"/>
      <c r="E947" s="304">
        <v>32500</v>
      </c>
      <c r="F947" s="114" t="s">
        <v>2594</v>
      </c>
      <c r="G947" s="56"/>
      <c r="H947" s="56"/>
      <c r="I947" s="56"/>
      <c r="J947" s="56"/>
    </row>
    <row r="948" spans="1:10" ht="15" x14ac:dyDescent="0.2">
      <c r="A948" s="114" t="s">
        <v>2598</v>
      </c>
      <c r="B948" s="114" t="s">
        <v>1971</v>
      </c>
      <c r="C948" s="114" t="s">
        <v>1972</v>
      </c>
      <c r="D948" s="114"/>
      <c r="E948" s="304">
        <v>22500</v>
      </c>
      <c r="F948" s="114" t="s">
        <v>2594</v>
      </c>
      <c r="G948" s="56"/>
      <c r="H948" s="56"/>
      <c r="I948" s="56"/>
      <c r="J948" s="56"/>
    </row>
    <row r="949" spans="1:10" ht="15" x14ac:dyDescent="0.2">
      <c r="A949" s="114" t="s">
        <v>2599</v>
      </c>
      <c r="B949" s="114" t="s">
        <v>2566</v>
      </c>
      <c r="C949" s="114" t="s">
        <v>2566</v>
      </c>
      <c r="D949" s="114"/>
      <c r="E949" s="304">
        <v>40000</v>
      </c>
      <c r="F949" s="114" t="s">
        <v>2594</v>
      </c>
      <c r="G949" s="56"/>
      <c r="H949" s="56"/>
      <c r="I949" s="56"/>
      <c r="J949" s="56"/>
    </row>
    <row r="950" spans="1:10" ht="15" x14ac:dyDescent="0.2">
      <c r="A950" s="114" t="s">
        <v>2600</v>
      </c>
      <c r="B950" s="114" t="s">
        <v>1971</v>
      </c>
      <c r="C950" s="114" t="s">
        <v>1972</v>
      </c>
      <c r="D950" s="114"/>
      <c r="E950" s="304">
        <v>30000</v>
      </c>
      <c r="F950" s="114" t="s">
        <v>2594</v>
      </c>
      <c r="G950" s="56"/>
      <c r="H950" s="56"/>
      <c r="I950" s="56"/>
      <c r="J950" s="56"/>
    </row>
    <row r="951" spans="1:10" ht="15" x14ac:dyDescent="0.2">
      <c r="A951" s="114" t="s">
        <v>2601</v>
      </c>
      <c r="B951" s="114" t="s">
        <v>1971</v>
      </c>
      <c r="C951" s="114" t="s">
        <v>1972</v>
      </c>
      <c r="D951" s="114"/>
      <c r="E951" s="304">
        <v>30000</v>
      </c>
      <c r="F951" s="114" t="s">
        <v>2594</v>
      </c>
      <c r="G951" s="56"/>
      <c r="H951" s="56"/>
      <c r="I951" s="56"/>
      <c r="J951" s="56"/>
    </row>
    <row r="952" spans="1:10" ht="15" x14ac:dyDescent="0.2">
      <c r="A952" s="114" t="s">
        <v>2602</v>
      </c>
      <c r="B952" s="114" t="s">
        <v>1971</v>
      </c>
      <c r="C952" s="114" t="s">
        <v>1972</v>
      </c>
      <c r="D952" s="114"/>
      <c r="E952" s="304">
        <v>88000</v>
      </c>
      <c r="F952" s="114" t="s">
        <v>2594</v>
      </c>
      <c r="G952" s="56"/>
      <c r="H952" s="56"/>
      <c r="I952" s="56"/>
      <c r="J952" s="56"/>
    </row>
    <row r="953" spans="1:10" ht="15" x14ac:dyDescent="0.2">
      <c r="A953" s="114" t="s">
        <v>2603</v>
      </c>
      <c r="B953" s="114" t="s">
        <v>1971</v>
      </c>
      <c r="C953" s="114" t="s">
        <v>1972</v>
      </c>
      <c r="D953" s="114"/>
      <c r="E953" s="304">
        <v>26000</v>
      </c>
      <c r="F953" s="114" t="s">
        <v>2594</v>
      </c>
      <c r="G953" s="56"/>
      <c r="H953" s="56"/>
      <c r="I953" s="56"/>
      <c r="J953" s="56"/>
    </row>
    <row r="954" spans="1:10" ht="15" x14ac:dyDescent="0.2">
      <c r="A954" s="114" t="s">
        <v>2603</v>
      </c>
      <c r="B954" s="114" t="s">
        <v>1971</v>
      </c>
      <c r="C954" s="114" t="s">
        <v>1972</v>
      </c>
      <c r="D954" s="114"/>
      <c r="E954" s="304">
        <v>26000</v>
      </c>
      <c r="F954" s="114" t="s">
        <v>2594</v>
      </c>
      <c r="G954" s="56"/>
      <c r="H954" s="56"/>
      <c r="I954" s="56"/>
      <c r="J954" s="56"/>
    </row>
    <row r="955" spans="1:10" ht="15" x14ac:dyDescent="0.2">
      <c r="A955" s="114" t="s">
        <v>2603</v>
      </c>
      <c r="B955" s="114" t="s">
        <v>1971</v>
      </c>
      <c r="C955" s="114" t="s">
        <v>1972</v>
      </c>
      <c r="D955" s="114"/>
      <c r="E955" s="304">
        <v>26000</v>
      </c>
      <c r="F955" s="114" t="s">
        <v>2594</v>
      </c>
      <c r="G955" s="56"/>
      <c r="H955" s="56"/>
      <c r="I955" s="56"/>
      <c r="J955" s="56"/>
    </row>
    <row r="956" spans="1:10" ht="15" x14ac:dyDescent="0.2">
      <c r="A956" s="114" t="s">
        <v>2604</v>
      </c>
      <c r="B956" s="114" t="s">
        <v>1971</v>
      </c>
      <c r="C956" s="114" t="s">
        <v>1972</v>
      </c>
      <c r="D956" s="114"/>
      <c r="E956" s="304">
        <v>26000</v>
      </c>
      <c r="F956" s="114" t="s">
        <v>2594</v>
      </c>
      <c r="G956" s="56"/>
      <c r="H956" s="56"/>
      <c r="I956" s="56"/>
      <c r="J956" s="56"/>
    </row>
    <row r="957" spans="1:10" ht="15" x14ac:dyDescent="0.2">
      <c r="A957" s="114" t="s">
        <v>2604</v>
      </c>
      <c r="B957" s="114" t="s">
        <v>1971</v>
      </c>
      <c r="C957" s="114" t="s">
        <v>1972</v>
      </c>
      <c r="D957" s="114"/>
      <c r="E957" s="304">
        <v>26000</v>
      </c>
      <c r="F957" s="114" t="s">
        <v>2594</v>
      </c>
      <c r="G957" s="56"/>
      <c r="H957" s="56"/>
      <c r="I957" s="56"/>
      <c r="J957" s="56"/>
    </row>
    <row r="958" spans="1:10" ht="15" x14ac:dyDescent="0.2">
      <c r="A958" s="114" t="s">
        <v>2604</v>
      </c>
      <c r="B958" s="114" t="s">
        <v>1971</v>
      </c>
      <c r="C958" s="114" t="s">
        <v>1972</v>
      </c>
      <c r="D958" s="114"/>
      <c r="E958" s="304">
        <v>26000</v>
      </c>
      <c r="F958" s="114" t="s">
        <v>2594</v>
      </c>
      <c r="G958" s="56"/>
      <c r="H958" s="56"/>
      <c r="I958" s="56"/>
      <c r="J958" s="56"/>
    </row>
    <row r="959" spans="1:10" ht="15" x14ac:dyDescent="0.2">
      <c r="A959" s="114" t="s">
        <v>2605</v>
      </c>
      <c r="B959" s="114" t="s">
        <v>1971</v>
      </c>
      <c r="C959" s="114" t="s">
        <v>1972</v>
      </c>
      <c r="D959" s="114"/>
      <c r="E959" s="304">
        <v>26000</v>
      </c>
      <c r="F959" s="114" t="s">
        <v>2594</v>
      </c>
      <c r="G959" s="56"/>
      <c r="H959" s="56"/>
      <c r="I959" s="56"/>
      <c r="J959" s="56"/>
    </row>
    <row r="960" spans="1:10" ht="15" x14ac:dyDescent="0.2">
      <c r="A960" s="114" t="s">
        <v>2605</v>
      </c>
      <c r="B960" s="114" t="s">
        <v>1971</v>
      </c>
      <c r="C960" s="114" t="s">
        <v>1972</v>
      </c>
      <c r="D960" s="114"/>
      <c r="E960" s="304">
        <v>26000</v>
      </c>
      <c r="F960" s="114" t="s">
        <v>2594</v>
      </c>
      <c r="G960" s="56"/>
      <c r="H960" s="56"/>
      <c r="I960" s="56"/>
      <c r="J960" s="56"/>
    </row>
    <row r="961" spans="1:10" ht="15" x14ac:dyDescent="0.2">
      <c r="A961" s="114" t="s">
        <v>2605</v>
      </c>
      <c r="B961" s="114" t="s">
        <v>1971</v>
      </c>
      <c r="C961" s="114" t="s">
        <v>1972</v>
      </c>
      <c r="D961" s="114"/>
      <c r="E961" s="304">
        <v>26000</v>
      </c>
      <c r="F961" s="114" t="s">
        <v>2594</v>
      </c>
      <c r="G961" s="56"/>
      <c r="H961" s="56"/>
      <c r="I961" s="56"/>
      <c r="J961" s="56"/>
    </row>
    <row r="962" spans="1:10" ht="15" x14ac:dyDescent="0.2">
      <c r="A962" s="114" t="s">
        <v>2606</v>
      </c>
      <c r="B962" s="114" t="s">
        <v>1971</v>
      </c>
      <c r="C962" s="114" t="s">
        <v>1972</v>
      </c>
      <c r="D962" s="114"/>
      <c r="E962" s="304">
        <v>28000</v>
      </c>
      <c r="F962" s="114" t="s">
        <v>2594</v>
      </c>
      <c r="G962" s="56"/>
      <c r="H962" s="56"/>
      <c r="I962" s="56"/>
      <c r="J962" s="56"/>
    </row>
    <row r="963" spans="1:10" ht="15" x14ac:dyDescent="0.2">
      <c r="A963" s="114" t="s">
        <v>2606</v>
      </c>
      <c r="B963" s="114" t="s">
        <v>1971</v>
      </c>
      <c r="C963" s="114" t="s">
        <v>1972</v>
      </c>
      <c r="D963" s="114"/>
      <c r="E963" s="304">
        <v>28000</v>
      </c>
      <c r="F963" s="114" t="s">
        <v>2594</v>
      </c>
      <c r="G963" s="56"/>
      <c r="H963" s="56"/>
      <c r="I963" s="56"/>
      <c r="J963" s="56"/>
    </row>
    <row r="964" spans="1:10" ht="15" x14ac:dyDescent="0.2">
      <c r="A964" s="114" t="s">
        <v>2606</v>
      </c>
      <c r="B964" s="114" t="s">
        <v>1971</v>
      </c>
      <c r="C964" s="114" t="s">
        <v>1972</v>
      </c>
      <c r="D964" s="114"/>
      <c r="E964" s="304">
        <v>28000</v>
      </c>
      <c r="F964" s="114" t="s">
        <v>2594</v>
      </c>
      <c r="G964" s="56"/>
      <c r="H964" s="56"/>
      <c r="I964" s="56"/>
      <c r="J964" s="56"/>
    </row>
    <row r="965" spans="1:10" ht="15" x14ac:dyDescent="0.2">
      <c r="A965" s="114" t="s">
        <v>2607</v>
      </c>
      <c r="B965" s="114" t="s">
        <v>1971</v>
      </c>
      <c r="C965" s="114" t="s">
        <v>1972</v>
      </c>
      <c r="D965" s="114"/>
      <c r="E965" s="304">
        <v>26000</v>
      </c>
      <c r="F965" s="114" t="s">
        <v>2594</v>
      </c>
      <c r="G965" s="56"/>
      <c r="H965" s="56"/>
      <c r="I965" s="56"/>
      <c r="J965" s="56"/>
    </row>
    <row r="966" spans="1:10" ht="15" x14ac:dyDescent="0.2">
      <c r="A966" s="114" t="s">
        <v>2607</v>
      </c>
      <c r="B966" s="114" t="s">
        <v>1971</v>
      </c>
      <c r="C966" s="114" t="s">
        <v>1972</v>
      </c>
      <c r="D966" s="114"/>
      <c r="E966" s="304">
        <v>26000</v>
      </c>
      <c r="F966" s="114" t="s">
        <v>2594</v>
      </c>
      <c r="G966" s="56"/>
      <c r="H966" s="56"/>
      <c r="I966" s="56"/>
      <c r="J966" s="56"/>
    </row>
    <row r="967" spans="1:10" ht="15" x14ac:dyDescent="0.2">
      <c r="A967" s="114" t="s">
        <v>2607</v>
      </c>
      <c r="B967" s="114" t="s">
        <v>1971</v>
      </c>
      <c r="C967" s="114" t="s">
        <v>1972</v>
      </c>
      <c r="D967" s="114"/>
      <c r="E967" s="304">
        <v>26000</v>
      </c>
      <c r="F967" s="114" t="s">
        <v>2594</v>
      </c>
      <c r="G967" s="56"/>
      <c r="H967" s="56"/>
      <c r="I967" s="56"/>
      <c r="J967" s="56"/>
    </row>
    <row r="968" spans="1:10" ht="15" x14ac:dyDescent="0.2">
      <c r="A968" s="114" t="s">
        <v>2608</v>
      </c>
      <c r="B968" s="114" t="s">
        <v>1971</v>
      </c>
      <c r="C968" s="114" t="s">
        <v>1972</v>
      </c>
      <c r="D968" s="114"/>
      <c r="E968" s="304">
        <v>26000</v>
      </c>
      <c r="F968" s="114" t="s">
        <v>2594</v>
      </c>
      <c r="G968" s="56"/>
      <c r="H968" s="56"/>
      <c r="I968" s="56"/>
      <c r="J968" s="56"/>
    </row>
    <row r="969" spans="1:10" ht="15" x14ac:dyDescent="0.2">
      <c r="A969" s="114" t="s">
        <v>2608</v>
      </c>
      <c r="B969" s="114" t="s">
        <v>1971</v>
      </c>
      <c r="C969" s="114" t="s">
        <v>1972</v>
      </c>
      <c r="D969" s="114"/>
      <c r="E969" s="304">
        <v>26000</v>
      </c>
      <c r="F969" s="114" t="s">
        <v>2594</v>
      </c>
      <c r="G969" s="56"/>
      <c r="H969" s="56"/>
      <c r="I969" s="56"/>
      <c r="J969" s="56"/>
    </row>
    <row r="970" spans="1:10" ht="15" x14ac:dyDescent="0.2">
      <c r="A970" s="114" t="s">
        <v>2608</v>
      </c>
      <c r="B970" s="114" t="s">
        <v>1971</v>
      </c>
      <c r="C970" s="114" t="s">
        <v>1972</v>
      </c>
      <c r="D970" s="114"/>
      <c r="E970" s="304">
        <v>26000</v>
      </c>
      <c r="F970" s="114" t="s">
        <v>2594</v>
      </c>
      <c r="G970" s="56"/>
      <c r="H970" s="56"/>
      <c r="I970" s="56"/>
      <c r="J970" s="56"/>
    </row>
    <row r="971" spans="1:10" ht="15" x14ac:dyDescent="0.2">
      <c r="A971" s="114" t="s">
        <v>2608</v>
      </c>
      <c r="B971" s="114" t="s">
        <v>1971</v>
      </c>
      <c r="C971" s="114" t="s">
        <v>1972</v>
      </c>
      <c r="D971" s="114"/>
      <c r="E971" s="304">
        <v>26000</v>
      </c>
      <c r="F971" s="114" t="s">
        <v>2594</v>
      </c>
      <c r="G971" s="56"/>
      <c r="H971" s="56"/>
      <c r="I971" s="56"/>
      <c r="J971" s="56"/>
    </row>
    <row r="972" spans="1:10" ht="15" x14ac:dyDescent="0.2">
      <c r="A972" s="114" t="s">
        <v>2608</v>
      </c>
      <c r="B972" s="114" t="s">
        <v>1971</v>
      </c>
      <c r="C972" s="114" t="s">
        <v>1972</v>
      </c>
      <c r="D972" s="114"/>
      <c r="E972" s="304">
        <v>26000</v>
      </c>
      <c r="F972" s="114" t="s">
        <v>2594</v>
      </c>
      <c r="G972" s="56"/>
      <c r="H972" s="56"/>
      <c r="I972" s="56"/>
      <c r="J972" s="56"/>
    </row>
    <row r="973" spans="1:10" ht="15" x14ac:dyDescent="0.2">
      <c r="A973" s="114" t="s">
        <v>2608</v>
      </c>
      <c r="B973" s="114" t="s">
        <v>1971</v>
      </c>
      <c r="C973" s="114" t="s">
        <v>1972</v>
      </c>
      <c r="D973" s="114"/>
      <c r="E973" s="304">
        <v>26000</v>
      </c>
      <c r="F973" s="114" t="s">
        <v>2594</v>
      </c>
      <c r="G973" s="56"/>
      <c r="H973" s="56"/>
      <c r="I973" s="56"/>
      <c r="J973" s="56"/>
    </row>
    <row r="974" spans="1:10" ht="15" x14ac:dyDescent="0.2">
      <c r="A974" s="114" t="s">
        <v>2609</v>
      </c>
      <c r="B974" s="114" t="s">
        <v>1971</v>
      </c>
      <c r="C974" s="114" t="s">
        <v>1972</v>
      </c>
      <c r="D974" s="114"/>
      <c r="E974" s="304">
        <v>26000</v>
      </c>
      <c r="F974" s="114" t="s">
        <v>2594</v>
      </c>
      <c r="G974" s="56"/>
      <c r="H974" s="56"/>
      <c r="I974" s="56"/>
      <c r="J974" s="56"/>
    </row>
    <row r="975" spans="1:10" ht="15" x14ac:dyDescent="0.2">
      <c r="A975" s="114" t="s">
        <v>2609</v>
      </c>
      <c r="B975" s="114" t="s">
        <v>1971</v>
      </c>
      <c r="C975" s="114" t="s">
        <v>1972</v>
      </c>
      <c r="D975" s="114"/>
      <c r="E975" s="304">
        <v>26000</v>
      </c>
      <c r="F975" s="114" t="s">
        <v>2594</v>
      </c>
      <c r="G975" s="56"/>
      <c r="H975" s="56"/>
      <c r="I975" s="56"/>
      <c r="J975" s="56"/>
    </row>
    <row r="976" spans="1:10" ht="15" x14ac:dyDescent="0.2">
      <c r="A976" s="114" t="s">
        <v>2609</v>
      </c>
      <c r="B976" s="114" t="s">
        <v>1971</v>
      </c>
      <c r="C976" s="114" t="s">
        <v>1972</v>
      </c>
      <c r="D976" s="114"/>
      <c r="E976" s="304">
        <v>26000</v>
      </c>
      <c r="F976" s="114" t="s">
        <v>2594</v>
      </c>
      <c r="G976" s="56"/>
      <c r="H976" s="56"/>
      <c r="I976" s="56"/>
      <c r="J976" s="56"/>
    </row>
    <row r="977" spans="1:10" ht="15" x14ac:dyDescent="0.2">
      <c r="A977" s="114" t="s">
        <v>2610</v>
      </c>
      <c r="B977" s="114" t="s">
        <v>1971</v>
      </c>
      <c r="C977" s="114" t="s">
        <v>1972</v>
      </c>
      <c r="D977" s="114"/>
      <c r="E977" s="304">
        <v>26000</v>
      </c>
      <c r="F977" s="114" t="s">
        <v>2594</v>
      </c>
      <c r="G977" s="56"/>
      <c r="H977" s="56"/>
      <c r="I977" s="56"/>
      <c r="J977" s="56"/>
    </row>
    <row r="978" spans="1:10" ht="15" x14ac:dyDescent="0.2">
      <c r="A978" s="114" t="s">
        <v>2610</v>
      </c>
      <c r="B978" s="114" t="s">
        <v>1971</v>
      </c>
      <c r="C978" s="114" t="s">
        <v>1972</v>
      </c>
      <c r="D978" s="114"/>
      <c r="E978" s="304">
        <v>26000</v>
      </c>
      <c r="F978" s="114" t="s">
        <v>2594</v>
      </c>
      <c r="G978" s="56"/>
      <c r="H978" s="56"/>
      <c r="I978" s="56"/>
      <c r="J978" s="56"/>
    </row>
    <row r="979" spans="1:10" ht="15" x14ac:dyDescent="0.2">
      <c r="A979" s="114" t="s">
        <v>2610</v>
      </c>
      <c r="B979" s="114" t="s">
        <v>1971</v>
      </c>
      <c r="C979" s="114" t="s">
        <v>1972</v>
      </c>
      <c r="D979" s="114"/>
      <c r="E979" s="304">
        <v>26000</v>
      </c>
      <c r="F979" s="114" t="s">
        <v>2594</v>
      </c>
      <c r="G979" s="56"/>
      <c r="H979" s="56"/>
      <c r="I979" s="56"/>
      <c r="J979" s="56"/>
    </row>
    <row r="980" spans="1:10" ht="15" x14ac:dyDescent="0.2">
      <c r="A980" s="114" t="s">
        <v>2611</v>
      </c>
      <c r="B980" s="114" t="s">
        <v>1971</v>
      </c>
      <c r="C980" s="114" t="s">
        <v>1972</v>
      </c>
      <c r="D980" s="114"/>
      <c r="E980" s="304">
        <v>26000</v>
      </c>
      <c r="F980" s="114" t="s">
        <v>2594</v>
      </c>
      <c r="G980" s="56"/>
      <c r="H980" s="56"/>
      <c r="I980" s="56"/>
      <c r="J980" s="56"/>
    </row>
    <row r="981" spans="1:10" ht="15" x14ac:dyDescent="0.2">
      <c r="A981" s="114" t="s">
        <v>2611</v>
      </c>
      <c r="B981" s="114" t="s">
        <v>1971</v>
      </c>
      <c r="C981" s="114" t="s">
        <v>1972</v>
      </c>
      <c r="D981" s="114"/>
      <c r="E981" s="304">
        <v>26000</v>
      </c>
      <c r="F981" s="114" t="s">
        <v>2594</v>
      </c>
      <c r="G981" s="56"/>
      <c r="H981" s="56"/>
      <c r="I981" s="56"/>
      <c r="J981" s="56"/>
    </row>
    <row r="982" spans="1:10" ht="15" x14ac:dyDescent="0.2">
      <c r="A982" s="114" t="s">
        <v>2611</v>
      </c>
      <c r="B982" s="114" t="s">
        <v>1971</v>
      </c>
      <c r="C982" s="114" t="s">
        <v>1972</v>
      </c>
      <c r="D982" s="114"/>
      <c r="E982" s="304">
        <v>26000</v>
      </c>
      <c r="F982" s="114" t="s">
        <v>2594</v>
      </c>
      <c r="G982" s="56"/>
      <c r="H982" s="56"/>
      <c r="I982" s="56"/>
      <c r="J982" s="56"/>
    </row>
    <row r="983" spans="1:10" ht="15" x14ac:dyDescent="0.2">
      <c r="A983" s="114" t="s">
        <v>2612</v>
      </c>
      <c r="B983" s="114" t="s">
        <v>1971</v>
      </c>
      <c r="C983" s="114" t="s">
        <v>1972</v>
      </c>
      <c r="D983" s="114"/>
      <c r="E983" s="304">
        <v>26000</v>
      </c>
      <c r="F983" s="114" t="s">
        <v>2594</v>
      </c>
      <c r="G983" s="56"/>
      <c r="H983" s="56"/>
      <c r="I983" s="56"/>
      <c r="J983" s="56"/>
    </row>
    <row r="984" spans="1:10" ht="15" x14ac:dyDescent="0.2">
      <c r="A984" s="114" t="s">
        <v>2612</v>
      </c>
      <c r="B984" s="114" t="s">
        <v>1971</v>
      </c>
      <c r="C984" s="114" t="s">
        <v>1972</v>
      </c>
      <c r="D984" s="114"/>
      <c r="E984" s="304">
        <v>26000</v>
      </c>
      <c r="F984" s="114" t="s">
        <v>2594</v>
      </c>
      <c r="G984" s="56"/>
      <c r="H984" s="56"/>
      <c r="I984" s="56"/>
      <c r="J984" s="56"/>
    </row>
    <row r="985" spans="1:10" ht="15" x14ac:dyDescent="0.2">
      <c r="A985" s="114" t="s">
        <v>2612</v>
      </c>
      <c r="B985" s="114" t="s">
        <v>1971</v>
      </c>
      <c r="C985" s="114" t="s">
        <v>1972</v>
      </c>
      <c r="D985" s="114"/>
      <c r="E985" s="304">
        <v>26000</v>
      </c>
      <c r="F985" s="114" t="s">
        <v>2594</v>
      </c>
      <c r="G985" s="56"/>
      <c r="H985" s="56"/>
      <c r="I985" s="56"/>
      <c r="J985" s="56"/>
    </row>
    <row r="986" spans="1:10" ht="15" x14ac:dyDescent="0.2">
      <c r="A986" s="114" t="s">
        <v>2613</v>
      </c>
      <c r="B986" s="114" t="s">
        <v>1971</v>
      </c>
      <c r="C986" s="114" t="s">
        <v>1972</v>
      </c>
      <c r="D986" s="114"/>
      <c r="E986" s="304">
        <v>26000</v>
      </c>
      <c r="F986" s="114" t="s">
        <v>2594</v>
      </c>
      <c r="G986" s="56"/>
      <c r="H986" s="56"/>
      <c r="I986" s="56"/>
      <c r="J986" s="56"/>
    </row>
    <row r="987" spans="1:10" ht="15" x14ac:dyDescent="0.2">
      <c r="A987" s="114" t="s">
        <v>2613</v>
      </c>
      <c r="B987" s="114" t="s">
        <v>1971</v>
      </c>
      <c r="C987" s="114" t="s">
        <v>1972</v>
      </c>
      <c r="D987" s="114"/>
      <c r="E987" s="304">
        <v>26000</v>
      </c>
      <c r="F987" s="114" t="s">
        <v>2594</v>
      </c>
      <c r="G987" s="56"/>
      <c r="H987" s="56"/>
      <c r="I987" s="56"/>
      <c r="J987" s="56"/>
    </row>
    <row r="988" spans="1:10" ht="15" x14ac:dyDescent="0.2">
      <c r="A988" s="114" t="s">
        <v>2613</v>
      </c>
      <c r="B988" s="114" t="s">
        <v>1971</v>
      </c>
      <c r="C988" s="114" t="s">
        <v>1972</v>
      </c>
      <c r="D988" s="114"/>
      <c r="E988" s="304">
        <v>26000</v>
      </c>
      <c r="F988" s="114" t="s">
        <v>2594</v>
      </c>
      <c r="G988" s="56"/>
      <c r="H988" s="56"/>
      <c r="I988" s="56"/>
      <c r="J988" s="56"/>
    </row>
    <row r="989" spans="1:10" ht="15" x14ac:dyDescent="0.2">
      <c r="A989" s="114" t="s">
        <v>2614</v>
      </c>
      <c r="B989" s="114" t="s">
        <v>1971</v>
      </c>
      <c r="C989" s="114" t="s">
        <v>1972</v>
      </c>
      <c r="D989" s="114"/>
      <c r="E989" s="304">
        <v>26000</v>
      </c>
      <c r="F989" s="114" t="s">
        <v>2594</v>
      </c>
      <c r="G989" s="56"/>
      <c r="H989" s="56"/>
      <c r="I989" s="56"/>
      <c r="J989" s="56"/>
    </row>
    <row r="990" spans="1:10" ht="15" x14ac:dyDescent="0.2">
      <c r="A990" s="114" t="s">
        <v>2614</v>
      </c>
      <c r="B990" s="114" t="s">
        <v>1971</v>
      </c>
      <c r="C990" s="114" t="s">
        <v>1972</v>
      </c>
      <c r="D990" s="114"/>
      <c r="E990" s="304">
        <v>26000</v>
      </c>
      <c r="F990" s="114" t="s">
        <v>2594</v>
      </c>
      <c r="G990" s="56"/>
      <c r="H990" s="56"/>
      <c r="I990" s="56"/>
      <c r="J990" s="56"/>
    </row>
    <row r="991" spans="1:10" ht="15" x14ac:dyDescent="0.2">
      <c r="A991" s="114" t="s">
        <v>2614</v>
      </c>
      <c r="B991" s="114" t="s">
        <v>1971</v>
      </c>
      <c r="C991" s="114" t="s">
        <v>1972</v>
      </c>
      <c r="D991" s="114"/>
      <c r="E991" s="304">
        <v>26000</v>
      </c>
      <c r="F991" s="114" t="s">
        <v>2594</v>
      </c>
      <c r="G991" s="56"/>
      <c r="H991" s="56"/>
      <c r="I991" s="56"/>
      <c r="J991" s="56"/>
    </row>
    <row r="992" spans="1:10" ht="15" x14ac:dyDescent="0.2">
      <c r="A992" s="114" t="s">
        <v>2614</v>
      </c>
      <c r="B992" s="114" t="s">
        <v>1971</v>
      </c>
      <c r="C992" s="114" t="s">
        <v>1972</v>
      </c>
      <c r="D992" s="114"/>
      <c r="E992" s="304">
        <v>26000</v>
      </c>
      <c r="F992" s="114" t="s">
        <v>2594</v>
      </c>
      <c r="G992" s="56"/>
      <c r="H992" s="56"/>
      <c r="I992" s="56"/>
      <c r="J992" s="56"/>
    </row>
    <row r="993" spans="1:10" ht="15" x14ac:dyDescent="0.2">
      <c r="A993" s="114" t="s">
        <v>2614</v>
      </c>
      <c r="B993" s="114" t="s">
        <v>1971</v>
      </c>
      <c r="C993" s="114" t="s">
        <v>1972</v>
      </c>
      <c r="D993" s="114"/>
      <c r="E993" s="304">
        <v>26000</v>
      </c>
      <c r="F993" s="114" t="s">
        <v>2594</v>
      </c>
      <c r="G993" s="56"/>
      <c r="H993" s="56"/>
      <c r="I993" s="56"/>
      <c r="J993" s="56"/>
    </row>
    <row r="994" spans="1:10" ht="15" x14ac:dyDescent="0.2">
      <c r="A994" s="114" t="s">
        <v>2614</v>
      </c>
      <c r="B994" s="114" t="s">
        <v>1971</v>
      </c>
      <c r="C994" s="114" t="s">
        <v>1972</v>
      </c>
      <c r="D994" s="114"/>
      <c r="E994" s="304">
        <v>26000</v>
      </c>
      <c r="F994" s="114" t="s">
        <v>2594</v>
      </c>
      <c r="G994" s="56"/>
      <c r="H994" s="56"/>
      <c r="I994" s="56"/>
      <c r="J994" s="56"/>
    </row>
    <row r="995" spans="1:10" ht="15" x14ac:dyDescent="0.2">
      <c r="A995" s="114" t="s">
        <v>2615</v>
      </c>
      <c r="B995" s="114" t="s">
        <v>1971</v>
      </c>
      <c r="C995" s="114" t="s">
        <v>1972</v>
      </c>
      <c r="D995" s="114"/>
      <c r="E995" s="304">
        <v>26000</v>
      </c>
      <c r="F995" s="114" t="s">
        <v>2594</v>
      </c>
      <c r="G995" s="56"/>
      <c r="H995" s="56"/>
      <c r="I995" s="56"/>
      <c r="J995" s="56"/>
    </row>
    <row r="996" spans="1:10" ht="15" x14ac:dyDescent="0.2">
      <c r="A996" s="114" t="s">
        <v>2615</v>
      </c>
      <c r="B996" s="114" t="s">
        <v>1971</v>
      </c>
      <c r="C996" s="114" t="s">
        <v>1972</v>
      </c>
      <c r="D996" s="114"/>
      <c r="E996" s="304">
        <v>26000</v>
      </c>
      <c r="F996" s="114" t="s">
        <v>2594</v>
      </c>
      <c r="G996" s="56"/>
      <c r="H996" s="56"/>
      <c r="I996" s="56"/>
      <c r="J996" s="56"/>
    </row>
    <row r="997" spans="1:10" ht="15" x14ac:dyDescent="0.2">
      <c r="A997" s="114" t="s">
        <v>2615</v>
      </c>
      <c r="B997" s="114" t="s">
        <v>1971</v>
      </c>
      <c r="C997" s="114" t="s">
        <v>1972</v>
      </c>
      <c r="D997" s="114"/>
      <c r="E997" s="304">
        <v>26000</v>
      </c>
      <c r="F997" s="114" t="s">
        <v>2594</v>
      </c>
      <c r="G997" s="56"/>
      <c r="H997" s="56"/>
      <c r="I997" s="56"/>
      <c r="J997" s="56"/>
    </row>
    <row r="998" spans="1:10" ht="15" x14ac:dyDescent="0.2">
      <c r="A998" s="114" t="s">
        <v>2615</v>
      </c>
      <c r="B998" s="114" t="s">
        <v>1971</v>
      </c>
      <c r="C998" s="114" t="s">
        <v>1972</v>
      </c>
      <c r="D998" s="114"/>
      <c r="E998" s="304">
        <v>26000</v>
      </c>
      <c r="F998" s="114" t="s">
        <v>2594</v>
      </c>
      <c r="G998" s="56"/>
      <c r="H998" s="56"/>
      <c r="I998" s="56"/>
      <c r="J998" s="56"/>
    </row>
    <row r="999" spans="1:10" ht="15" x14ac:dyDescent="0.2">
      <c r="A999" s="114" t="s">
        <v>2615</v>
      </c>
      <c r="B999" s="114" t="s">
        <v>1971</v>
      </c>
      <c r="C999" s="114" t="s">
        <v>1972</v>
      </c>
      <c r="D999" s="114"/>
      <c r="E999" s="304">
        <v>26000</v>
      </c>
      <c r="F999" s="114" t="s">
        <v>2594</v>
      </c>
      <c r="G999" s="56"/>
      <c r="H999" s="56"/>
      <c r="I999" s="56"/>
      <c r="J999" s="56"/>
    </row>
    <row r="1000" spans="1:10" ht="15" x14ac:dyDescent="0.2">
      <c r="A1000" s="114" t="s">
        <v>2615</v>
      </c>
      <c r="B1000" s="114" t="s">
        <v>1971</v>
      </c>
      <c r="C1000" s="114" t="s">
        <v>1972</v>
      </c>
      <c r="D1000" s="114"/>
      <c r="E1000" s="304">
        <v>26000</v>
      </c>
      <c r="F1000" s="114" t="s">
        <v>2594</v>
      </c>
      <c r="G1000" s="56"/>
      <c r="H1000" s="56"/>
      <c r="I1000" s="56"/>
      <c r="J1000" s="56"/>
    </row>
    <row r="1001" spans="1:10" ht="15" x14ac:dyDescent="0.2">
      <c r="A1001" s="114" t="s">
        <v>2616</v>
      </c>
      <c r="B1001" s="114" t="s">
        <v>1971</v>
      </c>
      <c r="C1001" s="114" t="s">
        <v>1972</v>
      </c>
      <c r="D1001" s="114"/>
      <c r="E1001" s="304">
        <v>26000</v>
      </c>
      <c r="F1001" s="114" t="s">
        <v>2594</v>
      </c>
      <c r="G1001" s="56"/>
      <c r="H1001" s="56"/>
      <c r="I1001" s="56"/>
      <c r="J1001" s="56"/>
    </row>
    <row r="1002" spans="1:10" ht="15" x14ac:dyDescent="0.2">
      <c r="A1002" s="114" t="s">
        <v>2616</v>
      </c>
      <c r="B1002" s="114" t="s">
        <v>1971</v>
      </c>
      <c r="C1002" s="114" t="s">
        <v>1972</v>
      </c>
      <c r="D1002" s="114"/>
      <c r="E1002" s="304">
        <v>26000</v>
      </c>
      <c r="F1002" s="114" t="s">
        <v>2594</v>
      </c>
      <c r="G1002" s="56"/>
      <c r="H1002" s="56"/>
      <c r="I1002" s="56"/>
      <c r="J1002" s="56"/>
    </row>
    <row r="1003" spans="1:10" ht="15" x14ac:dyDescent="0.2">
      <c r="A1003" s="114" t="s">
        <v>2616</v>
      </c>
      <c r="B1003" s="114" t="s">
        <v>1971</v>
      </c>
      <c r="C1003" s="114" t="s">
        <v>1972</v>
      </c>
      <c r="D1003" s="114"/>
      <c r="E1003" s="304">
        <v>26000</v>
      </c>
      <c r="F1003" s="114" t="s">
        <v>2594</v>
      </c>
      <c r="G1003" s="56"/>
      <c r="H1003" s="56"/>
      <c r="I1003" s="56"/>
      <c r="J1003" s="56"/>
    </row>
    <row r="1004" spans="1:10" ht="15" x14ac:dyDescent="0.2">
      <c r="A1004" s="114" t="s">
        <v>2617</v>
      </c>
      <c r="B1004" s="114" t="s">
        <v>576</v>
      </c>
      <c r="C1004" s="114" t="s">
        <v>2234</v>
      </c>
      <c r="D1004" s="114"/>
      <c r="E1004" s="304">
        <v>36000</v>
      </c>
      <c r="F1004" s="114" t="s">
        <v>2594</v>
      </c>
      <c r="G1004" s="56"/>
      <c r="H1004" s="56"/>
      <c r="I1004" s="56"/>
      <c r="J1004" s="56"/>
    </row>
    <row r="1005" spans="1:10" ht="15" x14ac:dyDescent="0.2">
      <c r="A1005" s="114" t="s">
        <v>2618</v>
      </c>
      <c r="B1005" s="114" t="s">
        <v>1971</v>
      </c>
      <c r="C1005" s="114" t="s">
        <v>1972</v>
      </c>
      <c r="D1005" s="114"/>
      <c r="E1005" s="304">
        <v>67500</v>
      </c>
      <c r="F1005" s="114" t="s">
        <v>2594</v>
      </c>
      <c r="G1005" s="56"/>
      <c r="H1005" s="56"/>
      <c r="I1005" s="56"/>
      <c r="J1005" s="56"/>
    </row>
    <row r="1006" spans="1:10" ht="15" x14ac:dyDescent="0.2">
      <c r="A1006" s="114" t="s">
        <v>2619</v>
      </c>
      <c r="B1006" s="114" t="s">
        <v>1025</v>
      </c>
      <c r="C1006" s="114" t="s">
        <v>2255</v>
      </c>
      <c r="D1006" s="114"/>
      <c r="E1006" s="304">
        <v>100000</v>
      </c>
      <c r="F1006" s="114" t="s">
        <v>2594</v>
      </c>
      <c r="G1006" s="56"/>
      <c r="H1006" s="56"/>
      <c r="I1006" s="56"/>
      <c r="J1006" s="56"/>
    </row>
    <row r="1007" spans="1:10" ht="15" x14ac:dyDescent="0.2">
      <c r="A1007" s="114" t="s">
        <v>2620</v>
      </c>
      <c r="B1007" s="114" t="s">
        <v>1025</v>
      </c>
      <c r="C1007" s="114" t="s">
        <v>2255</v>
      </c>
      <c r="D1007" s="114"/>
      <c r="E1007" s="304">
        <v>25000</v>
      </c>
      <c r="F1007" s="114" t="s">
        <v>2594</v>
      </c>
      <c r="G1007" s="56"/>
      <c r="H1007" s="56"/>
      <c r="I1007" s="56"/>
      <c r="J1007" s="56"/>
    </row>
    <row r="1008" spans="1:10" ht="15" x14ac:dyDescent="0.2">
      <c r="A1008" s="114" t="s">
        <v>2621</v>
      </c>
      <c r="B1008" s="114" t="s">
        <v>1025</v>
      </c>
      <c r="C1008" s="114" t="s">
        <v>2255</v>
      </c>
      <c r="D1008" s="114"/>
      <c r="E1008" s="304">
        <v>30000</v>
      </c>
      <c r="F1008" s="114" t="s">
        <v>2594</v>
      </c>
      <c r="G1008" s="56"/>
      <c r="H1008" s="56"/>
      <c r="I1008" s="56"/>
      <c r="J1008" s="56"/>
    </row>
    <row r="1009" spans="1:10" ht="15" x14ac:dyDescent="0.2">
      <c r="A1009" s="114" t="s">
        <v>2622</v>
      </c>
      <c r="B1009" s="114" t="s">
        <v>1971</v>
      </c>
      <c r="C1009" s="114" t="s">
        <v>1972</v>
      </c>
      <c r="D1009" s="114"/>
      <c r="E1009" s="304">
        <v>30000</v>
      </c>
      <c r="F1009" s="114" t="s">
        <v>2594</v>
      </c>
      <c r="G1009" s="56"/>
      <c r="H1009" s="56"/>
      <c r="I1009" s="56"/>
      <c r="J1009" s="56"/>
    </row>
    <row r="1010" spans="1:10" ht="15" x14ac:dyDescent="0.2">
      <c r="A1010" s="114" t="s">
        <v>2623</v>
      </c>
      <c r="B1010" s="114" t="s">
        <v>1971</v>
      </c>
      <c r="C1010" s="114" t="s">
        <v>1972</v>
      </c>
      <c r="D1010" s="114"/>
      <c r="E1010" s="304">
        <v>25000</v>
      </c>
      <c r="F1010" s="114" t="s">
        <v>2594</v>
      </c>
      <c r="G1010" s="56"/>
      <c r="H1010" s="56"/>
      <c r="I1010" s="56"/>
      <c r="J1010" s="56"/>
    </row>
    <row r="1011" spans="1:10" ht="15" x14ac:dyDescent="0.2">
      <c r="A1011" s="114" t="s">
        <v>2624</v>
      </c>
      <c r="B1011" s="114" t="s">
        <v>1971</v>
      </c>
      <c r="C1011" s="114" t="s">
        <v>1972</v>
      </c>
      <c r="D1011" s="114"/>
      <c r="E1011" s="304">
        <v>25800</v>
      </c>
      <c r="F1011" s="114" t="s">
        <v>2594</v>
      </c>
      <c r="G1011" s="56"/>
      <c r="H1011" s="56"/>
      <c r="I1011" s="56"/>
      <c r="J1011" s="56"/>
    </row>
    <row r="1012" spans="1:10" ht="15" x14ac:dyDescent="0.2">
      <c r="A1012" s="114" t="s">
        <v>2625</v>
      </c>
      <c r="B1012" s="114" t="s">
        <v>1971</v>
      </c>
      <c r="C1012" s="114" t="s">
        <v>1972</v>
      </c>
      <c r="D1012" s="114"/>
      <c r="E1012" s="304">
        <v>21000</v>
      </c>
      <c r="F1012" s="114" t="s">
        <v>2594</v>
      </c>
      <c r="G1012" s="56"/>
      <c r="H1012" s="56"/>
      <c r="I1012" s="56"/>
      <c r="J1012" s="56"/>
    </row>
    <row r="1013" spans="1:10" ht="15" x14ac:dyDescent="0.2">
      <c r="A1013" s="114" t="s">
        <v>2626</v>
      </c>
      <c r="B1013" s="114" t="s">
        <v>1971</v>
      </c>
      <c r="C1013" s="114" t="s">
        <v>1972</v>
      </c>
      <c r="D1013" s="114"/>
      <c r="E1013" s="304">
        <v>20000</v>
      </c>
      <c r="F1013" s="114" t="s">
        <v>2594</v>
      </c>
      <c r="G1013" s="56"/>
      <c r="H1013" s="56"/>
      <c r="I1013" s="56"/>
      <c r="J1013" s="56"/>
    </row>
    <row r="1014" spans="1:10" ht="15" x14ac:dyDescent="0.2">
      <c r="A1014" s="114" t="s">
        <v>2627</v>
      </c>
      <c r="B1014" s="114" t="s">
        <v>1971</v>
      </c>
      <c r="C1014" s="114" t="s">
        <v>1972</v>
      </c>
      <c r="D1014" s="114"/>
      <c r="E1014" s="304">
        <v>42000</v>
      </c>
      <c r="F1014" s="114" t="s">
        <v>2594</v>
      </c>
      <c r="G1014" s="56"/>
      <c r="H1014" s="56"/>
      <c r="I1014" s="56"/>
      <c r="J1014" s="56"/>
    </row>
    <row r="1015" spans="1:10" ht="15" x14ac:dyDescent="0.2">
      <c r="A1015" s="114" t="s">
        <v>2628</v>
      </c>
      <c r="B1015" s="114" t="s">
        <v>2288</v>
      </c>
      <c r="C1015" s="114" t="s">
        <v>2255</v>
      </c>
      <c r="D1015" s="114"/>
      <c r="E1015" s="304">
        <v>48000</v>
      </c>
      <c r="F1015" s="114" t="s">
        <v>2594</v>
      </c>
      <c r="G1015" s="56"/>
      <c r="H1015" s="56"/>
      <c r="I1015" s="56"/>
      <c r="J1015" s="56"/>
    </row>
    <row r="1016" spans="1:10" ht="15" x14ac:dyDescent="0.2">
      <c r="A1016" s="114" t="s">
        <v>2629</v>
      </c>
      <c r="B1016" s="114" t="s">
        <v>1971</v>
      </c>
      <c r="C1016" s="114" t="s">
        <v>1972</v>
      </c>
      <c r="D1016" s="114"/>
      <c r="E1016" s="304">
        <v>33600</v>
      </c>
      <c r="F1016" s="114" t="s">
        <v>2594</v>
      </c>
      <c r="G1016" s="56"/>
      <c r="H1016" s="56"/>
      <c r="I1016" s="56"/>
      <c r="J1016" s="56"/>
    </row>
    <row r="1017" spans="1:10" ht="15" x14ac:dyDescent="0.2">
      <c r="A1017" s="114" t="s">
        <v>2630</v>
      </c>
      <c r="B1017" s="114" t="s">
        <v>1971</v>
      </c>
      <c r="C1017" s="114" t="s">
        <v>1972</v>
      </c>
      <c r="D1017" s="114"/>
      <c r="E1017" s="304">
        <v>56547</v>
      </c>
      <c r="F1017" s="114" t="s">
        <v>2594</v>
      </c>
      <c r="G1017" s="56"/>
      <c r="H1017" s="56"/>
      <c r="I1017" s="56"/>
      <c r="J1017" s="56"/>
    </row>
    <row r="1018" spans="1:10" ht="15" x14ac:dyDescent="0.2">
      <c r="A1018" s="114" t="s">
        <v>2631</v>
      </c>
      <c r="B1018" s="114" t="s">
        <v>1025</v>
      </c>
      <c r="C1018" s="114" t="s">
        <v>2255</v>
      </c>
      <c r="D1018" s="114"/>
      <c r="E1018" s="304">
        <v>336000</v>
      </c>
      <c r="F1018" s="114" t="s">
        <v>2594</v>
      </c>
      <c r="G1018" s="56"/>
      <c r="H1018" s="56"/>
      <c r="I1018" s="56"/>
      <c r="J1018" s="56"/>
    </row>
    <row r="1019" spans="1:10" ht="15" x14ac:dyDescent="0.2">
      <c r="A1019" s="114" t="s">
        <v>2632</v>
      </c>
      <c r="B1019" s="114" t="s">
        <v>508</v>
      </c>
      <c r="C1019" s="114" t="s">
        <v>2255</v>
      </c>
      <c r="D1019" s="114"/>
      <c r="E1019" s="304">
        <v>414000</v>
      </c>
      <c r="F1019" s="114" t="s">
        <v>2594</v>
      </c>
      <c r="G1019" s="56"/>
      <c r="H1019" s="56"/>
      <c r="I1019" s="56"/>
      <c r="J1019" s="56"/>
    </row>
    <row r="1020" spans="1:10" ht="15" x14ac:dyDescent="0.2">
      <c r="A1020" s="114" t="s">
        <v>2633</v>
      </c>
      <c r="B1020" s="114" t="s">
        <v>1971</v>
      </c>
      <c r="C1020" s="114" t="s">
        <v>1972</v>
      </c>
      <c r="D1020" s="114"/>
      <c r="E1020" s="304">
        <v>25000</v>
      </c>
      <c r="F1020" s="114" t="s">
        <v>2594</v>
      </c>
      <c r="G1020" s="56"/>
      <c r="H1020" s="56"/>
      <c r="I1020" s="56"/>
      <c r="J1020" s="56"/>
    </row>
    <row r="1021" spans="1:10" ht="15" x14ac:dyDescent="0.2">
      <c r="A1021" s="114" t="s">
        <v>2634</v>
      </c>
      <c r="B1021" s="114" t="s">
        <v>1971</v>
      </c>
      <c r="C1021" s="114" t="s">
        <v>1972</v>
      </c>
      <c r="D1021" s="114"/>
      <c r="E1021" s="304">
        <v>25000</v>
      </c>
      <c r="F1021" s="114" t="s">
        <v>2594</v>
      </c>
      <c r="G1021" s="56"/>
      <c r="H1021" s="56"/>
      <c r="I1021" s="56"/>
      <c r="J1021" s="56"/>
    </row>
    <row r="1022" spans="1:10" ht="15" x14ac:dyDescent="0.2">
      <c r="A1022" s="114" t="s">
        <v>2635</v>
      </c>
      <c r="B1022" s="114" t="s">
        <v>1971</v>
      </c>
      <c r="C1022" s="114" t="s">
        <v>1972</v>
      </c>
      <c r="D1022" s="114"/>
      <c r="E1022" s="304">
        <v>20000</v>
      </c>
      <c r="F1022" s="114" t="s">
        <v>2594</v>
      </c>
      <c r="G1022" s="56"/>
      <c r="H1022" s="56"/>
      <c r="I1022" s="56"/>
      <c r="J1022" s="56"/>
    </row>
    <row r="1023" spans="1:10" ht="15" x14ac:dyDescent="0.2">
      <c r="A1023" s="114" t="s">
        <v>2636</v>
      </c>
      <c r="B1023" s="114" t="s">
        <v>1971</v>
      </c>
      <c r="C1023" s="114" t="s">
        <v>1972</v>
      </c>
      <c r="D1023" s="114"/>
      <c r="E1023" s="304">
        <v>30000</v>
      </c>
      <c r="F1023" s="114" t="s">
        <v>2594</v>
      </c>
      <c r="G1023" s="56"/>
      <c r="H1023" s="56"/>
      <c r="I1023" s="56"/>
      <c r="J1023" s="56"/>
    </row>
    <row r="1024" spans="1:10" ht="15" x14ac:dyDescent="0.2">
      <c r="A1024" s="114" t="s">
        <v>2637</v>
      </c>
      <c r="B1024" s="114" t="s">
        <v>1971</v>
      </c>
      <c r="C1024" s="114" t="s">
        <v>1972</v>
      </c>
      <c r="D1024" s="114"/>
      <c r="E1024" s="304">
        <v>30000</v>
      </c>
      <c r="F1024" s="114" t="s">
        <v>2594</v>
      </c>
      <c r="G1024" s="56"/>
      <c r="H1024" s="56"/>
      <c r="I1024" s="56"/>
      <c r="J1024" s="56"/>
    </row>
    <row r="1025" spans="1:10" ht="15" x14ac:dyDescent="0.2">
      <c r="A1025" s="114" t="s">
        <v>2638</v>
      </c>
      <c r="B1025" s="114" t="s">
        <v>1025</v>
      </c>
      <c r="C1025" s="114" t="s">
        <v>2255</v>
      </c>
      <c r="D1025" s="114"/>
      <c r="E1025" s="304">
        <v>80000</v>
      </c>
      <c r="F1025" s="114" t="s">
        <v>2594</v>
      </c>
      <c r="G1025" s="56"/>
      <c r="H1025" s="56"/>
      <c r="I1025" s="56"/>
      <c r="J1025" s="56"/>
    </row>
    <row r="1026" spans="1:10" ht="15" x14ac:dyDescent="0.2">
      <c r="A1026" s="114" t="s">
        <v>2639</v>
      </c>
      <c r="B1026" s="114" t="s">
        <v>1971</v>
      </c>
      <c r="C1026" s="114" t="s">
        <v>1972</v>
      </c>
      <c r="D1026" s="114"/>
      <c r="E1026" s="304">
        <v>24000</v>
      </c>
      <c r="F1026" s="114" t="s">
        <v>2594</v>
      </c>
      <c r="G1026" s="56"/>
      <c r="H1026" s="56"/>
      <c r="I1026" s="56"/>
      <c r="J1026" s="56"/>
    </row>
    <row r="1027" spans="1:10" ht="15" x14ac:dyDescent="0.2">
      <c r="A1027" s="114" t="s">
        <v>2639</v>
      </c>
      <c r="B1027" s="114" t="s">
        <v>1971</v>
      </c>
      <c r="C1027" s="114" t="s">
        <v>1972</v>
      </c>
      <c r="D1027" s="114"/>
      <c r="E1027" s="304">
        <v>24000</v>
      </c>
      <c r="F1027" s="114" t="s">
        <v>2594</v>
      </c>
      <c r="G1027" s="56"/>
      <c r="H1027" s="56"/>
      <c r="I1027" s="56"/>
      <c r="J1027" s="56"/>
    </row>
    <row r="1028" spans="1:10" ht="15" x14ac:dyDescent="0.2">
      <c r="A1028" s="114" t="s">
        <v>2640</v>
      </c>
      <c r="B1028" s="114" t="s">
        <v>1971</v>
      </c>
      <c r="C1028" s="114" t="s">
        <v>1972</v>
      </c>
      <c r="D1028" s="114"/>
      <c r="E1028" s="304">
        <v>24000</v>
      </c>
      <c r="F1028" s="114" t="s">
        <v>2594</v>
      </c>
      <c r="G1028" s="56"/>
      <c r="H1028" s="56"/>
      <c r="I1028" s="56"/>
      <c r="J1028" s="56"/>
    </row>
    <row r="1029" spans="1:10" ht="15" x14ac:dyDescent="0.2">
      <c r="A1029" s="114" t="s">
        <v>2640</v>
      </c>
      <c r="B1029" s="114" t="s">
        <v>1971</v>
      </c>
      <c r="C1029" s="114" t="s">
        <v>1972</v>
      </c>
      <c r="D1029" s="114"/>
      <c r="E1029" s="304">
        <v>24000</v>
      </c>
      <c r="F1029" s="114" t="s">
        <v>2594</v>
      </c>
      <c r="G1029" s="56"/>
      <c r="H1029" s="56"/>
      <c r="I1029" s="56"/>
      <c r="J1029" s="56"/>
    </row>
    <row r="1030" spans="1:10" ht="15" x14ac:dyDescent="0.2">
      <c r="A1030" s="114" t="s">
        <v>2641</v>
      </c>
      <c r="B1030" s="114" t="s">
        <v>2642</v>
      </c>
      <c r="C1030" s="114" t="s">
        <v>2255</v>
      </c>
      <c r="D1030" s="114"/>
      <c r="E1030" s="304">
        <v>1200000</v>
      </c>
      <c r="F1030" s="114" t="s">
        <v>2594</v>
      </c>
      <c r="G1030" s="56"/>
      <c r="H1030" s="56"/>
      <c r="I1030" s="56"/>
      <c r="J1030" s="56"/>
    </row>
    <row r="1031" spans="1:10" ht="15" x14ac:dyDescent="0.2">
      <c r="A1031" s="114" t="s">
        <v>2643</v>
      </c>
      <c r="B1031" s="114" t="s">
        <v>1025</v>
      </c>
      <c r="C1031" s="114" t="s">
        <v>2255</v>
      </c>
      <c r="D1031" s="114"/>
      <c r="E1031" s="304">
        <v>60000</v>
      </c>
      <c r="F1031" s="114" t="s">
        <v>2594</v>
      </c>
      <c r="G1031" s="56"/>
      <c r="H1031" s="56"/>
      <c r="I1031" s="56"/>
      <c r="J1031" s="56"/>
    </row>
    <row r="1032" spans="1:10" ht="15" x14ac:dyDescent="0.2">
      <c r="A1032" s="114" t="s">
        <v>2644</v>
      </c>
      <c r="B1032" s="114" t="s">
        <v>1025</v>
      </c>
      <c r="C1032" s="114" t="s">
        <v>2255</v>
      </c>
      <c r="D1032" s="114"/>
      <c r="E1032" s="304">
        <v>160000</v>
      </c>
      <c r="F1032" s="114" t="s">
        <v>2594</v>
      </c>
      <c r="G1032" s="56"/>
      <c r="H1032" s="56"/>
      <c r="I1032" s="56"/>
      <c r="J1032" s="56"/>
    </row>
    <row r="1033" spans="1:10" ht="15" x14ac:dyDescent="0.2">
      <c r="A1033" s="114" t="s">
        <v>2645</v>
      </c>
      <c r="B1033" s="114" t="s">
        <v>1971</v>
      </c>
      <c r="C1033" s="114" t="s">
        <v>1972</v>
      </c>
      <c r="D1033" s="114"/>
      <c r="E1033" s="304">
        <v>40000</v>
      </c>
      <c r="F1033" s="114" t="s">
        <v>2594</v>
      </c>
      <c r="G1033" s="56"/>
      <c r="H1033" s="56"/>
      <c r="I1033" s="56"/>
      <c r="J1033" s="56"/>
    </row>
    <row r="1034" spans="1:10" ht="15" x14ac:dyDescent="0.2">
      <c r="A1034" s="114" t="s">
        <v>2646</v>
      </c>
      <c r="B1034" s="114" t="s">
        <v>1971</v>
      </c>
      <c r="C1034" s="114" t="s">
        <v>1972</v>
      </c>
      <c r="D1034" s="114"/>
      <c r="E1034" s="304">
        <v>31200</v>
      </c>
      <c r="F1034" s="114" t="s">
        <v>2594</v>
      </c>
      <c r="G1034" s="56"/>
      <c r="H1034" s="56"/>
      <c r="I1034" s="56"/>
      <c r="J1034" s="56"/>
    </row>
    <row r="1035" spans="1:10" ht="15" x14ac:dyDescent="0.2">
      <c r="A1035" s="114" t="s">
        <v>2647</v>
      </c>
      <c r="B1035" s="114" t="s">
        <v>1025</v>
      </c>
      <c r="C1035" s="114" t="s">
        <v>2255</v>
      </c>
      <c r="D1035" s="114"/>
      <c r="E1035" s="304">
        <v>300000</v>
      </c>
      <c r="F1035" s="114" t="s">
        <v>2594</v>
      </c>
      <c r="G1035" s="56"/>
      <c r="H1035" s="56"/>
      <c r="I1035" s="56"/>
      <c r="J1035" s="56"/>
    </row>
    <row r="1036" spans="1:10" ht="15" x14ac:dyDescent="0.2">
      <c r="A1036" s="114" t="s">
        <v>2648</v>
      </c>
      <c r="B1036" s="114" t="s">
        <v>576</v>
      </c>
      <c r="C1036" s="114" t="s">
        <v>2234</v>
      </c>
      <c r="D1036" s="114"/>
      <c r="E1036" s="304">
        <v>36000</v>
      </c>
      <c r="F1036" s="114" t="s">
        <v>2594</v>
      </c>
      <c r="G1036" s="56"/>
      <c r="H1036" s="56"/>
      <c r="I1036" s="56"/>
      <c r="J1036" s="56"/>
    </row>
    <row r="1037" spans="1:10" ht="15" x14ac:dyDescent="0.2">
      <c r="A1037" s="114" t="s">
        <v>2649</v>
      </c>
      <c r="B1037" s="114" t="s">
        <v>576</v>
      </c>
      <c r="C1037" s="114" t="s">
        <v>2234</v>
      </c>
      <c r="D1037" s="114"/>
      <c r="E1037" s="304">
        <v>33800</v>
      </c>
      <c r="F1037" s="114" t="s">
        <v>2594</v>
      </c>
      <c r="G1037" s="56"/>
      <c r="H1037" s="56"/>
      <c r="I1037" s="56"/>
      <c r="J1037" s="56"/>
    </row>
    <row r="1038" spans="1:10" ht="15" x14ac:dyDescent="0.2">
      <c r="A1038" s="114" t="s">
        <v>2650</v>
      </c>
      <c r="B1038" s="114" t="s">
        <v>576</v>
      </c>
      <c r="C1038" s="114" t="s">
        <v>2234</v>
      </c>
      <c r="D1038" s="114"/>
      <c r="E1038" s="304">
        <v>36500</v>
      </c>
      <c r="F1038" s="114" t="s">
        <v>2594</v>
      </c>
      <c r="G1038" s="56"/>
      <c r="H1038" s="56"/>
      <c r="I1038" s="56"/>
      <c r="J1038" s="56"/>
    </row>
    <row r="1039" spans="1:10" ht="15" x14ac:dyDescent="0.2">
      <c r="A1039" s="114" t="s">
        <v>2651</v>
      </c>
      <c r="B1039" s="114" t="s">
        <v>1025</v>
      </c>
      <c r="C1039" s="114" t="s">
        <v>2255</v>
      </c>
      <c r="D1039" s="114"/>
      <c r="E1039" s="304">
        <v>150000</v>
      </c>
      <c r="F1039" s="114" t="s">
        <v>2594</v>
      </c>
      <c r="G1039" s="56"/>
      <c r="H1039" s="56"/>
      <c r="I1039" s="56"/>
      <c r="J1039" s="56"/>
    </row>
    <row r="1040" spans="1:10" ht="15" x14ac:dyDescent="0.2">
      <c r="A1040" s="114" t="s">
        <v>2652</v>
      </c>
      <c r="B1040" s="114" t="s">
        <v>1971</v>
      </c>
      <c r="C1040" s="114" t="s">
        <v>1972</v>
      </c>
      <c r="D1040" s="114"/>
      <c r="E1040" s="304">
        <v>108000</v>
      </c>
      <c r="F1040" s="114" t="s">
        <v>2594</v>
      </c>
      <c r="G1040" s="56"/>
      <c r="H1040" s="56"/>
      <c r="I1040" s="56"/>
      <c r="J1040" s="56"/>
    </row>
    <row r="1041" spans="1:10" ht="15" x14ac:dyDescent="0.2">
      <c r="A1041" s="114" t="s">
        <v>2653</v>
      </c>
      <c r="B1041" s="114" t="s">
        <v>1971</v>
      </c>
      <c r="C1041" s="114" t="s">
        <v>1972</v>
      </c>
      <c r="D1041" s="114"/>
      <c r="E1041" s="304">
        <v>20000</v>
      </c>
      <c r="F1041" s="114" t="s">
        <v>2594</v>
      </c>
      <c r="G1041" s="56"/>
      <c r="H1041" s="56"/>
      <c r="I1041" s="56"/>
      <c r="J1041" s="56"/>
    </row>
    <row r="1042" spans="1:10" ht="15" x14ac:dyDescent="0.2">
      <c r="A1042" s="114" t="s">
        <v>2654</v>
      </c>
      <c r="B1042" s="114" t="s">
        <v>1971</v>
      </c>
      <c r="C1042" s="114" t="s">
        <v>1972</v>
      </c>
      <c r="D1042" s="114"/>
      <c r="E1042" s="304">
        <v>72000</v>
      </c>
      <c r="F1042" s="114" t="s">
        <v>2594</v>
      </c>
      <c r="G1042" s="56"/>
      <c r="H1042" s="56"/>
      <c r="I1042" s="56"/>
      <c r="J1042" s="56"/>
    </row>
    <row r="1043" spans="1:10" ht="15" x14ac:dyDescent="0.2">
      <c r="A1043" s="114" t="s">
        <v>2655</v>
      </c>
      <c r="B1043" s="114" t="s">
        <v>1971</v>
      </c>
      <c r="C1043" s="114" t="s">
        <v>1972</v>
      </c>
      <c r="D1043" s="114"/>
      <c r="E1043" s="304">
        <v>30000</v>
      </c>
      <c r="F1043" s="114" t="s">
        <v>2594</v>
      </c>
      <c r="G1043" s="56"/>
      <c r="H1043" s="56"/>
      <c r="I1043" s="56"/>
      <c r="J1043" s="56"/>
    </row>
    <row r="1044" spans="1:10" ht="15" x14ac:dyDescent="0.2">
      <c r="A1044" s="114" t="s">
        <v>2656</v>
      </c>
      <c r="B1044" s="114" t="s">
        <v>576</v>
      </c>
      <c r="C1044" s="114" t="s">
        <v>2234</v>
      </c>
      <c r="D1044" s="114"/>
      <c r="E1044" s="304">
        <v>30000</v>
      </c>
      <c r="F1044" s="114" t="s">
        <v>2594</v>
      </c>
      <c r="G1044" s="56"/>
      <c r="H1044" s="56"/>
      <c r="I1044" s="56"/>
      <c r="J1044" s="56"/>
    </row>
    <row r="1045" spans="1:10" ht="15" x14ac:dyDescent="0.2">
      <c r="A1045" s="114" t="s">
        <v>2657</v>
      </c>
      <c r="B1045" s="114" t="s">
        <v>1971</v>
      </c>
      <c r="C1045" s="114" t="s">
        <v>1972</v>
      </c>
      <c r="D1045" s="114"/>
      <c r="E1045" s="304">
        <v>35000</v>
      </c>
      <c r="F1045" s="114" t="s">
        <v>2594</v>
      </c>
      <c r="G1045" s="56"/>
      <c r="H1045" s="56"/>
      <c r="I1045" s="56"/>
      <c r="J1045" s="56"/>
    </row>
    <row r="1046" spans="1:10" ht="15" x14ac:dyDescent="0.2">
      <c r="A1046" s="114" t="s">
        <v>2658</v>
      </c>
      <c r="B1046" s="114" t="s">
        <v>1971</v>
      </c>
      <c r="C1046" s="114" t="s">
        <v>1972</v>
      </c>
      <c r="D1046" s="114"/>
      <c r="E1046" s="304">
        <v>50820</v>
      </c>
      <c r="F1046" s="114" t="s">
        <v>2594</v>
      </c>
      <c r="G1046" s="56"/>
      <c r="H1046" s="56"/>
      <c r="I1046" s="56"/>
      <c r="J1046" s="56"/>
    </row>
    <row r="1047" spans="1:10" ht="15" x14ac:dyDescent="0.2">
      <c r="A1047" s="114" t="s">
        <v>2659</v>
      </c>
      <c r="B1047" s="114" t="s">
        <v>1971</v>
      </c>
      <c r="C1047" s="114" t="s">
        <v>1972</v>
      </c>
      <c r="D1047" s="114"/>
      <c r="E1047" s="304">
        <v>35000</v>
      </c>
      <c r="F1047" s="114" t="s">
        <v>2594</v>
      </c>
      <c r="G1047" s="56"/>
      <c r="H1047" s="56"/>
      <c r="I1047" s="56"/>
      <c r="J1047" s="56"/>
    </row>
    <row r="1048" spans="1:10" ht="15" x14ac:dyDescent="0.2">
      <c r="A1048" s="114" t="s">
        <v>2660</v>
      </c>
      <c r="B1048" s="114" t="s">
        <v>1971</v>
      </c>
      <c r="C1048" s="114" t="s">
        <v>1972</v>
      </c>
      <c r="D1048" s="114"/>
      <c r="E1048" s="304">
        <v>35000</v>
      </c>
      <c r="F1048" s="114" t="s">
        <v>2594</v>
      </c>
      <c r="G1048" s="56"/>
      <c r="H1048" s="56"/>
      <c r="I1048" s="56"/>
      <c r="J1048" s="56"/>
    </row>
    <row r="1049" spans="1:10" ht="15" x14ac:dyDescent="0.2">
      <c r="A1049" s="114" t="s">
        <v>2661</v>
      </c>
      <c r="B1049" s="114" t="s">
        <v>1971</v>
      </c>
      <c r="C1049" s="114" t="s">
        <v>1972</v>
      </c>
      <c r="D1049" s="114"/>
      <c r="E1049" s="304">
        <v>35000</v>
      </c>
      <c r="F1049" s="114" t="s">
        <v>2594</v>
      </c>
      <c r="G1049" s="56"/>
      <c r="H1049" s="56"/>
      <c r="I1049" s="56"/>
      <c r="J1049" s="56"/>
    </row>
    <row r="1050" spans="1:10" ht="15" x14ac:dyDescent="0.2">
      <c r="A1050" s="114" t="s">
        <v>2662</v>
      </c>
      <c r="B1050" s="114" t="s">
        <v>1971</v>
      </c>
      <c r="C1050" s="114" t="s">
        <v>1972</v>
      </c>
      <c r="D1050" s="114"/>
      <c r="E1050" s="304">
        <v>34500</v>
      </c>
      <c r="F1050" s="114" t="s">
        <v>2594</v>
      </c>
      <c r="G1050" s="56"/>
      <c r="H1050" s="56"/>
      <c r="I1050" s="56"/>
      <c r="J1050" s="56"/>
    </row>
    <row r="1051" spans="1:10" ht="15" x14ac:dyDescent="0.2">
      <c r="A1051" s="114" t="s">
        <v>2663</v>
      </c>
      <c r="B1051" s="114" t="s">
        <v>1025</v>
      </c>
      <c r="C1051" s="114" t="s">
        <v>2255</v>
      </c>
      <c r="D1051" s="114"/>
      <c r="E1051" s="304">
        <v>200000</v>
      </c>
      <c r="F1051" s="114" t="s">
        <v>2594</v>
      </c>
      <c r="G1051" s="56"/>
      <c r="H1051" s="56"/>
      <c r="I1051" s="56"/>
      <c r="J1051" s="56"/>
    </row>
    <row r="1052" spans="1:10" ht="15" x14ac:dyDescent="0.2">
      <c r="A1052" s="114" t="s">
        <v>2664</v>
      </c>
      <c r="B1052" s="114" t="s">
        <v>1025</v>
      </c>
      <c r="C1052" s="114" t="s">
        <v>2255</v>
      </c>
      <c r="D1052" s="114"/>
      <c r="E1052" s="304">
        <v>290004</v>
      </c>
      <c r="F1052" s="114" t="s">
        <v>2594</v>
      </c>
      <c r="G1052" s="56"/>
      <c r="H1052" s="56"/>
      <c r="I1052" s="56"/>
      <c r="J1052" s="56"/>
    </row>
    <row r="1053" spans="1:10" ht="15" x14ac:dyDescent="0.2">
      <c r="A1053" s="114" t="s">
        <v>2665</v>
      </c>
      <c r="B1053" s="114" t="s">
        <v>1971</v>
      </c>
      <c r="C1053" s="114" t="s">
        <v>1972</v>
      </c>
      <c r="D1053" s="114"/>
      <c r="E1053" s="304">
        <v>20000</v>
      </c>
      <c r="F1053" s="114" t="s">
        <v>2594</v>
      </c>
      <c r="G1053" s="56"/>
      <c r="H1053" s="56"/>
      <c r="I1053" s="56"/>
      <c r="J1053" s="56"/>
    </row>
    <row r="1054" spans="1:10" ht="15" x14ac:dyDescent="0.2">
      <c r="A1054" s="114" t="s">
        <v>2666</v>
      </c>
      <c r="B1054" s="114" t="s">
        <v>1971</v>
      </c>
      <c r="C1054" s="114" t="s">
        <v>1972</v>
      </c>
      <c r="D1054" s="114"/>
      <c r="E1054" s="304">
        <v>33000</v>
      </c>
      <c r="F1054" s="114" t="s">
        <v>2594</v>
      </c>
      <c r="G1054" s="56"/>
      <c r="H1054" s="56"/>
      <c r="I1054" s="56"/>
      <c r="J1054" s="56"/>
    </row>
    <row r="1055" spans="1:10" ht="15" x14ac:dyDescent="0.2">
      <c r="A1055" s="114" t="s">
        <v>2667</v>
      </c>
      <c r="B1055" s="114" t="s">
        <v>1971</v>
      </c>
      <c r="C1055" s="114" t="s">
        <v>1972</v>
      </c>
      <c r="D1055" s="114"/>
      <c r="E1055" s="304">
        <v>33000</v>
      </c>
      <c r="F1055" s="114" t="s">
        <v>2594</v>
      </c>
      <c r="G1055" s="56"/>
      <c r="H1055" s="56"/>
      <c r="I1055" s="56"/>
      <c r="J1055" s="56"/>
    </row>
    <row r="1056" spans="1:10" ht="15" x14ac:dyDescent="0.2">
      <c r="A1056" s="114" t="s">
        <v>2668</v>
      </c>
      <c r="B1056" s="114" t="s">
        <v>1025</v>
      </c>
      <c r="C1056" s="114" t="s">
        <v>2255</v>
      </c>
      <c r="D1056" s="114"/>
      <c r="E1056" s="304">
        <v>320000</v>
      </c>
      <c r="F1056" s="114" t="s">
        <v>2594</v>
      </c>
      <c r="G1056" s="56"/>
      <c r="H1056" s="56"/>
      <c r="I1056" s="56"/>
      <c r="J1056" s="56"/>
    </row>
    <row r="1057" spans="1:10" ht="15" x14ac:dyDescent="0.2">
      <c r="A1057" s="114" t="s">
        <v>2669</v>
      </c>
      <c r="B1057" s="114" t="s">
        <v>1025</v>
      </c>
      <c r="C1057" s="114" t="s">
        <v>2255</v>
      </c>
      <c r="D1057" s="114"/>
      <c r="E1057" s="304">
        <v>32500</v>
      </c>
      <c r="F1057" s="114" t="s">
        <v>2594</v>
      </c>
      <c r="G1057" s="56"/>
      <c r="H1057" s="56"/>
      <c r="I1057" s="56"/>
      <c r="J1057" s="56"/>
    </row>
    <row r="1058" spans="1:10" ht="15" x14ac:dyDescent="0.2">
      <c r="A1058" s="114" t="s">
        <v>2669</v>
      </c>
      <c r="B1058" s="114" t="s">
        <v>1971</v>
      </c>
      <c r="C1058" s="114" t="s">
        <v>1972</v>
      </c>
      <c r="D1058" s="114"/>
      <c r="E1058" s="304">
        <v>24000</v>
      </c>
      <c r="F1058" s="114" t="s">
        <v>2594</v>
      </c>
      <c r="G1058" s="56"/>
      <c r="H1058" s="56"/>
      <c r="I1058" s="56"/>
      <c r="J1058" s="56"/>
    </row>
    <row r="1059" spans="1:10" ht="15" x14ac:dyDescent="0.2">
      <c r="A1059" s="114" t="s">
        <v>2669</v>
      </c>
      <c r="B1059" s="114" t="s">
        <v>1971</v>
      </c>
      <c r="C1059" s="114" t="s">
        <v>1972</v>
      </c>
      <c r="D1059" s="114"/>
      <c r="E1059" s="304">
        <v>24000</v>
      </c>
      <c r="F1059" s="114" t="s">
        <v>2594</v>
      </c>
      <c r="G1059" s="56"/>
      <c r="H1059" s="56"/>
      <c r="I1059" s="56"/>
      <c r="J1059" s="56"/>
    </row>
    <row r="1060" spans="1:10" ht="15" x14ac:dyDescent="0.2">
      <c r="A1060" s="114" t="s">
        <v>2669</v>
      </c>
      <c r="B1060" s="114" t="s">
        <v>1971</v>
      </c>
      <c r="C1060" s="114" t="s">
        <v>1972</v>
      </c>
      <c r="D1060" s="114"/>
      <c r="E1060" s="304">
        <v>24000</v>
      </c>
      <c r="F1060" s="114" t="s">
        <v>2594</v>
      </c>
      <c r="G1060" s="56"/>
      <c r="H1060" s="56"/>
      <c r="I1060" s="56"/>
      <c r="J1060" s="56"/>
    </row>
    <row r="1061" spans="1:10" ht="15" x14ac:dyDescent="0.2">
      <c r="A1061" s="114" t="s">
        <v>2670</v>
      </c>
      <c r="B1061" s="114" t="s">
        <v>1971</v>
      </c>
      <c r="C1061" s="114" t="s">
        <v>1972</v>
      </c>
      <c r="D1061" s="114"/>
      <c r="E1061" s="304">
        <v>32500</v>
      </c>
      <c r="F1061" s="114" t="s">
        <v>2594</v>
      </c>
      <c r="G1061" s="56"/>
      <c r="H1061" s="56"/>
      <c r="I1061" s="56"/>
      <c r="J1061" s="56"/>
    </row>
    <row r="1062" spans="1:10" ht="15" x14ac:dyDescent="0.2">
      <c r="A1062" s="114" t="s">
        <v>2670</v>
      </c>
      <c r="B1062" s="114" t="s">
        <v>1971</v>
      </c>
      <c r="C1062" s="114" t="s">
        <v>1972</v>
      </c>
      <c r="D1062" s="114"/>
      <c r="E1062" s="304">
        <v>32500</v>
      </c>
      <c r="F1062" s="114" t="s">
        <v>2594</v>
      </c>
      <c r="G1062" s="56"/>
      <c r="H1062" s="56"/>
      <c r="I1062" s="56"/>
      <c r="J1062" s="56"/>
    </row>
    <row r="1063" spans="1:10" ht="15" x14ac:dyDescent="0.2">
      <c r="A1063" s="114" t="s">
        <v>2671</v>
      </c>
      <c r="B1063" s="114" t="s">
        <v>1971</v>
      </c>
      <c r="C1063" s="114" t="s">
        <v>1972</v>
      </c>
      <c r="D1063" s="114"/>
      <c r="E1063" s="304">
        <v>32500</v>
      </c>
      <c r="F1063" s="114" t="s">
        <v>2594</v>
      </c>
      <c r="G1063" s="56"/>
      <c r="H1063" s="56"/>
      <c r="I1063" s="56"/>
      <c r="J1063" s="56"/>
    </row>
    <row r="1064" spans="1:10" ht="15" x14ac:dyDescent="0.2">
      <c r="A1064" s="114" t="s">
        <v>2672</v>
      </c>
      <c r="B1064" s="114" t="s">
        <v>1971</v>
      </c>
      <c r="C1064" s="114" t="s">
        <v>1972</v>
      </c>
      <c r="D1064" s="114"/>
      <c r="E1064" s="304">
        <v>32500</v>
      </c>
      <c r="F1064" s="114" t="s">
        <v>2594</v>
      </c>
      <c r="G1064" s="56"/>
      <c r="H1064" s="56"/>
      <c r="I1064" s="56"/>
      <c r="J1064" s="56"/>
    </row>
    <row r="1065" spans="1:10" ht="15" x14ac:dyDescent="0.2">
      <c r="A1065" s="114" t="s">
        <v>2673</v>
      </c>
      <c r="B1065" s="114" t="s">
        <v>1971</v>
      </c>
      <c r="C1065" s="114" t="s">
        <v>1972</v>
      </c>
      <c r="D1065" s="114"/>
      <c r="E1065" s="304">
        <v>26000</v>
      </c>
      <c r="F1065" s="114" t="s">
        <v>2594</v>
      </c>
      <c r="G1065" s="56"/>
      <c r="H1065" s="56"/>
      <c r="I1065" s="56"/>
      <c r="J1065" s="56"/>
    </row>
    <row r="1066" spans="1:10" ht="15" x14ac:dyDescent="0.2">
      <c r="A1066" s="114" t="s">
        <v>2674</v>
      </c>
      <c r="B1066" s="114" t="s">
        <v>1971</v>
      </c>
      <c r="C1066" s="114" t="s">
        <v>1972</v>
      </c>
      <c r="D1066" s="114"/>
      <c r="E1066" s="304">
        <v>32500</v>
      </c>
      <c r="F1066" s="114" t="s">
        <v>2594</v>
      </c>
      <c r="G1066" s="56"/>
      <c r="H1066" s="56"/>
      <c r="I1066" s="56"/>
      <c r="J1066" s="56"/>
    </row>
    <row r="1067" spans="1:10" ht="15" x14ac:dyDescent="0.2">
      <c r="A1067" s="114" t="s">
        <v>2675</v>
      </c>
      <c r="B1067" s="114" t="s">
        <v>1971</v>
      </c>
      <c r="C1067" s="114" t="s">
        <v>1972</v>
      </c>
      <c r="D1067" s="114"/>
      <c r="E1067" s="304">
        <v>27000</v>
      </c>
      <c r="F1067" s="114" t="s">
        <v>2594</v>
      </c>
      <c r="G1067" s="56"/>
      <c r="H1067" s="56"/>
      <c r="I1067" s="56"/>
      <c r="J1067" s="56"/>
    </row>
    <row r="1068" spans="1:10" ht="15" x14ac:dyDescent="0.2">
      <c r="A1068" s="114" t="s">
        <v>2675</v>
      </c>
      <c r="B1068" s="114" t="s">
        <v>1971</v>
      </c>
      <c r="C1068" s="114" t="s">
        <v>1972</v>
      </c>
      <c r="D1068" s="114"/>
      <c r="E1068" s="304">
        <v>27000</v>
      </c>
      <c r="F1068" s="114" t="s">
        <v>2594</v>
      </c>
      <c r="G1068" s="56"/>
      <c r="H1068" s="56"/>
      <c r="I1068" s="56"/>
      <c r="J1068" s="56"/>
    </row>
    <row r="1069" spans="1:10" ht="15" x14ac:dyDescent="0.2">
      <c r="A1069" s="114" t="s">
        <v>2675</v>
      </c>
      <c r="B1069" s="114" t="s">
        <v>1971</v>
      </c>
      <c r="C1069" s="114" t="s">
        <v>1972</v>
      </c>
      <c r="D1069" s="114"/>
      <c r="E1069" s="304">
        <v>27000</v>
      </c>
      <c r="F1069" s="114" t="s">
        <v>2594</v>
      </c>
      <c r="G1069" s="56"/>
      <c r="H1069" s="56"/>
      <c r="I1069" s="56"/>
      <c r="J1069" s="56"/>
    </row>
    <row r="1070" spans="1:10" ht="15" x14ac:dyDescent="0.2">
      <c r="A1070" s="114" t="s">
        <v>2676</v>
      </c>
      <c r="B1070" s="114" t="s">
        <v>1971</v>
      </c>
      <c r="C1070" s="114" t="s">
        <v>1972</v>
      </c>
      <c r="D1070" s="114"/>
      <c r="E1070" s="304">
        <v>70000</v>
      </c>
      <c r="F1070" s="114" t="s">
        <v>2594</v>
      </c>
      <c r="G1070" s="56"/>
      <c r="H1070" s="56"/>
      <c r="I1070" s="56"/>
      <c r="J1070" s="56"/>
    </row>
    <row r="1071" spans="1:10" ht="15" x14ac:dyDescent="0.2">
      <c r="A1071" s="114" t="s">
        <v>2677</v>
      </c>
      <c r="B1071" s="114" t="s">
        <v>1971</v>
      </c>
      <c r="C1071" s="114" t="s">
        <v>1972</v>
      </c>
      <c r="D1071" s="114"/>
      <c r="E1071" s="304">
        <v>27000</v>
      </c>
      <c r="F1071" s="114" t="s">
        <v>2594</v>
      </c>
      <c r="G1071" s="56"/>
      <c r="H1071" s="56"/>
      <c r="I1071" s="56"/>
      <c r="J1071" s="56"/>
    </row>
    <row r="1072" spans="1:10" ht="15" x14ac:dyDescent="0.2">
      <c r="A1072" s="114" t="s">
        <v>2677</v>
      </c>
      <c r="B1072" s="114" t="s">
        <v>1971</v>
      </c>
      <c r="C1072" s="114" t="s">
        <v>1972</v>
      </c>
      <c r="D1072" s="114"/>
      <c r="E1072" s="304">
        <v>27000</v>
      </c>
      <c r="F1072" s="114" t="s">
        <v>2594</v>
      </c>
      <c r="G1072" s="56"/>
      <c r="H1072" s="56"/>
      <c r="I1072" s="56"/>
      <c r="J1072" s="56"/>
    </row>
    <row r="1073" spans="1:10" ht="15" x14ac:dyDescent="0.2">
      <c r="A1073" s="114" t="s">
        <v>2677</v>
      </c>
      <c r="B1073" s="114" t="s">
        <v>1971</v>
      </c>
      <c r="C1073" s="114" t="s">
        <v>1972</v>
      </c>
      <c r="D1073" s="114"/>
      <c r="E1073" s="304">
        <v>27000</v>
      </c>
      <c r="F1073" s="114" t="s">
        <v>2594</v>
      </c>
      <c r="G1073" s="56"/>
      <c r="H1073" s="56"/>
      <c r="I1073" s="56"/>
      <c r="J1073" s="56"/>
    </row>
    <row r="1074" spans="1:10" ht="15" x14ac:dyDescent="0.2">
      <c r="A1074" s="114" t="s">
        <v>2678</v>
      </c>
      <c r="B1074" s="114" t="s">
        <v>1971</v>
      </c>
      <c r="C1074" s="114" t="s">
        <v>1972</v>
      </c>
      <c r="D1074" s="114"/>
      <c r="E1074" s="304">
        <v>33000</v>
      </c>
      <c r="F1074" s="114" t="s">
        <v>2594</v>
      </c>
      <c r="G1074" s="56"/>
      <c r="H1074" s="56"/>
      <c r="I1074" s="56"/>
      <c r="J1074" s="56"/>
    </row>
    <row r="1075" spans="1:10" ht="15" x14ac:dyDescent="0.2">
      <c r="A1075" s="114" t="s">
        <v>2679</v>
      </c>
      <c r="B1075" s="114" t="s">
        <v>1971</v>
      </c>
      <c r="C1075" s="114" t="s">
        <v>1972</v>
      </c>
      <c r="D1075" s="114"/>
      <c r="E1075" s="304">
        <v>27500</v>
      </c>
      <c r="F1075" s="114" t="s">
        <v>2594</v>
      </c>
      <c r="G1075" s="56"/>
      <c r="H1075" s="56"/>
      <c r="I1075" s="56"/>
      <c r="J1075" s="56"/>
    </row>
    <row r="1076" spans="1:10" ht="15" x14ac:dyDescent="0.2">
      <c r="A1076" s="114" t="s">
        <v>2680</v>
      </c>
      <c r="B1076" s="114" t="s">
        <v>1971</v>
      </c>
      <c r="C1076" s="114" t="s">
        <v>1972</v>
      </c>
      <c r="D1076" s="114"/>
      <c r="E1076" s="304">
        <v>32500</v>
      </c>
      <c r="F1076" s="114" t="s">
        <v>2594</v>
      </c>
      <c r="G1076" s="56"/>
      <c r="H1076" s="56"/>
      <c r="I1076" s="56"/>
      <c r="J1076" s="56"/>
    </row>
    <row r="1077" spans="1:10" ht="15" x14ac:dyDescent="0.2">
      <c r="A1077" s="114" t="s">
        <v>2680</v>
      </c>
      <c r="B1077" s="114" t="s">
        <v>1971</v>
      </c>
      <c r="C1077" s="114" t="s">
        <v>1972</v>
      </c>
      <c r="D1077" s="114"/>
      <c r="E1077" s="304">
        <v>32500</v>
      </c>
      <c r="F1077" s="114" t="s">
        <v>2594</v>
      </c>
      <c r="G1077" s="56"/>
      <c r="H1077" s="56"/>
      <c r="I1077" s="56"/>
      <c r="J1077" s="56"/>
    </row>
    <row r="1078" spans="1:10" ht="15" x14ac:dyDescent="0.2">
      <c r="A1078" s="114" t="s">
        <v>2680</v>
      </c>
      <c r="B1078" s="114" t="s">
        <v>1971</v>
      </c>
      <c r="C1078" s="114" t="s">
        <v>1972</v>
      </c>
      <c r="D1078" s="114"/>
      <c r="E1078" s="304">
        <v>32500</v>
      </c>
      <c r="F1078" s="114" t="s">
        <v>2594</v>
      </c>
      <c r="G1078" s="56"/>
      <c r="H1078" s="56"/>
      <c r="I1078" s="56"/>
      <c r="J1078" s="56"/>
    </row>
    <row r="1079" spans="1:10" ht="15" x14ac:dyDescent="0.2">
      <c r="A1079" s="114" t="s">
        <v>2680</v>
      </c>
      <c r="B1079" s="114" t="s">
        <v>1971</v>
      </c>
      <c r="C1079" s="114" t="s">
        <v>1972</v>
      </c>
      <c r="D1079" s="114"/>
      <c r="E1079" s="304">
        <v>32500</v>
      </c>
      <c r="F1079" s="114" t="s">
        <v>2594</v>
      </c>
      <c r="G1079" s="56"/>
      <c r="H1079" s="56"/>
      <c r="I1079" s="56"/>
      <c r="J1079" s="56"/>
    </row>
    <row r="1080" spans="1:10" ht="15" x14ac:dyDescent="0.2">
      <c r="A1080" s="114" t="s">
        <v>2680</v>
      </c>
      <c r="B1080" s="114" t="s">
        <v>1971</v>
      </c>
      <c r="C1080" s="114" t="s">
        <v>1972</v>
      </c>
      <c r="D1080" s="114"/>
      <c r="E1080" s="304">
        <v>32500</v>
      </c>
      <c r="F1080" s="114" t="s">
        <v>2594</v>
      </c>
      <c r="G1080" s="56"/>
      <c r="H1080" s="56"/>
      <c r="I1080" s="56"/>
      <c r="J1080" s="56"/>
    </row>
    <row r="1081" spans="1:10" ht="15" x14ac:dyDescent="0.2">
      <c r="A1081" s="114" t="s">
        <v>2681</v>
      </c>
      <c r="B1081" s="114" t="s">
        <v>1025</v>
      </c>
      <c r="C1081" s="114" t="s">
        <v>2255</v>
      </c>
      <c r="D1081" s="114"/>
      <c r="E1081" s="304">
        <v>100000</v>
      </c>
      <c r="F1081" s="114" t="s">
        <v>2594</v>
      </c>
      <c r="G1081" s="56"/>
      <c r="H1081" s="56"/>
      <c r="I1081" s="56"/>
      <c r="J1081" s="56"/>
    </row>
    <row r="1082" spans="1:10" ht="15" x14ac:dyDescent="0.2">
      <c r="A1082" s="114" t="s">
        <v>2682</v>
      </c>
      <c r="B1082" s="114" t="s">
        <v>1971</v>
      </c>
      <c r="C1082" s="114" t="s">
        <v>1972</v>
      </c>
      <c r="D1082" s="114"/>
      <c r="E1082" s="304">
        <v>33000</v>
      </c>
      <c r="F1082" s="114" t="s">
        <v>2594</v>
      </c>
      <c r="G1082" s="56"/>
      <c r="H1082" s="56"/>
      <c r="I1082" s="56"/>
      <c r="J1082" s="56"/>
    </row>
    <row r="1083" spans="1:10" ht="15" x14ac:dyDescent="0.2">
      <c r="A1083" s="114" t="s">
        <v>2683</v>
      </c>
      <c r="B1083" s="114" t="s">
        <v>1971</v>
      </c>
      <c r="C1083" s="114" t="s">
        <v>1972</v>
      </c>
      <c r="D1083" s="114"/>
      <c r="E1083" s="304">
        <v>33000</v>
      </c>
      <c r="F1083" s="114" t="s">
        <v>2594</v>
      </c>
      <c r="G1083" s="56"/>
      <c r="H1083" s="56"/>
      <c r="I1083" s="56"/>
      <c r="J1083" s="56"/>
    </row>
    <row r="1084" spans="1:10" ht="15" x14ac:dyDescent="0.2">
      <c r="A1084" s="114" t="s">
        <v>2684</v>
      </c>
      <c r="B1084" s="114" t="s">
        <v>1971</v>
      </c>
      <c r="C1084" s="114" t="s">
        <v>1972</v>
      </c>
      <c r="D1084" s="114"/>
      <c r="E1084" s="304">
        <v>27000</v>
      </c>
      <c r="F1084" s="114" t="s">
        <v>2594</v>
      </c>
      <c r="G1084" s="56"/>
      <c r="H1084" s="56"/>
      <c r="I1084" s="56"/>
      <c r="J1084" s="56"/>
    </row>
    <row r="1085" spans="1:10" ht="15" x14ac:dyDescent="0.2">
      <c r="A1085" s="114" t="s">
        <v>2684</v>
      </c>
      <c r="B1085" s="114" t="s">
        <v>1971</v>
      </c>
      <c r="C1085" s="114" t="s">
        <v>1972</v>
      </c>
      <c r="D1085" s="114"/>
      <c r="E1085" s="304">
        <v>27000</v>
      </c>
      <c r="F1085" s="114" t="s">
        <v>2594</v>
      </c>
      <c r="G1085" s="56"/>
      <c r="H1085" s="56"/>
      <c r="I1085" s="56"/>
      <c r="J1085" s="56"/>
    </row>
    <row r="1086" spans="1:10" ht="15" x14ac:dyDescent="0.2">
      <c r="A1086" s="114" t="s">
        <v>2685</v>
      </c>
      <c r="B1086" s="114" t="s">
        <v>1971</v>
      </c>
      <c r="C1086" s="114" t="s">
        <v>1972</v>
      </c>
      <c r="D1086" s="114"/>
      <c r="E1086" s="304">
        <v>22000</v>
      </c>
      <c r="F1086" s="114" t="s">
        <v>2594</v>
      </c>
      <c r="G1086" s="56"/>
      <c r="H1086" s="56"/>
      <c r="I1086" s="56"/>
      <c r="J1086" s="56"/>
    </row>
    <row r="1087" spans="1:10" ht="15" x14ac:dyDescent="0.2">
      <c r="A1087" s="114" t="s">
        <v>2686</v>
      </c>
      <c r="B1087" s="114" t="s">
        <v>1971</v>
      </c>
      <c r="C1087" s="114" t="s">
        <v>1972</v>
      </c>
      <c r="D1087" s="114"/>
      <c r="E1087" s="304">
        <v>30000</v>
      </c>
      <c r="F1087" s="114" t="s">
        <v>2594</v>
      </c>
      <c r="G1087" s="56"/>
      <c r="H1087" s="56"/>
      <c r="I1087" s="56"/>
      <c r="J1087" s="56"/>
    </row>
    <row r="1088" spans="1:10" ht="15" x14ac:dyDescent="0.2">
      <c r="A1088" s="114" t="s">
        <v>2686</v>
      </c>
      <c r="B1088" s="114" t="s">
        <v>1971</v>
      </c>
      <c r="C1088" s="114" t="s">
        <v>1972</v>
      </c>
      <c r="D1088" s="114"/>
      <c r="E1088" s="304">
        <v>30000</v>
      </c>
      <c r="F1088" s="114" t="s">
        <v>2594</v>
      </c>
      <c r="G1088" s="56"/>
      <c r="H1088" s="56"/>
      <c r="I1088" s="56"/>
      <c r="J1088" s="56"/>
    </row>
    <row r="1089" spans="1:10" ht="15" x14ac:dyDescent="0.2">
      <c r="A1089" s="114" t="s">
        <v>2687</v>
      </c>
      <c r="B1089" s="114" t="s">
        <v>576</v>
      </c>
      <c r="C1089" s="114" t="s">
        <v>2234</v>
      </c>
      <c r="D1089" s="114"/>
      <c r="E1089" s="304">
        <v>90000</v>
      </c>
      <c r="F1089" s="114" t="s">
        <v>2594</v>
      </c>
      <c r="G1089" s="56"/>
      <c r="H1089" s="56"/>
      <c r="I1089" s="56"/>
      <c r="J1089" s="56"/>
    </row>
    <row r="1090" spans="1:10" ht="15" x14ac:dyDescent="0.2">
      <c r="A1090" s="114" t="s">
        <v>2688</v>
      </c>
      <c r="B1090" s="114" t="s">
        <v>576</v>
      </c>
      <c r="C1090" s="114" t="s">
        <v>2234</v>
      </c>
      <c r="D1090" s="114"/>
      <c r="E1090" s="304">
        <v>90000</v>
      </c>
      <c r="F1090" s="114" t="s">
        <v>2594</v>
      </c>
      <c r="G1090" s="56"/>
      <c r="H1090" s="56"/>
      <c r="I1090" s="56"/>
      <c r="J1090" s="56"/>
    </row>
    <row r="1091" spans="1:10" ht="15" x14ac:dyDescent="0.2">
      <c r="A1091" s="114" t="s">
        <v>2689</v>
      </c>
      <c r="B1091" s="114" t="s">
        <v>1025</v>
      </c>
      <c r="C1091" s="114" t="s">
        <v>2255</v>
      </c>
      <c r="D1091" s="114"/>
      <c r="E1091" s="304">
        <v>57600</v>
      </c>
      <c r="F1091" s="114" t="s">
        <v>2594</v>
      </c>
      <c r="G1091" s="56"/>
      <c r="H1091" s="56"/>
      <c r="I1091" s="56"/>
      <c r="J1091" s="56"/>
    </row>
    <row r="1092" spans="1:10" ht="15" x14ac:dyDescent="0.2">
      <c r="A1092" s="114" t="s">
        <v>2690</v>
      </c>
      <c r="B1092" s="114" t="s">
        <v>576</v>
      </c>
      <c r="C1092" s="114" t="s">
        <v>2234</v>
      </c>
      <c r="D1092" s="114"/>
      <c r="E1092" s="304">
        <v>30000</v>
      </c>
      <c r="F1092" s="114" t="s">
        <v>2594</v>
      </c>
      <c r="G1092" s="56"/>
      <c r="H1092" s="56"/>
      <c r="I1092" s="56"/>
      <c r="J1092" s="56"/>
    </row>
    <row r="1093" spans="1:10" ht="15" x14ac:dyDescent="0.2">
      <c r="A1093" s="114" t="s">
        <v>2691</v>
      </c>
      <c r="B1093" s="114" t="s">
        <v>576</v>
      </c>
      <c r="C1093" s="114" t="s">
        <v>2234</v>
      </c>
      <c r="D1093" s="114"/>
      <c r="E1093" s="304">
        <v>50000</v>
      </c>
      <c r="F1093" s="114" t="s">
        <v>2594</v>
      </c>
      <c r="G1093" s="56"/>
      <c r="H1093" s="56"/>
      <c r="I1093" s="56"/>
      <c r="J1093" s="56"/>
    </row>
    <row r="1094" spans="1:10" ht="15" x14ac:dyDescent="0.2">
      <c r="A1094" s="114" t="s">
        <v>2692</v>
      </c>
      <c r="B1094" s="114" t="s">
        <v>1025</v>
      </c>
      <c r="C1094" s="114" t="s">
        <v>2255</v>
      </c>
      <c r="D1094" s="114"/>
      <c r="E1094" s="304">
        <v>300000</v>
      </c>
      <c r="F1094" s="114" t="s">
        <v>2594</v>
      </c>
      <c r="G1094" s="56"/>
      <c r="H1094" s="56"/>
      <c r="I1094" s="56"/>
      <c r="J1094" s="56"/>
    </row>
    <row r="1095" spans="1:10" ht="15" x14ac:dyDescent="0.2">
      <c r="A1095" s="114" t="s">
        <v>2693</v>
      </c>
      <c r="B1095" s="114" t="s">
        <v>1025</v>
      </c>
      <c r="C1095" s="114" t="s">
        <v>2255</v>
      </c>
      <c r="D1095" s="114"/>
      <c r="E1095" s="304">
        <v>61200</v>
      </c>
      <c r="F1095" s="114" t="s">
        <v>2594</v>
      </c>
      <c r="G1095" s="56"/>
      <c r="H1095" s="56"/>
      <c r="I1095" s="56"/>
      <c r="J1095" s="56"/>
    </row>
    <row r="1096" spans="1:10" ht="15" x14ac:dyDescent="0.2">
      <c r="A1096" s="114" t="s">
        <v>2694</v>
      </c>
      <c r="B1096" s="114" t="s">
        <v>1025</v>
      </c>
      <c r="C1096" s="114" t="s">
        <v>2255</v>
      </c>
      <c r="D1096" s="114"/>
      <c r="E1096" s="304">
        <v>300000</v>
      </c>
      <c r="F1096" s="114" t="s">
        <v>2594</v>
      </c>
      <c r="G1096" s="56"/>
      <c r="H1096" s="56"/>
      <c r="I1096" s="56"/>
      <c r="J1096" s="56"/>
    </row>
    <row r="1097" spans="1:10" ht="15" x14ac:dyDescent="0.2">
      <c r="A1097" s="114" t="s">
        <v>2695</v>
      </c>
      <c r="B1097" s="114" t="s">
        <v>576</v>
      </c>
      <c r="C1097" s="114" t="s">
        <v>2234</v>
      </c>
      <c r="D1097" s="114"/>
      <c r="E1097" s="304">
        <v>250000</v>
      </c>
      <c r="F1097" s="114" t="s">
        <v>2594</v>
      </c>
      <c r="G1097" s="56"/>
      <c r="H1097" s="56"/>
      <c r="I1097" s="56"/>
      <c r="J1097" s="56"/>
    </row>
    <row r="1098" spans="1:10" ht="15" x14ac:dyDescent="0.2">
      <c r="A1098" s="114" t="s">
        <v>2696</v>
      </c>
      <c r="B1098" s="114" t="s">
        <v>576</v>
      </c>
      <c r="C1098" s="114" t="s">
        <v>2234</v>
      </c>
      <c r="D1098" s="114"/>
      <c r="E1098" s="304">
        <v>100000</v>
      </c>
      <c r="F1098" s="114" t="s">
        <v>2594</v>
      </c>
      <c r="G1098" s="56"/>
      <c r="H1098" s="56"/>
      <c r="I1098" s="56"/>
      <c r="J1098" s="56"/>
    </row>
    <row r="1099" spans="1:10" ht="15" x14ac:dyDescent="0.2">
      <c r="A1099" s="114" t="s">
        <v>2697</v>
      </c>
      <c r="B1099" s="114" t="s">
        <v>1971</v>
      </c>
      <c r="C1099" s="114" t="s">
        <v>1972</v>
      </c>
      <c r="D1099" s="114"/>
      <c r="E1099" s="304">
        <v>21600</v>
      </c>
      <c r="F1099" s="114" t="s">
        <v>2594</v>
      </c>
      <c r="G1099" s="56"/>
      <c r="H1099" s="56"/>
      <c r="I1099" s="56"/>
      <c r="J1099" s="56"/>
    </row>
    <row r="1100" spans="1:10" ht="15" x14ac:dyDescent="0.2">
      <c r="A1100" s="114" t="s">
        <v>2698</v>
      </c>
      <c r="B1100" s="114" t="s">
        <v>2642</v>
      </c>
      <c r="C1100" s="114" t="s">
        <v>2255</v>
      </c>
      <c r="D1100" s="114"/>
      <c r="E1100" s="304">
        <v>400000</v>
      </c>
      <c r="F1100" s="114" t="s">
        <v>2594</v>
      </c>
      <c r="G1100" s="56"/>
      <c r="H1100" s="56"/>
      <c r="I1100" s="56"/>
      <c r="J1100" s="56"/>
    </row>
    <row r="1101" spans="1:10" ht="15" x14ac:dyDescent="0.2">
      <c r="A1101" s="114" t="s">
        <v>2699</v>
      </c>
      <c r="B1101" s="114" t="s">
        <v>1025</v>
      </c>
      <c r="C1101" s="114" t="s">
        <v>2255</v>
      </c>
      <c r="D1101" s="114"/>
      <c r="E1101" s="304">
        <v>200000</v>
      </c>
      <c r="F1101" s="114" t="s">
        <v>2594</v>
      </c>
      <c r="G1101" s="56"/>
      <c r="H1101" s="56"/>
      <c r="I1101" s="56"/>
      <c r="J1101" s="56"/>
    </row>
    <row r="1102" spans="1:10" ht="15" x14ac:dyDescent="0.2">
      <c r="A1102" s="114" t="s">
        <v>2700</v>
      </c>
      <c r="B1102" s="114" t="s">
        <v>1025</v>
      </c>
      <c r="C1102" s="114" t="s">
        <v>2255</v>
      </c>
      <c r="D1102" s="114"/>
      <c r="E1102" s="304">
        <v>160000</v>
      </c>
      <c r="F1102" s="114" t="s">
        <v>2594</v>
      </c>
      <c r="G1102" s="56"/>
      <c r="H1102" s="56"/>
      <c r="I1102" s="56"/>
      <c r="J1102" s="56"/>
    </row>
    <row r="1103" spans="1:10" ht="15" x14ac:dyDescent="0.2">
      <c r="A1103" s="114" t="s">
        <v>2701</v>
      </c>
      <c r="B1103" s="114" t="s">
        <v>1971</v>
      </c>
      <c r="C1103" s="114" t="s">
        <v>1972</v>
      </c>
      <c r="D1103" s="114"/>
      <c r="E1103" s="304">
        <v>35000</v>
      </c>
      <c r="F1103" s="114" t="s">
        <v>2594</v>
      </c>
      <c r="G1103" s="56"/>
      <c r="H1103" s="56"/>
      <c r="I1103" s="56"/>
      <c r="J1103" s="56"/>
    </row>
    <row r="1104" spans="1:10" ht="15" x14ac:dyDescent="0.2">
      <c r="A1104" s="114" t="s">
        <v>2702</v>
      </c>
      <c r="B1104" s="114" t="s">
        <v>1971</v>
      </c>
      <c r="C1104" s="114" t="s">
        <v>1972</v>
      </c>
      <c r="D1104" s="114"/>
      <c r="E1104" s="304">
        <v>20000</v>
      </c>
      <c r="F1104" s="114" t="s">
        <v>2594</v>
      </c>
      <c r="G1104" s="56"/>
      <c r="H1104" s="56"/>
      <c r="I1104" s="56"/>
      <c r="J1104" s="56"/>
    </row>
    <row r="1105" spans="1:10" ht="15" x14ac:dyDescent="0.2">
      <c r="A1105" s="114" t="s">
        <v>2703</v>
      </c>
      <c r="B1105" s="114" t="s">
        <v>1025</v>
      </c>
      <c r="C1105" s="114" t="s">
        <v>2255</v>
      </c>
      <c r="D1105" s="114"/>
      <c r="E1105" s="304">
        <v>120000</v>
      </c>
      <c r="F1105" s="114" t="s">
        <v>2594</v>
      </c>
      <c r="G1105" s="56"/>
      <c r="H1105" s="56"/>
      <c r="I1105" s="56"/>
      <c r="J1105" s="56"/>
    </row>
    <row r="1106" spans="1:10" ht="15" x14ac:dyDescent="0.2">
      <c r="A1106" s="114" t="s">
        <v>2704</v>
      </c>
      <c r="B1106" s="114" t="s">
        <v>1971</v>
      </c>
      <c r="C1106" s="114" t="s">
        <v>1972</v>
      </c>
      <c r="D1106" s="114"/>
      <c r="E1106" s="304">
        <v>30000</v>
      </c>
      <c r="F1106" s="114" t="s">
        <v>2594</v>
      </c>
      <c r="G1106" s="56"/>
      <c r="H1106" s="56"/>
      <c r="I1106" s="56"/>
      <c r="J1106" s="56"/>
    </row>
    <row r="1107" spans="1:10" ht="15" x14ac:dyDescent="0.2">
      <c r="A1107" s="114" t="s">
        <v>2705</v>
      </c>
      <c r="B1107" s="114" t="s">
        <v>1971</v>
      </c>
      <c r="C1107" s="114" t="s">
        <v>1972</v>
      </c>
      <c r="D1107" s="114"/>
      <c r="E1107" s="304">
        <v>33922.71</v>
      </c>
      <c r="F1107" s="114" t="s">
        <v>2594</v>
      </c>
      <c r="G1107" s="56"/>
      <c r="H1107" s="56"/>
      <c r="I1107" s="56"/>
      <c r="J1107" s="56"/>
    </row>
    <row r="1108" spans="1:10" ht="15" x14ac:dyDescent="0.2">
      <c r="A1108" s="114" t="s">
        <v>2706</v>
      </c>
      <c r="B1108" s="114" t="s">
        <v>1971</v>
      </c>
      <c r="C1108" s="114" t="s">
        <v>1972</v>
      </c>
      <c r="D1108" s="114"/>
      <c r="E1108" s="304">
        <v>25000</v>
      </c>
      <c r="F1108" s="114" t="s">
        <v>2594</v>
      </c>
      <c r="G1108" s="56"/>
      <c r="H1108" s="56"/>
      <c r="I1108" s="56"/>
      <c r="J1108" s="56"/>
    </row>
    <row r="1109" spans="1:10" ht="15" x14ac:dyDescent="0.2">
      <c r="A1109" s="114" t="s">
        <v>2707</v>
      </c>
      <c r="B1109" s="114" t="s">
        <v>1971</v>
      </c>
      <c r="C1109" s="114" t="s">
        <v>1972</v>
      </c>
      <c r="D1109" s="114"/>
      <c r="E1109" s="304">
        <v>35400</v>
      </c>
      <c r="F1109" s="114" t="s">
        <v>2594</v>
      </c>
      <c r="G1109" s="56"/>
      <c r="H1109" s="56"/>
      <c r="I1109" s="56"/>
      <c r="J1109" s="56"/>
    </row>
    <row r="1110" spans="1:10" ht="15" x14ac:dyDescent="0.2">
      <c r="A1110" s="114" t="s">
        <v>2708</v>
      </c>
      <c r="B1110" s="114" t="s">
        <v>1025</v>
      </c>
      <c r="C1110" s="114" t="s">
        <v>2255</v>
      </c>
      <c r="D1110" s="114"/>
      <c r="E1110" s="304">
        <v>120000</v>
      </c>
      <c r="F1110" s="114" t="s">
        <v>2594</v>
      </c>
      <c r="G1110" s="56"/>
      <c r="H1110" s="56"/>
      <c r="I1110" s="56"/>
      <c r="J1110" s="56"/>
    </row>
    <row r="1111" spans="1:10" ht="15" x14ac:dyDescent="0.2">
      <c r="A1111" s="114" t="s">
        <v>2709</v>
      </c>
      <c r="B1111" s="114" t="s">
        <v>1025</v>
      </c>
      <c r="C1111" s="114" t="s">
        <v>2255</v>
      </c>
      <c r="D1111" s="114"/>
      <c r="E1111" s="304">
        <v>50000</v>
      </c>
      <c r="F1111" s="114" t="s">
        <v>2594</v>
      </c>
      <c r="G1111" s="56"/>
      <c r="H1111" s="56"/>
      <c r="I1111" s="56"/>
      <c r="J1111" s="56"/>
    </row>
    <row r="1112" spans="1:10" ht="15" x14ac:dyDescent="0.2">
      <c r="A1112" s="114" t="s">
        <v>2710</v>
      </c>
      <c r="B1112" s="114" t="s">
        <v>1971</v>
      </c>
      <c r="C1112" s="114" t="s">
        <v>1972</v>
      </c>
      <c r="D1112" s="114"/>
      <c r="E1112" s="304">
        <v>32250</v>
      </c>
      <c r="F1112" s="114" t="s">
        <v>2594</v>
      </c>
      <c r="G1112" s="56"/>
      <c r="H1112" s="56"/>
      <c r="I1112" s="56"/>
      <c r="J1112" s="56"/>
    </row>
    <row r="1113" spans="1:10" ht="15" x14ac:dyDescent="0.2">
      <c r="A1113" s="114" t="s">
        <v>2711</v>
      </c>
      <c r="B1113" s="114" t="s">
        <v>1971</v>
      </c>
      <c r="C1113" s="114" t="s">
        <v>1972</v>
      </c>
      <c r="D1113" s="114"/>
      <c r="E1113" s="304">
        <v>80000</v>
      </c>
      <c r="F1113" s="114" t="s">
        <v>2594</v>
      </c>
      <c r="G1113" s="56"/>
      <c r="H1113" s="56"/>
      <c r="I1113" s="56"/>
      <c r="J1113" s="56"/>
    </row>
    <row r="1114" spans="1:10" ht="15" x14ac:dyDescent="0.2">
      <c r="A1114" s="114" t="s">
        <v>2712</v>
      </c>
      <c r="B1114" s="114" t="s">
        <v>1971</v>
      </c>
      <c r="C1114" s="114" t="s">
        <v>1972</v>
      </c>
      <c r="D1114" s="114"/>
      <c r="E1114" s="304">
        <v>48000</v>
      </c>
      <c r="F1114" s="114" t="s">
        <v>2594</v>
      </c>
      <c r="G1114" s="56"/>
      <c r="H1114" s="56"/>
      <c r="I1114" s="56"/>
      <c r="J1114" s="56"/>
    </row>
    <row r="1115" spans="1:10" ht="15" x14ac:dyDescent="0.2">
      <c r="A1115" s="114" t="s">
        <v>2713</v>
      </c>
      <c r="B1115" s="114" t="s">
        <v>1971</v>
      </c>
      <c r="C1115" s="114" t="s">
        <v>1972</v>
      </c>
      <c r="D1115" s="114"/>
      <c r="E1115" s="304">
        <v>90000</v>
      </c>
      <c r="F1115" s="114" t="s">
        <v>2594</v>
      </c>
      <c r="G1115" s="56"/>
      <c r="H1115" s="56"/>
      <c r="I1115" s="56"/>
      <c r="J1115" s="56"/>
    </row>
    <row r="1116" spans="1:10" ht="15" x14ac:dyDescent="0.2">
      <c r="A1116" s="114" t="s">
        <v>2714</v>
      </c>
      <c r="B1116" s="114" t="s">
        <v>1971</v>
      </c>
      <c r="C1116" s="114" t="s">
        <v>1972</v>
      </c>
      <c r="D1116" s="114"/>
      <c r="E1116" s="304">
        <v>96000</v>
      </c>
      <c r="F1116" s="114" t="s">
        <v>2594</v>
      </c>
      <c r="G1116" s="56"/>
      <c r="H1116" s="56"/>
      <c r="I1116" s="56"/>
      <c r="J1116" s="56"/>
    </row>
    <row r="1117" spans="1:10" ht="15" x14ac:dyDescent="0.2">
      <c r="A1117" s="114" t="s">
        <v>2715</v>
      </c>
      <c r="B1117" s="114" t="s">
        <v>1971</v>
      </c>
      <c r="C1117" s="114" t="s">
        <v>1972</v>
      </c>
      <c r="D1117" s="114"/>
      <c r="E1117" s="304">
        <v>42000</v>
      </c>
      <c r="F1117" s="114" t="s">
        <v>2594</v>
      </c>
      <c r="G1117" s="56"/>
      <c r="H1117" s="56"/>
      <c r="I1117" s="56"/>
      <c r="J1117" s="56"/>
    </row>
    <row r="1118" spans="1:10" ht="15" x14ac:dyDescent="0.2">
      <c r="A1118" s="114" t="s">
        <v>2716</v>
      </c>
      <c r="B1118" s="114" t="s">
        <v>1971</v>
      </c>
      <c r="C1118" s="114" t="s">
        <v>1972</v>
      </c>
      <c r="D1118" s="114"/>
      <c r="E1118" s="304">
        <v>30000</v>
      </c>
      <c r="F1118" s="114" t="s">
        <v>2594</v>
      </c>
      <c r="G1118" s="56"/>
      <c r="H1118" s="56"/>
      <c r="I1118" s="56"/>
      <c r="J1118" s="56"/>
    </row>
    <row r="1119" spans="1:10" ht="15" x14ac:dyDescent="0.2">
      <c r="A1119" s="114" t="s">
        <v>2717</v>
      </c>
      <c r="B1119" s="114" t="s">
        <v>1971</v>
      </c>
      <c r="C1119" s="114" t="s">
        <v>1972</v>
      </c>
      <c r="D1119" s="114"/>
      <c r="E1119" s="304">
        <v>30000</v>
      </c>
      <c r="F1119" s="114" t="s">
        <v>2594</v>
      </c>
      <c r="G1119" s="56"/>
      <c r="H1119" s="56"/>
      <c r="I1119" s="56"/>
      <c r="J1119" s="56"/>
    </row>
    <row r="1120" spans="1:10" ht="15" x14ac:dyDescent="0.2">
      <c r="A1120" s="114" t="s">
        <v>2718</v>
      </c>
      <c r="B1120" s="114" t="s">
        <v>1971</v>
      </c>
      <c r="C1120" s="114" t="s">
        <v>1972</v>
      </c>
      <c r="D1120" s="114"/>
      <c r="E1120" s="304">
        <v>30000</v>
      </c>
      <c r="F1120" s="114" t="s">
        <v>2594</v>
      </c>
      <c r="G1120" s="56"/>
      <c r="H1120" s="56"/>
      <c r="I1120" s="56"/>
      <c r="J1120" s="56"/>
    </row>
    <row r="1121" spans="1:10" ht="15" x14ac:dyDescent="0.2">
      <c r="A1121" s="114" t="s">
        <v>2719</v>
      </c>
      <c r="B1121" s="114" t="s">
        <v>1971</v>
      </c>
      <c r="C1121" s="114" t="s">
        <v>1972</v>
      </c>
      <c r="D1121" s="114"/>
      <c r="E1121" s="304">
        <v>60000</v>
      </c>
      <c r="F1121" s="114" t="s">
        <v>2594</v>
      </c>
      <c r="G1121" s="56"/>
      <c r="H1121" s="56"/>
      <c r="I1121" s="56"/>
      <c r="J1121" s="56"/>
    </row>
    <row r="1122" spans="1:10" ht="15" x14ac:dyDescent="0.2">
      <c r="A1122" s="114" t="s">
        <v>2720</v>
      </c>
      <c r="B1122" s="114" t="s">
        <v>1971</v>
      </c>
      <c r="C1122" s="114" t="s">
        <v>1972</v>
      </c>
      <c r="D1122" s="114"/>
      <c r="E1122" s="304">
        <v>25000</v>
      </c>
      <c r="F1122" s="114" t="s">
        <v>2594</v>
      </c>
      <c r="G1122" s="56"/>
      <c r="H1122" s="56"/>
      <c r="I1122" s="56"/>
      <c r="J1122" s="56"/>
    </row>
    <row r="1123" spans="1:10" ht="15" x14ac:dyDescent="0.2">
      <c r="A1123" s="114" t="s">
        <v>2721</v>
      </c>
      <c r="B1123" s="114" t="s">
        <v>1025</v>
      </c>
      <c r="C1123" s="114" t="s">
        <v>2255</v>
      </c>
      <c r="D1123" s="114"/>
      <c r="E1123" s="304">
        <v>108000</v>
      </c>
      <c r="F1123" s="114" t="s">
        <v>2594</v>
      </c>
      <c r="G1123" s="56"/>
      <c r="H1123" s="56"/>
      <c r="I1123" s="56"/>
      <c r="J1123" s="56"/>
    </row>
    <row r="1124" spans="1:10" ht="15" x14ac:dyDescent="0.2">
      <c r="A1124" s="114" t="s">
        <v>2722</v>
      </c>
      <c r="B1124" s="114" t="s">
        <v>1971</v>
      </c>
      <c r="C1124" s="114" t="s">
        <v>1972</v>
      </c>
      <c r="D1124" s="114"/>
      <c r="E1124" s="304">
        <v>212338</v>
      </c>
      <c r="F1124" s="114" t="s">
        <v>2594</v>
      </c>
      <c r="G1124" s="56"/>
      <c r="H1124" s="56"/>
      <c r="I1124" s="56"/>
      <c r="J1124" s="56"/>
    </row>
    <row r="1125" spans="1:10" ht="15" x14ac:dyDescent="0.2">
      <c r="A1125" s="114" t="s">
        <v>2723</v>
      </c>
      <c r="B1125" s="114" t="s">
        <v>1971</v>
      </c>
      <c r="C1125" s="114" t="s">
        <v>1972</v>
      </c>
      <c r="D1125" s="114"/>
      <c r="E1125" s="304">
        <v>20000</v>
      </c>
      <c r="F1125" s="114" t="s">
        <v>2594</v>
      </c>
      <c r="G1125" s="56"/>
      <c r="H1125" s="56"/>
      <c r="I1125" s="56"/>
      <c r="J1125" s="56"/>
    </row>
    <row r="1126" spans="1:10" ht="15" x14ac:dyDescent="0.2">
      <c r="A1126" s="114" t="s">
        <v>2721</v>
      </c>
      <c r="B1126" s="114" t="s">
        <v>1971</v>
      </c>
      <c r="C1126" s="114" t="s">
        <v>1972</v>
      </c>
      <c r="D1126" s="114"/>
      <c r="E1126" s="304">
        <v>27000</v>
      </c>
      <c r="F1126" s="114" t="s">
        <v>2594</v>
      </c>
      <c r="G1126" s="56"/>
      <c r="H1126" s="56"/>
      <c r="I1126" s="56"/>
      <c r="J1126" s="56"/>
    </row>
    <row r="1127" spans="1:10" ht="15" x14ac:dyDescent="0.2">
      <c r="A1127" s="114" t="s">
        <v>2722</v>
      </c>
      <c r="B1127" s="114" t="s">
        <v>1971</v>
      </c>
      <c r="C1127" s="114" t="s">
        <v>1972</v>
      </c>
      <c r="D1127" s="114"/>
      <c r="E1127" s="304">
        <v>21000</v>
      </c>
      <c r="F1127" s="114" t="s">
        <v>2594</v>
      </c>
      <c r="G1127" s="56"/>
      <c r="H1127" s="56"/>
      <c r="I1127" s="56"/>
      <c r="J1127" s="56"/>
    </row>
    <row r="1128" spans="1:10" ht="15" x14ac:dyDescent="0.2">
      <c r="A1128" s="114" t="s">
        <v>2724</v>
      </c>
      <c r="B1128" s="114" t="s">
        <v>1025</v>
      </c>
      <c r="C1128" s="114" t="s">
        <v>2255</v>
      </c>
      <c r="D1128" s="114"/>
      <c r="E1128" s="304">
        <v>100000</v>
      </c>
      <c r="F1128" s="114" t="s">
        <v>2594</v>
      </c>
      <c r="G1128" s="56"/>
      <c r="H1128" s="56"/>
      <c r="I1128" s="56"/>
      <c r="J1128" s="56"/>
    </row>
    <row r="1129" spans="1:10" ht="15" x14ac:dyDescent="0.2">
      <c r="A1129" s="114" t="s">
        <v>2725</v>
      </c>
      <c r="B1129" s="114" t="s">
        <v>1971</v>
      </c>
      <c r="C1129" s="114" t="s">
        <v>1972</v>
      </c>
      <c r="D1129" s="114"/>
      <c r="E1129" s="304">
        <v>32000</v>
      </c>
      <c r="F1129" s="114" t="s">
        <v>2594</v>
      </c>
      <c r="G1129" s="56"/>
      <c r="H1129" s="56"/>
      <c r="I1129" s="56"/>
      <c r="J1129" s="56"/>
    </row>
    <row r="1130" spans="1:10" ht="15" x14ac:dyDescent="0.2">
      <c r="A1130" s="114" t="s">
        <v>2726</v>
      </c>
      <c r="B1130" s="114" t="s">
        <v>2566</v>
      </c>
      <c r="C1130" s="114" t="s">
        <v>2566</v>
      </c>
      <c r="D1130" s="114"/>
      <c r="E1130" s="304">
        <v>76836</v>
      </c>
      <c r="F1130" s="114" t="s">
        <v>2594</v>
      </c>
      <c r="G1130" s="56"/>
      <c r="H1130" s="56"/>
      <c r="I1130" s="56"/>
      <c r="J1130" s="56"/>
    </row>
    <row r="1131" spans="1:10" ht="15" x14ac:dyDescent="0.2">
      <c r="A1131" s="114" t="s">
        <v>2727</v>
      </c>
      <c r="B1131" s="114" t="s">
        <v>1971</v>
      </c>
      <c r="C1131" s="114" t="s">
        <v>1972</v>
      </c>
      <c r="D1131" s="114"/>
      <c r="E1131" s="304">
        <v>78000</v>
      </c>
      <c r="F1131" s="114" t="s">
        <v>2594</v>
      </c>
      <c r="G1131" s="56"/>
      <c r="H1131" s="56"/>
      <c r="I1131" s="56"/>
      <c r="J1131" s="56"/>
    </row>
    <row r="1132" spans="1:10" ht="15" x14ac:dyDescent="0.2">
      <c r="A1132" s="114" t="s">
        <v>2728</v>
      </c>
      <c r="B1132" s="114" t="s">
        <v>1971</v>
      </c>
      <c r="C1132" s="114" t="s">
        <v>1972</v>
      </c>
      <c r="D1132" s="114"/>
      <c r="E1132" s="304">
        <v>31272</v>
      </c>
      <c r="F1132" s="114" t="s">
        <v>2594</v>
      </c>
      <c r="G1132" s="56"/>
      <c r="H1132" s="56"/>
      <c r="I1132" s="56"/>
      <c r="J1132" s="56"/>
    </row>
    <row r="1133" spans="1:10" ht="15" x14ac:dyDescent="0.2">
      <c r="A1133" s="114" t="s">
        <v>2729</v>
      </c>
      <c r="B1133" s="114" t="s">
        <v>1971</v>
      </c>
      <c r="C1133" s="114" t="s">
        <v>1972</v>
      </c>
      <c r="D1133" s="114"/>
      <c r="E1133" s="304">
        <v>33500</v>
      </c>
      <c r="F1133" s="114" t="s">
        <v>2594</v>
      </c>
      <c r="G1133" s="56"/>
      <c r="H1133" s="56"/>
      <c r="I1133" s="56"/>
      <c r="J1133" s="56"/>
    </row>
    <row r="1134" spans="1:10" ht="15" x14ac:dyDescent="0.2">
      <c r="A1134" s="114" t="s">
        <v>2729</v>
      </c>
      <c r="B1134" s="114" t="s">
        <v>1971</v>
      </c>
      <c r="C1134" s="114" t="s">
        <v>1972</v>
      </c>
      <c r="D1134" s="114"/>
      <c r="E1134" s="304">
        <v>33500</v>
      </c>
      <c r="F1134" s="114" t="s">
        <v>2594</v>
      </c>
      <c r="G1134" s="56"/>
      <c r="H1134" s="56"/>
      <c r="I1134" s="56"/>
      <c r="J1134" s="56"/>
    </row>
    <row r="1135" spans="1:10" ht="15" x14ac:dyDescent="0.2">
      <c r="A1135" s="114" t="s">
        <v>2730</v>
      </c>
      <c r="B1135" s="114" t="s">
        <v>1971</v>
      </c>
      <c r="C1135" s="114" t="s">
        <v>1972</v>
      </c>
      <c r="D1135" s="114"/>
      <c r="E1135" s="304">
        <v>72000</v>
      </c>
      <c r="F1135" s="114" t="s">
        <v>2594</v>
      </c>
      <c r="G1135" s="56"/>
      <c r="H1135" s="56"/>
      <c r="I1135" s="56"/>
      <c r="J1135" s="56"/>
    </row>
    <row r="1136" spans="1:10" ht="15" x14ac:dyDescent="0.2">
      <c r="A1136" s="114" t="s">
        <v>2731</v>
      </c>
      <c r="B1136" s="114" t="s">
        <v>1971</v>
      </c>
      <c r="C1136" s="114" t="s">
        <v>1972</v>
      </c>
      <c r="D1136" s="114"/>
      <c r="E1136" s="304">
        <v>28000</v>
      </c>
      <c r="F1136" s="114" t="s">
        <v>2594</v>
      </c>
      <c r="G1136" s="56"/>
      <c r="H1136" s="56"/>
      <c r="I1136" s="56"/>
      <c r="J1136" s="56"/>
    </row>
    <row r="1137" spans="1:10" ht="15" x14ac:dyDescent="0.2">
      <c r="A1137" s="114" t="s">
        <v>2732</v>
      </c>
      <c r="B1137" s="114" t="s">
        <v>1971</v>
      </c>
      <c r="C1137" s="114" t="s">
        <v>1972</v>
      </c>
      <c r="D1137" s="114"/>
      <c r="E1137" s="304">
        <v>32000</v>
      </c>
      <c r="F1137" s="114" t="s">
        <v>2594</v>
      </c>
      <c r="G1137" s="56"/>
      <c r="H1137" s="56"/>
      <c r="I1137" s="56"/>
      <c r="J1137" s="56"/>
    </row>
    <row r="1138" spans="1:10" ht="15" x14ac:dyDescent="0.2">
      <c r="A1138" s="114" t="s">
        <v>2733</v>
      </c>
      <c r="B1138" s="114" t="s">
        <v>576</v>
      </c>
      <c r="C1138" s="114" t="s">
        <v>2234</v>
      </c>
      <c r="D1138" s="114"/>
      <c r="E1138" s="304">
        <v>50000</v>
      </c>
      <c r="F1138" s="114" t="s">
        <v>2594</v>
      </c>
      <c r="G1138" s="56"/>
      <c r="H1138" s="56"/>
      <c r="I1138" s="56"/>
      <c r="J1138" s="56"/>
    </row>
    <row r="1139" spans="1:10" ht="15" x14ac:dyDescent="0.2">
      <c r="A1139" s="114" t="s">
        <v>2734</v>
      </c>
      <c r="B1139" s="114" t="s">
        <v>1971</v>
      </c>
      <c r="C1139" s="114" t="s">
        <v>1972</v>
      </c>
      <c r="D1139" s="114"/>
      <c r="E1139" s="304">
        <v>20000</v>
      </c>
      <c r="F1139" s="114" t="s">
        <v>2594</v>
      </c>
      <c r="G1139" s="56"/>
      <c r="H1139" s="56"/>
      <c r="I1139" s="56"/>
      <c r="J1139" s="56"/>
    </row>
    <row r="1140" spans="1:10" ht="15" x14ac:dyDescent="0.2">
      <c r="A1140" s="114" t="s">
        <v>2735</v>
      </c>
      <c r="B1140" s="114" t="s">
        <v>1971</v>
      </c>
      <c r="C1140" s="114" t="s">
        <v>1972</v>
      </c>
      <c r="D1140" s="114"/>
      <c r="E1140" s="304">
        <v>72000</v>
      </c>
      <c r="F1140" s="114" t="s">
        <v>2594</v>
      </c>
      <c r="G1140" s="56"/>
      <c r="H1140" s="56"/>
      <c r="I1140" s="56"/>
      <c r="J1140" s="56"/>
    </row>
    <row r="1141" spans="1:10" ht="15" x14ac:dyDescent="0.2">
      <c r="A1141" s="114" t="s">
        <v>2736</v>
      </c>
      <c r="B1141" s="114" t="s">
        <v>1971</v>
      </c>
      <c r="C1141" s="114" t="s">
        <v>1972</v>
      </c>
      <c r="D1141" s="114"/>
      <c r="E1141" s="304">
        <v>72000</v>
      </c>
      <c r="F1141" s="114" t="s">
        <v>2594</v>
      </c>
      <c r="G1141" s="56"/>
      <c r="H1141" s="56"/>
      <c r="I1141" s="56"/>
      <c r="J1141" s="56"/>
    </row>
    <row r="1142" spans="1:10" ht="15" x14ac:dyDescent="0.2">
      <c r="A1142" s="114" t="s">
        <v>2737</v>
      </c>
      <c r="B1142" s="114" t="s">
        <v>1971</v>
      </c>
      <c r="C1142" s="114" t="s">
        <v>1972</v>
      </c>
      <c r="D1142" s="114"/>
      <c r="E1142" s="304">
        <v>19200</v>
      </c>
      <c r="F1142" s="114" t="s">
        <v>2594</v>
      </c>
      <c r="G1142" s="56"/>
      <c r="H1142" s="56"/>
      <c r="I1142" s="56"/>
      <c r="J1142" s="56"/>
    </row>
    <row r="1143" spans="1:10" ht="15" x14ac:dyDescent="0.2">
      <c r="A1143" s="114" t="s">
        <v>2735</v>
      </c>
      <c r="B1143" s="114" t="s">
        <v>1971</v>
      </c>
      <c r="C1143" s="114" t="s">
        <v>1972</v>
      </c>
      <c r="D1143" s="114"/>
      <c r="E1143" s="304">
        <v>42000</v>
      </c>
      <c r="F1143" s="114" t="s">
        <v>2594</v>
      </c>
      <c r="G1143" s="56"/>
      <c r="H1143" s="56"/>
      <c r="I1143" s="56"/>
      <c r="J1143" s="56"/>
    </row>
    <row r="1144" spans="1:10" ht="15" x14ac:dyDescent="0.2">
      <c r="A1144" s="114" t="s">
        <v>2738</v>
      </c>
      <c r="B1144" s="114" t="s">
        <v>1971</v>
      </c>
      <c r="C1144" s="114" t="s">
        <v>1972</v>
      </c>
      <c r="D1144" s="114"/>
      <c r="E1144" s="304">
        <v>24000</v>
      </c>
      <c r="F1144" s="114" t="s">
        <v>2594</v>
      </c>
      <c r="G1144" s="56"/>
      <c r="H1144" s="56"/>
      <c r="I1144" s="56"/>
      <c r="J1144" s="56"/>
    </row>
    <row r="1145" spans="1:10" ht="15" x14ac:dyDescent="0.2">
      <c r="A1145" s="114" t="s">
        <v>2739</v>
      </c>
      <c r="B1145" s="114" t="s">
        <v>541</v>
      </c>
      <c r="C1145" s="114" t="s">
        <v>2255</v>
      </c>
      <c r="D1145" s="114"/>
      <c r="E1145" s="304">
        <v>45600</v>
      </c>
      <c r="F1145" s="114" t="s">
        <v>2594</v>
      </c>
      <c r="G1145" s="56"/>
      <c r="H1145" s="56"/>
      <c r="I1145" s="56"/>
      <c r="J1145" s="56"/>
    </row>
    <row r="1146" spans="1:10" ht="15" x14ac:dyDescent="0.2">
      <c r="A1146" s="114" t="s">
        <v>2740</v>
      </c>
      <c r="B1146" s="114" t="s">
        <v>1971</v>
      </c>
      <c r="C1146" s="114" t="s">
        <v>1972</v>
      </c>
      <c r="D1146" s="114"/>
      <c r="E1146" s="304">
        <v>30000</v>
      </c>
      <c r="F1146" s="114" t="s">
        <v>2594</v>
      </c>
      <c r="G1146" s="56"/>
      <c r="H1146" s="56"/>
      <c r="I1146" s="56"/>
      <c r="J1146" s="56"/>
    </row>
    <row r="1147" spans="1:10" ht="15" x14ac:dyDescent="0.2">
      <c r="A1147" s="114" t="s">
        <v>2741</v>
      </c>
      <c r="B1147" s="114" t="s">
        <v>1971</v>
      </c>
      <c r="C1147" s="114" t="s">
        <v>1972</v>
      </c>
      <c r="D1147" s="114"/>
      <c r="E1147" s="304">
        <v>40800</v>
      </c>
      <c r="F1147" s="114" t="s">
        <v>2594</v>
      </c>
      <c r="G1147" s="56"/>
      <c r="H1147" s="56"/>
      <c r="I1147" s="56"/>
      <c r="J1147" s="56"/>
    </row>
    <row r="1148" spans="1:10" ht="15" x14ac:dyDescent="0.2">
      <c r="A1148" s="114" t="s">
        <v>2742</v>
      </c>
      <c r="B1148" s="114" t="s">
        <v>1971</v>
      </c>
      <c r="C1148" s="114" t="s">
        <v>1972</v>
      </c>
      <c r="D1148" s="114"/>
      <c r="E1148" s="304">
        <v>26400</v>
      </c>
      <c r="F1148" s="114" t="s">
        <v>2594</v>
      </c>
      <c r="G1148" s="56"/>
      <c r="H1148" s="56"/>
      <c r="I1148" s="56"/>
      <c r="J1148" s="56"/>
    </row>
    <row r="1149" spans="1:10" ht="15" x14ac:dyDescent="0.2">
      <c r="A1149" s="114" t="s">
        <v>2743</v>
      </c>
      <c r="B1149" s="114" t="s">
        <v>1971</v>
      </c>
      <c r="C1149" s="114" t="s">
        <v>1972</v>
      </c>
      <c r="D1149" s="114"/>
      <c r="E1149" s="304">
        <v>90000</v>
      </c>
      <c r="F1149" s="114" t="s">
        <v>2594</v>
      </c>
      <c r="G1149" s="56"/>
      <c r="H1149" s="56"/>
      <c r="I1149" s="56"/>
      <c r="J1149" s="56"/>
    </row>
    <row r="1150" spans="1:10" ht="15" x14ac:dyDescent="0.2">
      <c r="A1150" s="114" t="s">
        <v>2744</v>
      </c>
      <c r="B1150" s="114" t="s">
        <v>1971</v>
      </c>
      <c r="C1150" s="114" t="s">
        <v>1972</v>
      </c>
      <c r="D1150" s="114"/>
      <c r="E1150" s="304">
        <v>75000</v>
      </c>
      <c r="F1150" s="114" t="s">
        <v>2594</v>
      </c>
      <c r="G1150" s="56"/>
      <c r="H1150" s="56"/>
      <c r="I1150" s="56"/>
      <c r="J1150" s="56"/>
    </row>
    <row r="1151" spans="1:10" ht="15" x14ac:dyDescent="0.2">
      <c r="A1151" s="114" t="s">
        <v>2745</v>
      </c>
      <c r="B1151" s="114" t="s">
        <v>1971</v>
      </c>
      <c r="C1151" s="114" t="s">
        <v>1972</v>
      </c>
      <c r="D1151" s="114"/>
      <c r="E1151" s="304">
        <v>378000</v>
      </c>
      <c r="F1151" s="114" t="s">
        <v>2594</v>
      </c>
      <c r="G1151" s="56"/>
      <c r="H1151" s="56"/>
      <c r="I1151" s="56"/>
      <c r="J1151" s="56"/>
    </row>
    <row r="1152" spans="1:10" ht="15" x14ac:dyDescent="0.2">
      <c r="A1152" s="114" t="s">
        <v>2746</v>
      </c>
      <c r="B1152" s="114" t="s">
        <v>1971</v>
      </c>
      <c r="C1152" s="114" t="s">
        <v>1972</v>
      </c>
      <c r="D1152" s="114"/>
      <c r="E1152" s="304">
        <v>243000</v>
      </c>
      <c r="F1152" s="114" t="s">
        <v>2594</v>
      </c>
      <c r="G1152" s="56"/>
      <c r="H1152" s="56"/>
      <c r="I1152" s="56"/>
      <c r="J1152" s="56"/>
    </row>
    <row r="1153" spans="1:10" ht="15" x14ac:dyDescent="0.2">
      <c r="A1153" s="114" t="s">
        <v>2746</v>
      </c>
      <c r="B1153" s="114" t="s">
        <v>1971</v>
      </c>
      <c r="C1153" s="114" t="s">
        <v>1972</v>
      </c>
      <c r="D1153" s="114"/>
      <c r="E1153" s="304">
        <v>21120</v>
      </c>
      <c r="F1153" s="114" t="s">
        <v>2594</v>
      </c>
      <c r="G1153" s="56"/>
      <c r="H1153" s="56"/>
      <c r="I1153" s="56"/>
      <c r="J1153" s="56"/>
    </row>
    <row r="1154" spans="1:10" ht="15" x14ac:dyDescent="0.2">
      <c r="A1154" s="114" t="s">
        <v>2747</v>
      </c>
      <c r="B1154" s="114" t="s">
        <v>1971</v>
      </c>
      <c r="C1154" s="114" t="s">
        <v>1972</v>
      </c>
      <c r="D1154" s="114"/>
      <c r="E1154" s="304">
        <v>27000</v>
      </c>
      <c r="F1154" s="114" t="s">
        <v>2594</v>
      </c>
      <c r="G1154" s="56"/>
      <c r="H1154" s="56"/>
      <c r="I1154" s="56"/>
      <c r="J1154" s="56"/>
    </row>
    <row r="1155" spans="1:10" ht="15" x14ac:dyDescent="0.2">
      <c r="A1155" s="114" t="s">
        <v>2748</v>
      </c>
      <c r="B1155" s="114" t="s">
        <v>1971</v>
      </c>
      <c r="C1155" s="114" t="s">
        <v>1972</v>
      </c>
      <c r="D1155" s="114"/>
      <c r="E1155" s="304">
        <v>105000</v>
      </c>
      <c r="F1155" s="114" t="s">
        <v>2594</v>
      </c>
      <c r="G1155" s="56"/>
      <c r="H1155" s="56"/>
      <c r="I1155" s="56"/>
      <c r="J1155" s="56"/>
    </row>
    <row r="1156" spans="1:10" ht="15" x14ac:dyDescent="0.2">
      <c r="A1156" s="114" t="s">
        <v>2749</v>
      </c>
      <c r="B1156" s="114" t="s">
        <v>1971</v>
      </c>
      <c r="C1156" s="114" t="s">
        <v>1972</v>
      </c>
      <c r="D1156" s="114"/>
      <c r="E1156" s="304">
        <v>115500</v>
      </c>
      <c r="F1156" s="114" t="s">
        <v>2594</v>
      </c>
      <c r="G1156" s="56"/>
      <c r="H1156" s="56"/>
      <c r="I1156" s="56"/>
      <c r="J1156" s="56"/>
    </row>
    <row r="1157" spans="1:10" ht="15" x14ac:dyDescent="0.2">
      <c r="A1157" s="114" t="s">
        <v>2750</v>
      </c>
      <c r="B1157" s="114" t="s">
        <v>1971</v>
      </c>
      <c r="C1157" s="114" t="s">
        <v>1972</v>
      </c>
      <c r="D1157" s="114"/>
      <c r="E1157" s="304">
        <v>46800</v>
      </c>
      <c r="F1157" s="114" t="s">
        <v>2594</v>
      </c>
      <c r="G1157" s="56"/>
      <c r="H1157" s="56"/>
      <c r="I1157" s="56"/>
      <c r="J1157" s="56"/>
    </row>
    <row r="1158" spans="1:10" ht="15" x14ac:dyDescent="0.2">
      <c r="A1158" s="114" t="s">
        <v>2751</v>
      </c>
      <c r="B1158" s="114" t="s">
        <v>1971</v>
      </c>
      <c r="C1158" s="114" t="s">
        <v>1972</v>
      </c>
      <c r="D1158" s="114"/>
      <c r="E1158" s="304">
        <v>787500</v>
      </c>
      <c r="F1158" s="114" t="s">
        <v>2594</v>
      </c>
      <c r="G1158" s="56"/>
      <c r="H1158" s="56"/>
      <c r="I1158" s="56"/>
      <c r="J1158" s="56"/>
    </row>
    <row r="1159" spans="1:10" ht="15" x14ac:dyDescent="0.2">
      <c r="A1159" s="114" t="s">
        <v>2752</v>
      </c>
      <c r="B1159" s="114" t="s">
        <v>1971</v>
      </c>
      <c r="C1159" s="114" t="s">
        <v>1972</v>
      </c>
      <c r="D1159" s="114"/>
      <c r="E1159" s="304">
        <v>728000</v>
      </c>
      <c r="F1159" s="114" t="s">
        <v>2594</v>
      </c>
      <c r="G1159" s="56"/>
      <c r="H1159" s="56"/>
      <c r="I1159" s="56"/>
      <c r="J1159" s="56"/>
    </row>
    <row r="1160" spans="1:10" ht="15" x14ac:dyDescent="0.2">
      <c r="A1160" s="114" t="s">
        <v>2752</v>
      </c>
      <c r="B1160" s="114" t="s">
        <v>1971</v>
      </c>
      <c r="C1160" s="114" t="s">
        <v>1972</v>
      </c>
      <c r="D1160" s="114"/>
      <c r="E1160" s="304">
        <v>367500</v>
      </c>
      <c r="F1160" s="114" t="s">
        <v>2594</v>
      </c>
      <c r="G1160" s="56"/>
      <c r="H1160" s="56"/>
      <c r="I1160" s="56"/>
      <c r="J1160" s="56"/>
    </row>
    <row r="1161" spans="1:10" ht="15" x14ac:dyDescent="0.2">
      <c r="A1161" s="114" t="s">
        <v>2753</v>
      </c>
      <c r="B1161" s="114" t="s">
        <v>1971</v>
      </c>
      <c r="C1161" s="114" t="s">
        <v>1972</v>
      </c>
      <c r="D1161" s="114"/>
      <c r="E1161" s="304">
        <v>24000</v>
      </c>
      <c r="F1161" s="114" t="s">
        <v>2594</v>
      </c>
      <c r="G1161" s="56"/>
      <c r="H1161" s="56"/>
      <c r="I1161" s="56"/>
      <c r="J1161" s="56"/>
    </row>
    <row r="1162" spans="1:10" ht="15" x14ac:dyDescent="0.2">
      <c r="A1162" s="114" t="s">
        <v>2754</v>
      </c>
      <c r="B1162" s="114" t="s">
        <v>1025</v>
      </c>
      <c r="C1162" s="114" t="s">
        <v>2255</v>
      </c>
      <c r="D1162" s="114"/>
      <c r="E1162" s="304">
        <v>96000</v>
      </c>
      <c r="F1162" s="114" t="s">
        <v>2594</v>
      </c>
      <c r="G1162" s="56"/>
      <c r="H1162" s="56"/>
      <c r="I1162" s="56"/>
      <c r="J1162" s="56"/>
    </row>
    <row r="1163" spans="1:10" ht="15" x14ac:dyDescent="0.2">
      <c r="A1163" s="114" t="s">
        <v>2755</v>
      </c>
      <c r="B1163" s="114" t="s">
        <v>541</v>
      </c>
      <c r="C1163" s="114" t="s">
        <v>2255</v>
      </c>
      <c r="D1163" s="114"/>
      <c r="E1163" s="304">
        <v>54000</v>
      </c>
      <c r="F1163" s="114" t="s">
        <v>2594</v>
      </c>
      <c r="G1163" s="56"/>
      <c r="H1163" s="56"/>
      <c r="I1163" s="56"/>
      <c r="J1163" s="56"/>
    </row>
    <row r="1164" spans="1:10" ht="15" x14ac:dyDescent="0.2">
      <c r="A1164" s="114" t="s">
        <v>2756</v>
      </c>
      <c r="B1164" s="114" t="s">
        <v>1971</v>
      </c>
      <c r="C1164" s="114" t="s">
        <v>1972</v>
      </c>
      <c r="D1164" s="114"/>
      <c r="E1164" s="304">
        <v>135000</v>
      </c>
      <c r="F1164" s="114" t="s">
        <v>2594</v>
      </c>
      <c r="G1164" s="56"/>
      <c r="H1164" s="56"/>
      <c r="I1164" s="56"/>
      <c r="J1164" s="56"/>
    </row>
    <row r="1165" spans="1:10" ht="15" x14ac:dyDescent="0.2">
      <c r="A1165" s="114" t="s">
        <v>2757</v>
      </c>
      <c r="B1165" s="114" t="s">
        <v>1971</v>
      </c>
      <c r="C1165" s="114" t="s">
        <v>1972</v>
      </c>
      <c r="D1165" s="114"/>
      <c r="E1165" s="304">
        <v>594000</v>
      </c>
      <c r="F1165" s="114" t="s">
        <v>2594</v>
      </c>
      <c r="G1165" s="56"/>
      <c r="H1165" s="56"/>
      <c r="I1165" s="56"/>
      <c r="J1165" s="56"/>
    </row>
    <row r="1166" spans="1:10" ht="15" x14ac:dyDescent="0.2">
      <c r="A1166" s="114" t="s">
        <v>2757</v>
      </c>
      <c r="B1166" s="114" t="s">
        <v>1971</v>
      </c>
      <c r="C1166" s="114" t="s">
        <v>1972</v>
      </c>
      <c r="D1166" s="114"/>
      <c r="E1166" s="304">
        <v>302400</v>
      </c>
      <c r="F1166" s="114" t="s">
        <v>2594</v>
      </c>
      <c r="G1166" s="56"/>
      <c r="H1166" s="56"/>
      <c r="I1166" s="56"/>
      <c r="J1166" s="56"/>
    </row>
    <row r="1167" spans="1:10" ht="15" x14ac:dyDescent="0.2">
      <c r="A1167" s="114" t="s">
        <v>2758</v>
      </c>
      <c r="B1167" s="114" t="s">
        <v>1971</v>
      </c>
      <c r="C1167" s="114" t="s">
        <v>1972</v>
      </c>
      <c r="D1167" s="114"/>
      <c r="E1167" s="304">
        <v>302400</v>
      </c>
      <c r="F1167" s="114" t="s">
        <v>2594</v>
      </c>
      <c r="G1167" s="56"/>
      <c r="H1167" s="56"/>
      <c r="I1167" s="56"/>
      <c r="J1167" s="56"/>
    </row>
    <row r="1168" spans="1:10" ht="15" x14ac:dyDescent="0.2">
      <c r="A1168" s="114" t="s">
        <v>2758</v>
      </c>
      <c r="B1168" s="114" t="s">
        <v>1971</v>
      </c>
      <c r="C1168" s="114" t="s">
        <v>1972</v>
      </c>
      <c r="D1168" s="114"/>
      <c r="E1168" s="304">
        <v>52500</v>
      </c>
      <c r="F1168" s="114" t="s">
        <v>2594</v>
      </c>
      <c r="G1168" s="56"/>
      <c r="H1168" s="56"/>
      <c r="I1168" s="56"/>
      <c r="J1168" s="56"/>
    </row>
    <row r="1169" spans="1:10" ht="15" x14ac:dyDescent="0.2">
      <c r="A1169" s="114" t="s">
        <v>2757</v>
      </c>
      <c r="B1169" s="114" t="s">
        <v>1971</v>
      </c>
      <c r="C1169" s="114" t="s">
        <v>1972</v>
      </c>
      <c r="D1169" s="114"/>
      <c r="E1169" s="304">
        <v>27000</v>
      </c>
      <c r="F1169" s="114" t="s">
        <v>2594</v>
      </c>
      <c r="G1169" s="56"/>
      <c r="H1169" s="56"/>
      <c r="I1169" s="56"/>
      <c r="J1169" s="56"/>
    </row>
    <row r="1170" spans="1:10" ht="15" x14ac:dyDescent="0.2">
      <c r="A1170" s="114" t="s">
        <v>2759</v>
      </c>
      <c r="B1170" s="114" t="s">
        <v>1971</v>
      </c>
      <c r="C1170" s="114" t="s">
        <v>1972</v>
      </c>
      <c r="D1170" s="114"/>
      <c r="E1170" s="304">
        <v>198000</v>
      </c>
      <c r="F1170" s="114" t="s">
        <v>2594</v>
      </c>
      <c r="G1170" s="56"/>
      <c r="H1170" s="56"/>
      <c r="I1170" s="56"/>
      <c r="J1170" s="56"/>
    </row>
    <row r="1171" spans="1:10" ht="15" x14ac:dyDescent="0.2">
      <c r="A1171" s="114" t="s">
        <v>2760</v>
      </c>
      <c r="B1171" s="114" t="s">
        <v>1971</v>
      </c>
      <c r="C1171" s="114" t="s">
        <v>1972</v>
      </c>
      <c r="D1171" s="114"/>
      <c r="E1171" s="304">
        <v>27000</v>
      </c>
      <c r="F1171" s="114" t="s">
        <v>2594</v>
      </c>
      <c r="G1171" s="56"/>
      <c r="H1171" s="56"/>
      <c r="I1171" s="56"/>
      <c r="J1171" s="56"/>
    </row>
    <row r="1172" spans="1:10" ht="15" x14ac:dyDescent="0.2">
      <c r="A1172" s="114" t="s">
        <v>2761</v>
      </c>
      <c r="B1172" s="114" t="s">
        <v>1971</v>
      </c>
      <c r="C1172" s="114" t="s">
        <v>1972</v>
      </c>
      <c r="D1172" s="114"/>
      <c r="E1172" s="304">
        <v>42000</v>
      </c>
      <c r="F1172" s="114" t="s">
        <v>2594</v>
      </c>
      <c r="G1172" s="56"/>
      <c r="H1172" s="56"/>
      <c r="I1172" s="56"/>
      <c r="J1172" s="56"/>
    </row>
    <row r="1173" spans="1:10" ht="15" x14ac:dyDescent="0.2">
      <c r="A1173" s="114" t="s">
        <v>2761</v>
      </c>
      <c r="B1173" s="114" t="s">
        <v>1971</v>
      </c>
      <c r="C1173" s="114" t="s">
        <v>1972</v>
      </c>
      <c r="D1173" s="114"/>
      <c r="E1173" s="304">
        <v>31500</v>
      </c>
      <c r="F1173" s="114" t="s">
        <v>2594</v>
      </c>
      <c r="G1173" s="56"/>
      <c r="H1173" s="56"/>
      <c r="I1173" s="56"/>
      <c r="J1173" s="56"/>
    </row>
    <row r="1174" spans="1:10" ht="15" x14ac:dyDescent="0.2">
      <c r="A1174" s="114" t="s">
        <v>2762</v>
      </c>
      <c r="B1174" s="114" t="s">
        <v>1971</v>
      </c>
      <c r="C1174" s="114" t="s">
        <v>1972</v>
      </c>
      <c r="D1174" s="114"/>
      <c r="E1174" s="304">
        <v>618750</v>
      </c>
      <c r="F1174" s="114" t="s">
        <v>2594</v>
      </c>
      <c r="G1174" s="56"/>
      <c r="H1174" s="56"/>
      <c r="I1174" s="56"/>
      <c r="J1174" s="56"/>
    </row>
    <row r="1175" spans="1:10" ht="15" x14ac:dyDescent="0.2">
      <c r="A1175" s="114" t="s">
        <v>2762</v>
      </c>
      <c r="B1175" s="114" t="s">
        <v>1971</v>
      </c>
      <c r="C1175" s="114" t="s">
        <v>1972</v>
      </c>
      <c r="D1175" s="114"/>
      <c r="E1175" s="304">
        <v>269500</v>
      </c>
      <c r="F1175" s="114" t="s">
        <v>2594</v>
      </c>
      <c r="G1175" s="56"/>
      <c r="H1175" s="56"/>
      <c r="I1175" s="56"/>
      <c r="J1175" s="56"/>
    </row>
    <row r="1176" spans="1:10" ht="15" x14ac:dyDescent="0.2">
      <c r="A1176" s="114" t="s">
        <v>2759</v>
      </c>
      <c r="B1176" s="114" t="s">
        <v>1971</v>
      </c>
      <c r="C1176" s="114" t="s">
        <v>1972</v>
      </c>
      <c r="D1176" s="114"/>
      <c r="E1176" s="304">
        <v>42240</v>
      </c>
      <c r="F1176" s="114" t="s">
        <v>2594</v>
      </c>
      <c r="G1176" s="56"/>
      <c r="H1176" s="56"/>
      <c r="I1176" s="56"/>
      <c r="J1176" s="56"/>
    </row>
    <row r="1177" spans="1:10" ht="15" x14ac:dyDescent="0.2">
      <c r="A1177" s="114" t="s">
        <v>2763</v>
      </c>
      <c r="B1177" s="114" t="s">
        <v>1971</v>
      </c>
      <c r="C1177" s="114" t="s">
        <v>1972</v>
      </c>
      <c r="D1177" s="114"/>
      <c r="E1177" s="304">
        <v>78000</v>
      </c>
      <c r="F1177" s="114" t="s">
        <v>2594</v>
      </c>
      <c r="G1177" s="56"/>
      <c r="H1177" s="56"/>
      <c r="I1177" s="56"/>
      <c r="J1177" s="56"/>
    </row>
    <row r="1178" spans="1:10" ht="15" x14ac:dyDescent="0.2">
      <c r="A1178" s="114" t="s">
        <v>2762</v>
      </c>
      <c r="B1178" s="114" t="s">
        <v>1971</v>
      </c>
      <c r="C1178" s="114" t="s">
        <v>1972</v>
      </c>
      <c r="D1178" s="114"/>
      <c r="E1178" s="304">
        <v>115500</v>
      </c>
      <c r="F1178" s="114" t="s">
        <v>2594</v>
      </c>
      <c r="G1178" s="56"/>
      <c r="H1178" s="56"/>
      <c r="I1178" s="56"/>
      <c r="J1178" s="56"/>
    </row>
    <row r="1179" spans="1:10" ht="15" x14ac:dyDescent="0.2">
      <c r="A1179" s="114" t="s">
        <v>2764</v>
      </c>
      <c r="B1179" s="114" t="s">
        <v>541</v>
      </c>
      <c r="C1179" s="114" t="s">
        <v>2255</v>
      </c>
      <c r="D1179" s="114"/>
      <c r="E1179" s="304">
        <v>72000</v>
      </c>
      <c r="F1179" s="114" t="s">
        <v>2594</v>
      </c>
      <c r="G1179" s="56"/>
      <c r="H1179" s="56"/>
      <c r="I1179" s="56"/>
      <c r="J1179" s="56"/>
    </row>
    <row r="1180" spans="1:10" ht="15" x14ac:dyDescent="0.2">
      <c r="A1180" s="114" t="s">
        <v>2765</v>
      </c>
      <c r="B1180" s="114" t="s">
        <v>1971</v>
      </c>
      <c r="C1180" s="114" t="s">
        <v>1972</v>
      </c>
      <c r="D1180" s="114"/>
      <c r="E1180" s="304">
        <v>27500</v>
      </c>
      <c r="F1180" s="114" t="s">
        <v>2594</v>
      </c>
      <c r="G1180" s="56"/>
      <c r="H1180" s="56"/>
      <c r="I1180" s="56"/>
      <c r="J1180" s="56"/>
    </row>
    <row r="1181" spans="1:10" ht="15" x14ac:dyDescent="0.2">
      <c r="A1181" s="114" t="s">
        <v>2766</v>
      </c>
      <c r="B1181" s="114" t="s">
        <v>1971</v>
      </c>
      <c r="C1181" s="114" t="s">
        <v>1972</v>
      </c>
      <c r="D1181" s="114"/>
      <c r="E1181" s="304">
        <v>66000</v>
      </c>
      <c r="F1181" s="114" t="s">
        <v>2594</v>
      </c>
      <c r="G1181" s="56"/>
      <c r="H1181" s="56"/>
      <c r="I1181" s="56"/>
      <c r="J1181" s="56"/>
    </row>
    <row r="1182" spans="1:10" ht="15" x14ac:dyDescent="0.2">
      <c r="A1182" s="114" t="s">
        <v>2767</v>
      </c>
      <c r="B1182" s="114" t="s">
        <v>1971</v>
      </c>
      <c r="C1182" s="114" t="s">
        <v>1972</v>
      </c>
      <c r="D1182" s="114"/>
      <c r="E1182" s="304">
        <v>30000</v>
      </c>
      <c r="F1182" s="114" t="s">
        <v>2594</v>
      </c>
      <c r="G1182" s="56"/>
      <c r="H1182" s="56"/>
      <c r="I1182" s="56"/>
      <c r="J1182" s="56"/>
    </row>
    <row r="1183" spans="1:10" ht="15" x14ac:dyDescent="0.2">
      <c r="A1183" s="114" t="s">
        <v>2768</v>
      </c>
      <c r="B1183" s="114" t="s">
        <v>1971</v>
      </c>
      <c r="C1183" s="114" t="s">
        <v>1972</v>
      </c>
      <c r="D1183" s="114"/>
      <c r="E1183" s="304">
        <v>81000</v>
      </c>
      <c r="F1183" s="114" t="s">
        <v>2594</v>
      </c>
      <c r="G1183" s="56"/>
      <c r="H1183" s="56"/>
      <c r="I1183" s="56"/>
      <c r="J1183" s="56"/>
    </row>
    <row r="1184" spans="1:10" ht="15" x14ac:dyDescent="0.2">
      <c r="A1184" s="114" t="s">
        <v>2768</v>
      </c>
      <c r="B1184" s="114" t="s">
        <v>1971</v>
      </c>
      <c r="C1184" s="114" t="s">
        <v>1972</v>
      </c>
      <c r="D1184" s="114"/>
      <c r="E1184" s="304">
        <v>21000</v>
      </c>
      <c r="F1184" s="114" t="s">
        <v>2594</v>
      </c>
      <c r="G1184" s="56"/>
      <c r="H1184" s="56"/>
      <c r="I1184" s="56"/>
      <c r="J1184" s="56"/>
    </row>
    <row r="1185" spans="1:10" ht="15" x14ac:dyDescent="0.2">
      <c r="A1185" s="114" t="s">
        <v>2769</v>
      </c>
      <c r="B1185" s="114" t="s">
        <v>1971</v>
      </c>
      <c r="C1185" s="114" t="s">
        <v>1972</v>
      </c>
      <c r="D1185" s="114"/>
      <c r="E1185" s="304">
        <v>405000</v>
      </c>
      <c r="F1185" s="114" t="s">
        <v>2594</v>
      </c>
      <c r="G1185" s="56"/>
      <c r="H1185" s="56"/>
      <c r="I1185" s="56"/>
      <c r="J1185" s="56"/>
    </row>
    <row r="1186" spans="1:10" ht="15" x14ac:dyDescent="0.2">
      <c r="A1186" s="114" t="s">
        <v>2770</v>
      </c>
      <c r="B1186" s="114" t="s">
        <v>1971</v>
      </c>
      <c r="C1186" s="114" t="s">
        <v>1972</v>
      </c>
      <c r="D1186" s="114"/>
      <c r="E1186" s="304">
        <v>37500</v>
      </c>
      <c r="F1186" s="114" t="s">
        <v>2594</v>
      </c>
      <c r="G1186" s="56"/>
      <c r="H1186" s="56"/>
      <c r="I1186" s="56"/>
      <c r="J1186" s="56"/>
    </row>
    <row r="1187" spans="1:10" ht="15" x14ac:dyDescent="0.2">
      <c r="A1187" s="114" t="s">
        <v>2771</v>
      </c>
      <c r="B1187" s="114" t="s">
        <v>1971</v>
      </c>
      <c r="C1187" s="114" t="s">
        <v>1972</v>
      </c>
      <c r="D1187" s="114"/>
      <c r="E1187" s="304">
        <v>162000</v>
      </c>
      <c r="F1187" s="114" t="s">
        <v>2594</v>
      </c>
      <c r="G1187" s="56"/>
      <c r="H1187" s="56"/>
      <c r="I1187" s="56"/>
      <c r="J1187" s="56"/>
    </row>
    <row r="1188" spans="1:10" ht="15" x14ac:dyDescent="0.2">
      <c r="A1188" s="114" t="s">
        <v>2772</v>
      </c>
      <c r="B1188" s="114" t="s">
        <v>1971</v>
      </c>
      <c r="C1188" s="114" t="s">
        <v>1972</v>
      </c>
      <c r="D1188" s="114"/>
      <c r="E1188" s="304">
        <v>27000</v>
      </c>
      <c r="F1188" s="114" t="s">
        <v>2594</v>
      </c>
      <c r="G1188" s="56"/>
      <c r="H1188" s="56"/>
      <c r="I1188" s="56"/>
      <c r="J1188" s="56"/>
    </row>
    <row r="1189" spans="1:10" ht="15" x14ac:dyDescent="0.2">
      <c r="A1189" s="114" t="s">
        <v>2773</v>
      </c>
      <c r="B1189" s="114" t="s">
        <v>1971</v>
      </c>
      <c r="C1189" s="114" t="s">
        <v>1972</v>
      </c>
      <c r="D1189" s="114"/>
      <c r="E1189" s="304">
        <v>21000</v>
      </c>
      <c r="F1189" s="114" t="s">
        <v>2594</v>
      </c>
      <c r="G1189" s="56"/>
      <c r="H1189" s="56"/>
      <c r="I1189" s="56"/>
      <c r="J1189" s="56"/>
    </row>
    <row r="1190" spans="1:10" ht="15" x14ac:dyDescent="0.2">
      <c r="A1190" s="114" t="s">
        <v>2773</v>
      </c>
      <c r="B1190" s="114" t="s">
        <v>1971</v>
      </c>
      <c r="C1190" s="114" t="s">
        <v>1972</v>
      </c>
      <c r="D1190" s="114"/>
      <c r="E1190" s="304">
        <v>31500</v>
      </c>
      <c r="F1190" s="114" t="s">
        <v>2594</v>
      </c>
      <c r="G1190" s="56"/>
      <c r="H1190" s="56"/>
      <c r="I1190" s="56"/>
      <c r="J1190" s="56"/>
    </row>
    <row r="1191" spans="1:10" ht="15" x14ac:dyDescent="0.2">
      <c r="A1191" s="114" t="s">
        <v>2774</v>
      </c>
      <c r="B1191" s="114" t="s">
        <v>1971</v>
      </c>
      <c r="C1191" s="114" t="s">
        <v>1972</v>
      </c>
      <c r="D1191" s="114"/>
      <c r="E1191" s="304">
        <v>232500</v>
      </c>
      <c r="F1191" s="114" t="s">
        <v>2594</v>
      </c>
      <c r="G1191" s="56"/>
      <c r="H1191" s="56"/>
      <c r="I1191" s="56"/>
      <c r="J1191" s="56"/>
    </row>
    <row r="1192" spans="1:10" ht="15" x14ac:dyDescent="0.2">
      <c r="A1192" s="114" t="s">
        <v>2775</v>
      </c>
      <c r="B1192" s="114" t="s">
        <v>1971</v>
      </c>
      <c r="C1192" s="114" t="s">
        <v>1972</v>
      </c>
      <c r="D1192" s="114"/>
      <c r="E1192" s="304">
        <v>25000</v>
      </c>
      <c r="F1192" s="114" t="s">
        <v>2594</v>
      </c>
      <c r="G1192" s="56"/>
      <c r="H1192" s="56"/>
      <c r="I1192" s="56"/>
      <c r="J1192" s="56"/>
    </row>
    <row r="1193" spans="1:10" ht="15" x14ac:dyDescent="0.2">
      <c r="A1193" s="114" t="s">
        <v>2775</v>
      </c>
      <c r="B1193" s="114" t="s">
        <v>1971</v>
      </c>
      <c r="C1193" s="114" t="s">
        <v>1972</v>
      </c>
      <c r="D1193" s="114"/>
      <c r="E1193" s="304">
        <v>468750</v>
      </c>
      <c r="F1193" s="114" t="s">
        <v>2594</v>
      </c>
      <c r="G1193" s="56"/>
      <c r="H1193" s="56"/>
      <c r="I1193" s="56"/>
      <c r="J1193" s="56"/>
    </row>
    <row r="1194" spans="1:10" ht="15" x14ac:dyDescent="0.2">
      <c r="A1194" s="114" t="s">
        <v>2775</v>
      </c>
      <c r="B1194" s="114" t="s">
        <v>1971</v>
      </c>
      <c r="C1194" s="114" t="s">
        <v>1972</v>
      </c>
      <c r="D1194" s="114"/>
      <c r="E1194" s="304">
        <v>38500</v>
      </c>
      <c r="F1194" s="114" t="s">
        <v>2594</v>
      </c>
      <c r="G1194" s="56"/>
      <c r="H1194" s="56"/>
      <c r="I1194" s="56"/>
      <c r="J1194" s="56"/>
    </row>
    <row r="1195" spans="1:10" ht="15" x14ac:dyDescent="0.2">
      <c r="A1195" s="114" t="s">
        <v>2776</v>
      </c>
      <c r="B1195" s="114" t="s">
        <v>1971</v>
      </c>
      <c r="C1195" s="114" t="s">
        <v>1972</v>
      </c>
      <c r="D1195" s="114"/>
      <c r="E1195" s="304">
        <v>26000</v>
      </c>
      <c r="F1195" s="114" t="s">
        <v>2594</v>
      </c>
      <c r="G1195" s="56"/>
      <c r="H1195" s="56"/>
      <c r="I1195" s="56"/>
      <c r="J1195" s="56"/>
    </row>
    <row r="1196" spans="1:10" ht="15" x14ac:dyDescent="0.2">
      <c r="A1196" s="114" t="s">
        <v>2777</v>
      </c>
      <c r="B1196" s="114" t="s">
        <v>1025</v>
      </c>
      <c r="C1196" s="114" t="s">
        <v>2255</v>
      </c>
      <c r="D1196" s="114"/>
      <c r="E1196" s="304">
        <v>67500</v>
      </c>
      <c r="F1196" s="114" t="s">
        <v>2594</v>
      </c>
      <c r="G1196" s="56"/>
      <c r="H1196" s="56"/>
      <c r="I1196" s="56"/>
      <c r="J1196" s="56"/>
    </row>
    <row r="1197" spans="1:10" ht="15" x14ac:dyDescent="0.2">
      <c r="A1197" s="114" t="s">
        <v>2778</v>
      </c>
      <c r="B1197" s="114" t="s">
        <v>541</v>
      </c>
      <c r="C1197" s="114" t="s">
        <v>2255</v>
      </c>
      <c r="D1197" s="114"/>
      <c r="E1197" s="304">
        <v>66000</v>
      </c>
      <c r="F1197" s="114" t="s">
        <v>2594</v>
      </c>
      <c r="G1197" s="56"/>
      <c r="H1197" s="56"/>
      <c r="I1197" s="56"/>
      <c r="J1197" s="56"/>
    </row>
    <row r="1198" spans="1:10" ht="15" x14ac:dyDescent="0.2">
      <c r="A1198" s="114" t="s">
        <v>2779</v>
      </c>
      <c r="B1198" s="114" t="s">
        <v>1971</v>
      </c>
      <c r="C1198" s="114" t="s">
        <v>1972</v>
      </c>
      <c r="D1198" s="114"/>
      <c r="E1198" s="304">
        <v>67500</v>
      </c>
      <c r="F1198" s="114" t="s">
        <v>2594</v>
      </c>
      <c r="G1198" s="56"/>
      <c r="H1198" s="56"/>
      <c r="I1198" s="56"/>
      <c r="J1198" s="56"/>
    </row>
    <row r="1199" spans="1:10" ht="15" x14ac:dyDescent="0.2">
      <c r="A1199" s="114" t="s">
        <v>2780</v>
      </c>
      <c r="B1199" s="114" t="s">
        <v>1971</v>
      </c>
      <c r="C1199" s="114" t="s">
        <v>1972</v>
      </c>
      <c r="D1199" s="114"/>
      <c r="E1199" s="304">
        <v>108000</v>
      </c>
      <c r="F1199" s="114" t="s">
        <v>2594</v>
      </c>
      <c r="G1199" s="56"/>
      <c r="H1199" s="56"/>
      <c r="I1199" s="56"/>
      <c r="J1199" s="56"/>
    </row>
    <row r="1200" spans="1:10" ht="15" x14ac:dyDescent="0.2">
      <c r="A1200" s="114" t="s">
        <v>2780</v>
      </c>
      <c r="B1200" s="114" t="s">
        <v>1971</v>
      </c>
      <c r="C1200" s="114" t="s">
        <v>1972</v>
      </c>
      <c r="D1200" s="114"/>
      <c r="E1200" s="304">
        <v>21000</v>
      </c>
      <c r="F1200" s="114" t="s">
        <v>2594</v>
      </c>
      <c r="G1200" s="56"/>
      <c r="H1200" s="56"/>
      <c r="I1200" s="56"/>
      <c r="J1200" s="56"/>
    </row>
    <row r="1201" spans="1:10" ht="15" x14ac:dyDescent="0.2">
      <c r="A1201" s="114" t="s">
        <v>2781</v>
      </c>
      <c r="B1201" s="114" t="s">
        <v>1971</v>
      </c>
      <c r="C1201" s="114" t="s">
        <v>1972</v>
      </c>
      <c r="D1201" s="114"/>
      <c r="E1201" s="304">
        <v>54000</v>
      </c>
      <c r="F1201" s="114" t="s">
        <v>2594</v>
      </c>
      <c r="G1201" s="56"/>
      <c r="H1201" s="56"/>
      <c r="I1201" s="56"/>
      <c r="J1201" s="56"/>
    </row>
    <row r="1202" spans="1:10" ht="15" x14ac:dyDescent="0.2">
      <c r="A1202" s="114" t="s">
        <v>2781</v>
      </c>
      <c r="B1202" s="114" t="s">
        <v>1971</v>
      </c>
      <c r="C1202" s="114" t="s">
        <v>1972</v>
      </c>
      <c r="D1202" s="114"/>
      <c r="E1202" s="304">
        <v>486000</v>
      </c>
      <c r="F1202" s="114" t="s">
        <v>2594</v>
      </c>
      <c r="G1202" s="56"/>
      <c r="H1202" s="56"/>
      <c r="I1202" s="56"/>
      <c r="J1202" s="56"/>
    </row>
    <row r="1203" spans="1:10" ht="15" x14ac:dyDescent="0.2">
      <c r="A1203" s="114" t="s">
        <v>2782</v>
      </c>
      <c r="B1203" s="114" t="s">
        <v>1971</v>
      </c>
      <c r="C1203" s="114" t="s">
        <v>1972</v>
      </c>
      <c r="D1203" s="114"/>
      <c r="E1203" s="304">
        <v>405000</v>
      </c>
      <c r="F1203" s="114" t="s">
        <v>2594</v>
      </c>
      <c r="G1203" s="56"/>
      <c r="H1203" s="56"/>
      <c r="I1203" s="56"/>
      <c r="J1203" s="56"/>
    </row>
    <row r="1204" spans="1:10" ht="15" x14ac:dyDescent="0.2">
      <c r="A1204" s="114" t="s">
        <v>2782</v>
      </c>
      <c r="B1204" s="114" t="s">
        <v>1971</v>
      </c>
      <c r="C1204" s="114" t="s">
        <v>1972</v>
      </c>
      <c r="D1204" s="114"/>
      <c r="E1204" s="304">
        <v>28160</v>
      </c>
      <c r="F1204" s="114" t="s">
        <v>2594</v>
      </c>
      <c r="G1204" s="56"/>
      <c r="H1204" s="56"/>
      <c r="I1204" s="56"/>
      <c r="J1204" s="56"/>
    </row>
    <row r="1205" spans="1:10" ht="15" x14ac:dyDescent="0.2">
      <c r="A1205" s="114" t="s">
        <v>2779</v>
      </c>
      <c r="B1205" s="114" t="s">
        <v>1971</v>
      </c>
      <c r="C1205" s="114" t="s">
        <v>1972</v>
      </c>
      <c r="D1205" s="114"/>
      <c r="E1205" s="304">
        <v>42000</v>
      </c>
      <c r="F1205" s="114" t="s">
        <v>2594</v>
      </c>
      <c r="G1205" s="56"/>
      <c r="H1205" s="56"/>
      <c r="I1205" s="56"/>
      <c r="J1205" s="56"/>
    </row>
    <row r="1206" spans="1:10" ht="15" x14ac:dyDescent="0.2">
      <c r="A1206" s="114" t="s">
        <v>2780</v>
      </c>
      <c r="B1206" s="114" t="s">
        <v>1971</v>
      </c>
      <c r="C1206" s="114" t="s">
        <v>1972</v>
      </c>
      <c r="D1206" s="114"/>
      <c r="E1206" s="304">
        <v>477750</v>
      </c>
      <c r="F1206" s="114" t="s">
        <v>2594</v>
      </c>
      <c r="G1206" s="56"/>
      <c r="H1206" s="56"/>
      <c r="I1206" s="56"/>
      <c r="J1206" s="56"/>
    </row>
    <row r="1207" spans="1:10" ht="15" x14ac:dyDescent="0.2">
      <c r="A1207" s="114" t="s">
        <v>2783</v>
      </c>
      <c r="B1207" s="114" t="s">
        <v>1971</v>
      </c>
      <c r="C1207" s="114" t="s">
        <v>1972</v>
      </c>
      <c r="D1207" s="114"/>
      <c r="E1207" s="304">
        <v>27000</v>
      </c>
      <c r="F1207" s="114" t="s">
        <v>2594</v>
      </c>
      <c r="G1207" s="56"/>
      <c r="H1207" s="56"/>
      <c r="I1207" s="56"/>
      <c r="J1207" s="56"/>
    </row>
    <row r="1208" spans="1:10" ht="15" x14ac:dyDescent="0.2">
      <c r="A1208" s="114" t="s">
        <v>2784</v>
      </c>
      <c r="B1208" s="114" t="s">
        <v>1971</v>
      </c>
      <c r="C1208" s="114" t="s">
        <v>1972</v>
      </c>
      <c r="D1208" s="114"/>
      <c r="E1208" s="304">
        <v>63000</v>
      </c>
      <c r="F1208" s="114" t="s">
        <v>2594</v>
      </c>
      <c r="G1208" s="56"/>
      <c r="H1208" s="56"/>
      <c r="I1208" s="56"/>
      <c r="J1208" s="56"/>
    </row>
    <row r="1209" spans="1:10" ht="15" x14ac:dyDescent="0.2">
      <c r="A1209" s="114" t="s">
        <v>2785</v>
      </c>
      <c r="B1209" s="114" t="s">
        <v>1971</v>
      </c>
      <c r="C1209" s="114" t="s">
        <v>1972</v>
      </c>
      <c r="D1209" s="114"/>
      <c r="E1209" s="304">
        <v>38500</v>
      </c>
      <c r="F1209" s="114" t="s">
        <v>2594</v>
      </c>
      <c r="G1209" s="56"/>
      <c r="H1209" s="56"/>
      <c r="I1209" s="56"/>
      <c r="J1209" s="56"/>
    </row>
    <row r="1210" spans="1:10" ht="15" x14ac:dyDescent="0.2">
      <c r="A1210" s="114" t="s">
        <v>2786</v>
      </c>
      <c r="B1210" s="114" t="s">
        <v>1971</v>
      </c>
      <c r="C1210" s="114" t="s">
        <v>1972</v>
      </c>
      <c r="D1210" s="114"/>
      <c r="E1210" s="304">
        <v>1012500</v>
      </c>
      <c r="F1210" s="114" t="s">
        <v>2594</v>
      </c>
      <c r="G1210" s="56"/>
      <c r="H1210" s="56"/>
      <c r="I1210" s="56"/>
      <c r="J1210" s="56"/>
    </row>
    <row r="1211" spans="1:10" ht="15" x14ac:dyDescent="0.2">
      <c r="A1211" s="114" t="s">
        <v>2787</v>
      </c>
      <c r="B1211" s="114" t="s">
        <v>1971</v>
      </c>
      <c r="C1211" s="114" t="s">
        <v>1972</v>
      </c>
      <c r="D1211" s="114"/>
      <c r="E1211" s="304">
        <v>26000</v>
      </c>
      <c r="F1211" s="114" t="s">
        <v>2594</v>
      </c>
      <c r="G1211" s="56"/>
      <c r="H1211" s="56"/>
      <c r="I1211" s="56"/>
      <c r="J1211" s="56"/>
    </row>
    <row r="1212" spans="1:10" ht="15" x14ac:dyDescent="0.2">
      <c r="A1212" s="114" t="s">
        <v>2788</v>
      </c>
      <c r="B1212" s="114" t="s">
        <v>1971</v>
      </c>
      <c r="C1212" s="114" t="s">
        <v>1972</v>
      </c>
      <c r="D1212" s="114"/>
      <c r="E1212" s="304">
        <v>24000</v>
      </c>
      <c r="F1212" s="114" t="s">
        <v>2594</v>
      </c>
      <c r="G1212" s="56"/>
      <c r="H1212" s="56"/>
      <c r="I1212" s="56"/>
      <c r="J1212" s="56"/>
    </row>
    <row r="1213" spans="1:10" ht="15" x14ac:dyDescent="0.2">
      <c r="A1213" s="114" t="s">
        <v>2789</v>
      </c>
      <c r="B1213" s="114" t="s">
        <v>541</v>
      </c>
      <c r="C1213" s="114" t="s">
        <v>2255</v>
      </c>
      <c r="D1213" s="114"/>
      <c r="E1213" s="304">
        <v>48000</v>
      </c>
      <c r="F1213" s="114" t="s">
        <v>2594</v>
      </c>
      <c r="G1213" s="56"/>
      <c r="H1213" s="56"/>
      <c r="I1213" s="56"/>
      <c r="J1213" s="56"/>
    </row>
    <row r="1214" spans="1:10" ht="15" x14ac:dyDescent="0.2">
      <c r="A1214" s="114" t="s">
        <v>2790</v>
      </c>
      <c r="B1214" s="114" t="s">
        <v>1971</v>
      </c>
      <c r="C1214" s="114" t="s">
        <v>1972</v>
      </c>
      <c r="D1214" s="114"/>
      <c r="E1214" s="304">
        <v>40800</v>
      </c>
      <c r="F1214" s="114" t="s">
        <v>2594</v>
      </c>
      <c r="G1214" s="56"/>
      <c r="H1214" s="56"/>
      <c r="I1214" s="56"/>
      <c r="J1214" s="56"/>
    </row>
    <row r="1215" spans="1:10" ht="15" x14ac:dyDescent="0.2">
      <c r="A1215" s="114" t="s">
        <v>2791</v>
      </c>
      <c r="B1215" s="114" t="s">
        <v>1971</v>
      </c>
      <c r="C1215" s="114" t="s">
        <v>1972</v>
      </c>
      <c r="D1215" s="114"/>
      <c r="E1215" s="304">
        <v>30000</v>
      </c>
      <c r="F1215" s="114" t="s">
        <v>2594</v>
      </c>
      <c r="G1215" s="56"/>
      <c r="H1215" s="56"/>
      <c r="I1215" s="56"/>
      <c r="J1215" s="56"/>
    </row>
    <row r="1216" spans="1:10" ht="15" x14ac:dyDescent="0.2">
      <c r="A1216" s="114" t="s">
        <v>2792</v>
      </c>
      <c r="B1216" s="114" t="s">
        <v>1971</v>
      </c>
      <c r="C1216" s="114" t="s">
        <v>1972</v>
      </c>
      <c r="D1216" s="114"/>
      <c r="E1216" s="304">
        <v>108000</v>
      </c>
      <c r="F1216" s="114" t="s">
        <v>2594</v>
      </c>
      <c r="G1216" s="56"/>
      <c r="H1216" s="56"/>
      <c r="I1216" s="56"/>
      <c r="J1216" s="56"/>
    </row>
    <row r="1217" spans="1:10" ht="15" x14ac:dyDescent="0.2">
      <c r="A1217" s="114" t="s">
        <v>2793</v>
      </c>
      <c r="B1217" s="114" t="s">
        <v>1971</v>
      </c>
      <c r="C1217" s="114" t="s">
        <v>1972</v>
      </c>
      <c r="D1217" s="114"/>
      <c r="E1217" s="304">
        <v>135000</v>
      </c>
      <c r="F1217" s="114" t="s">
        <v>2594</v>
      </c>
      <c r="G1217" s="56"/>
      <c r="H1217" s="56"/>
      <c r="I1217" s="56"/>
      <c r="J1217" s="56"/>
    </row>
    <row r="1218" spans="1:10" ht="15" x14ac:dyDescent="0.2">
      <c r="A1218" s="114" t="s">
        <v>2794</v>
      </c>
      <c r="B1218" s="114" t="s">
        <v>1971</v>
      </c>
      <c r="C1218" s="114" t="s">
        <v>1972</v>
      </c>
      <c r="D1218" s="114"/>
      <c r="E1218" s="304">
        <v>39000</v>
      </c>
      <c r="F1218" s="114" t="s">
        <v>2594</v>
      </c>
      <c r="G1218" s="56"/>
      <c r="H1218" s="56"/>
      <c r="I1218" s="56"/>
      <c r="J1218" s="56"/>
    </row>
    <row r="1219" spans="1:10" ht="15" x14ac:dyDescent="0.2">
      <c r="A1219" s="114" t="s">
        <v>2794</v>
      </c>
      <c r="B1219" s="114" t="s">
        <v>1971</v>
      </c>
      <c r="C1219" s="114" t="s">
        <v>1972</v>
      </c>
      <c r="D1219" s="114"/>
      <c r="E1219" s="304">
        <v>513000</v>
      </c>
      <c r="F1219" s="114" t="s">
        <v>2594</v>
      </c>
      <c r="G1219" s="56"/>
      <c r="H1219" s="56"/>
      <c r="I1219" s="56"/>
      <c r="J1219" s="56"/>
    </row>
    <row r="1220" spans="1:10" ht="15" x14ac:dyDescent="0.2">
      <c r="A1220" s="114" t="s">
        <v>2795</v>
      </c>
      <c r="B1220" s="114" t="s">
        <v>1971</v>
      </c>
      <c r="C1220" s="114" t="s">
        <v>1972</v>
      </c>
      <c r="D1220" s="114"/>
      <c r="E1220" s="304">
        <v>324000</v>
      </c>
      <c r="F1220" s="114" t="s">
        <v>2594</v>
      </c>
      <c r="G1220" s="56"/>
      <c r="H1220" s="56"/>
      <c r="I1220" s="56"/>
      <c r="J1220" s="56"/>
    </row>
    <row r="1221" spans="1:10" ht="15" x14ac:dyDescent="0.2">
      <c r="A1221" s="114" t="s">
        <v>2795</v>
      </c>
      <c r="B1221" s="114" t="s">
        <v>1971</v>
      </c>
      <c r="C1221" s="114" t="s">
        <v>1972</v>
      </c>
      <c r="D1221" s="114"/>
      <c r="E1221" s="304">
        <v>63360</v>
      </c>
      <c r="F1221" s="114" t="s">
        <v>2594</v>
      </c>
      <c r="G1221" s="56"/>
      <c r="H1221" s="56"/>
      <c r="I1221" s="56"/>
      <c r="J1221" s="56"/>
    </row>
    <row r="1222" spans="1:10" ht="15" x14ac:dyDescent="0.2">
      <c r="A1222" s="114" t="s">
        <v>2796</v>
      </c>
      <c r="B1222" s="114" t="s">
        <v>1971</v>
      </c>
      <c r="C1222" s="114" t="s">
        <v>1972</v>
      </c>
      <c r="D1222" s="114"/>
      <c r="E1222" s="304">
        <v>27000</v>
      </c>
      <c r="F1222" s="114" t="s">
        <v>2594</v>
      </c>
      <c r="G1222" s="56"/>
      <c r="H1222" s="56"/>
      <c r="I1222" s="56"/>
      <c r="J1222" s="56"/>
    </row>
    <row r="1223" spans="1:10" ht="15" x14ac:dyDescent="0.2">
      <c r="A1223" s="114" t="s">
        <v>2797</v>
      </c>
      <c r="B1223" s="114" t="s">
        <v>1971</v>
      </c>
      <c r="C1223" s="114" t="s">
        <v>1972</v>
      </c>
      <c r="D1223" s="114"/>
      <c r="E1223" s="304">
        <v>210000</v>
      </c>
      <c r="F1223" s="114" t="s">
        <v>2594</v>
      </c>
      <c r="G1223" s="56"/>
      <c r="H1223" s="56"/>
      <c r="I1223" s="56"/>
      <c r="J1223" s="56"/>
    </row>
    <row r="1224" spans="1:10" ht="15" x14ac:dyDescent="0.2">
      <c r="A1224" s="114" t="s">
        <v>2797</v>
      </c>
      <c r="B1224" s="114" t="s">
        <v>1971</v>
      </c>
      <c r="C1224" s="114" t="s">
        <v>1972</v>
      </c>
      <c r="D1224" s="114"/>
      <c r="E1224" s="304">
        <v>94500</v>
      </c>
      <c r="F1224" s="114" t="s">
        <v>2594</v>
      </c>
      <c r="G1224" s="56"/>
      <c r="H1224" s="56"/>
      <c r="I1224" s="56"/>
      <c r="J1224" s="56"/>
    </row>
    <row r="1225" spans="1:10" ht="15" x14ac:dyDescent="0.2">
      <c r="A1225" s="114" t="s">
        <v>2798</v>
      </c>
      <c r="B1225" s="114" t="s">
        <v>1971</v>
      </c>
      <c r="C1225" s="114" t="s">
        <v>1972</v>
      </c>
      <c r="D1225" s="114"/>
      <c r="E1225" s="304">
        <v>231000</v>
      </c>
      <c r="F1225" s="114" t="s">
        <v>2594</v>
      </c>
      <c r="G1225" s="56"/>
      <c r="H1225" s="56"/>
      <c r="I1225" s="56"/>
      <c r="J1225" s="56"/>
    </row>
    <row r="1226" spans="1:10" ht="15" x14ac:dyDescent="0.2">
      <c r="A1226" s="114" t="s">
        <v>2798</v>
      </c>
      <c r="B1226" s="114" t="s">
        <v>1971</v>
      </c>
      <c r="C1226" s="114" t="s">
        <v>1972</v>
      </c>
      <c r="D1226" s="114"/>
      <c r="E1226" s="304">
        <v>231000</v>
      </c>
      <c r="F1226" s="114" t="s">
        <v>2594</v>
      </c>
      <c r="G1226" s="56"/>
      <c r="H1226" s="56"/>
      <c r="I1226" s="56"/>
      <c r="J1226" s="56"/>
    </row>
    <row r="1227" spans="1:10" ht="15" x14ac:dyDescent="0.2">
      <c r="A1227" s="114" t="s">
        <v>2799</v>
      </c>
      <c r="B1227" s="114" t="s">
        <v>1971</v>
      </c>
      <c r="C1227" s="114" t="s">
        <v>1972</v>
      </c>
      <c r="D1227" s="114"/>
      <c r="E1227" s="304">
        <v>46800</v>
      </c>
      <c r="F1227" s="114" t="s">
        <v>2594</v>
      </c>
      <c r="G1227" s="56"/>
      <c r="H1227" s="56"/>
      <c r="I1227" s="56"/>
      <c r="J1227" s="56"/>
    </row>
    <row r="1228" spans="1:10" ht="15" x14ac:dyDescent="0.2">
      <c r="A1228" s="114" t="s">
        <v>2799</v>
      </c>
      <c r="B1228" s="114" t="s">
        <v>1971</v>
      </c>
      <c r="C1228" s="114" t="s">
        <v>1972</v>
      </c>
      <c r="D1228" s="114"/>
      <c r="E1228" s="304">
        <v>23400</v>
      </c>
      <c r="F1228" s="114" t="s">
        <v>2594</v>
      </c>
      <c r="G1228" s="56"/>
      <c r="H1228" s="56"/>
      <c r="I1228" s="56"/>
      <c r="J1228" s="56"/>
    </row>
    <row r="1229" spans="1:10" ht="15" x14ac:dyDescent="0.2">
      <c r="A1229" s="114" t="s">
        <v>2799</v>
      </c>
      <c r="B1229" s="114" t="s">
        <v>1971</v>
      </c>
      <c r="C1229" s="114" t="s">
        <v>1972</v>
      </c>
      <c r="D1229" s="114"/>
      <c r="E1229" s="304">
        <v>23400</v>
      </c>
      <c r="F1229" s="114" t="s">
        <v>2594</v>
      </c>
      <c r="G1229" s="56"/>
      <c r="H1229" s="56"/>
      <c r="I1229" s="56"/>
      <c r="J1229" s="56"/>
    </row>
    <row r="1230" spans="1:10" ht="15" x14ac:dyDescent="0.2">
      <c r="A1230" s="114" t="s">
        <v>2800</v>
      </c>
      <c r="B1230" s="114" t="s">
        <v>1971</v>
      </c>
      <c r="C1230" s="114" t="s">
        <v>1972</v>
      </c>
      <c r="D1230" s="114"/>
      <c r="E1230" s="304">
        <v>1068750</v>
      </c>
      <c r="F1230" s="114" t="s">
        <v>2594</v>
      </c>
      <c r="G1230" s="56"/>
      <c r="H1230" s="56"/>
      <c r="I1230" s="56"/>
      <c r="J1230" s="56"/>
    </row>
    <row r="1231" spans="1:10" ht="15" x14ac:dyDescent="0.2">
      <c r="A1231" s="114" t="s">
        <v>2801</v>
      </c>
      <c r="B1231" s="114" t="s">
        <v>1971</v>
      </c>
      <c r="C1231" s="114" t="s">
        <v>1972</v>
      </c>
      <c r="D1231" s="114"/>
      <c r="E1231" s="304">
        <v>988000</v>
      </c>
      <c r="F1231" s="114" t="s">
        <v>2594</v>
      </c>
      <c r="G1231" s="56"/>
      <c r="H1231" s="56"/>
      <c r="I1231" s="56"/>
      <c r="J1231" s="56"/>
    </row>
    <row r="1232" spans="1:10" ht="15" x14ac:dyDescent="0.2">
      <c r="A1232" s="114" t="s">
        <v>2801</v>
      </c>
      <c r="B1232" s="114" t="s">
        <v>1971</v>
      </c>
      <c r="C1232" s="114" t="s">
        <v>1972</v>
      </c>
      <c r="D1232" s="114"/>
      <c r="E1232" s="304">
        <v>477750</v>
      </c>
      <c r="F1232" s="114" t="s">
        <v>2594</v>
      </c>
      <c r="G1232" s="56"/>
      <c r="H1232" s="56"/>
      <c r="I1232" s="56"/>
      <c r="J1232" s="56"/>
    </row>
    <row r="1233" spans="1:10" ht="15" x14ac:dyDescent="0.2">
      <c r="A1233" s="114" t="s">
        <v>2802</v>
      </c>
      <c r="B1233" s="114" t="s">
        <v>1025</v>
      </c>
      <c r="C1233" s="114" t="s">
        <v>2255</v>
      </c>
      <c r="D1233" s="114"/>
      <c r="E1233" s="304">
        <v>48000</v>
      </c>
      <c r="F1233" s="114" t="s">
        <v>2594</v>
      </c>
      <c r="G1233" s="56"/>
      <c r="H1233" s="56"/>
      <c r="I1233" s="56"/>
      <c r="J1233" s="56"/>
    </row>
    <row r="1234" spans="1:10" ht="15" x14ac:dyDescent="0.2">
      <c r="A1234" s="114" t="s">
        <v>2803</v>
      </c>
      <c r="B1234" s="114" t="s">
        <v>1971</v>
      </c>
      <c r="C1234" s="114" t="s">
        <v>1972</v>
      </c>
      <c r="D1234" s="114"/>
      <c r="E1234" s="304">
        <v>30000</v>
      </c>
      <c r="F1234" s="114" t="s">
        <v>2594</v>
      </c>
      <c r="G1234" s="56"/>
      <c r="H1234" s="56"/>
      <c r="I1234" s="56"/>
      <c r="J1234" s="56"/>
    </row>
    <row r="1235" spans="1:10" ht="15" x14ac:dyDescent="0.2">
      <c r="A1235" s="114" t="s">
        <v>2803</v>
      </c>
      <c r="B1235" s="114" t="s">
        <v>541</v>
      </c>
      <c r="C1235" s="114" t="s">
        <v>2255</v>
      </c>
      <c r="D1235" s="114"/>
      <c r="E1235" s="304">
        <v>48000</v>
      </c>
      <c r="F1235" s="114" t="s">
        <v>2594</v>
      </c>
      <c r="G1235" s="56"/>
      <c r="H1235" s="56"/>
      <c r="I1235" s="56"/>
      <c r="J1235" s="56"/>
    </row>
    <row r="1236" spans="1:10" ht="15" x14ac:dyDescent="0.2">
      <c r="A1236" s="114" t="s">
        <v>2804</v>
      </c>
      <c r="B1236" s="114" t="s">
        <v>1971</v>
      </c>
      <c r="C1236" s="114" t="s">
        <v>1972</v>
      </c>
      <c r="D1236" s="114"/>
      <c r="E1236" s="304">
        <v>26400</v>
      </c>
      <c r="F1236" s="114" t="s">
        <v>2594</v>
      </c>
      <c r="G1236" s="56"/>
      <c r="H1236" s="56"/>
      <c r="I1236" s="56"/>
      <c r="J1236" s="56"/>
    </row>
    <row r="1237" spans="1:10" ht="15" x14ac:dyDescent="0.2">
      <c r="A1237" s="114" t="s">
        <v>2805</v>
      </c>
      <c r="B1237" s="114" t="s">
        <v>1971</v>
      </c>
      <c r="C1237" s="114" t="s">
        <v>1972</v>
      </c>
      <c r="D1237" s="114"/>
      <c r="E1237" s="304">
        <v>30000</v>
      </c>
      <c r="F1237" s="114" t="s">
        <v>2594</v>
      </c>
      <c r="G1237" s="56"/>
      <c r="H1237" s="56"/>
      <c r="I1237" s="56"/>
      <c r="J1237" s="56"/>
    </row>
    <row r="1238" spans="1:10" ht="15" x14ac:dyDescent="0.2">
      <c r="A1238" s="114" t="s">
        <v>2806</v>
      </c>
      <c r="B1238" s="114" t="s">
        <v>1971</v>
      </c>
      <c r="C1238" s="114" t="s">
        <v>1972</v>
      </c>
      <c r="D1238" s="114"/>
      <c r="E1238" s="304">
        <v>30000</v>
      </c>
      <c r="F1238" s="114" t="s">
        <v>2594</v>
      </c>
      <c r="G1238" s="56"/>
      <c r="H1238" s="56"/>
      <c r="I1238" s="56"/>
      <c r="J1238" s="56"/>
    </row>
    <row r="1239" spans="1:10" ht="15" x14ac:dyDescent="0.2">
      <c r="A1239" s="114" t="s">
        <v>2807</v>
      </c>
      <c r="B1239" s="114" t="s">
        <v>1971</v>
      </c>
      <c r="C1239" s="114" t="s">
        <v>1972</v>
      </c>
      <c r="D1239" s="114"/>
      <c r="E1239" s="304">
        <v>54000</v>
      </c>
      <c r="F1239" s="114" t="s">
        <v>2594</v>
      </c>
      <c r="G1239" s="56"/>
      <c r="H1239" s="56"/>
      <c r="I1239" s="56"/>
      <c r="J1239" s="56"/>
    </row>
    <row r="1240" spans="1:10" ht="15" x14ac:dyDescent="0.2">
      <c r="A1240" s="114" t="s">
        <v>2808</v>
      </c>
      <c r="B1240" s="114" t="s">
        <v>1971</v>
      </c>
      <c r="C1240" s="114" t="s">
        <v>1972</v>
      </c>
      <c r="D1240" s="114"/>
      <c r="E1240" s="304">
        <v>134000</v>
      </c>
      <c r="F1240" s="114" t="s">
        <v>2594</v>
      </c>
      <c r="G1240" s="56"/>
      <c r="H1240" s="56"/>
      <c r="I1240" s="56"/>
      <c r="J1240" s="56"/>
    </row>
    <row r="1241" spans="1:10" ht="15" x14ac:dyDescent="0.2">
      <c r="A1241" s="114" t="s">
        <v>2809</v>
      </c>
      <c r="B1241" s="114" t="s">
        <v>1971</v>
      </c>
      <c r="C1241" s="114" t="s">
        <v>1972</v>
      </c>
      <c r="D1241" s="114"/>
      <c r="E1241" s="304">
        <v>25000</v>
      </c>
      <c r="F1241" s="114" t="s">
        <v>2594</v>
      </c>
      <c r="G1241" s="56"/>
      <c r="H1241" s="56"/>
      <c r="I1241" s="56"/>
      <c r="J1241" s="56"/>
    </row>
    <row r="1242" spans="1:10" ht="15" x14ac:dyDescent="0.2">
      <c r="A1242" s="114" t="s">
        <v>2809</v>
      </c>
      <c r="B1242" s="114" t="s">
        <v>1971</v>
      </c>
      <c r="C1242" s="114" t="s">
        <v>1972</v>
      </c>
      <c r="D1242" s="114"/>
      <c r="E1242" s="304">
        <v>72000</v>
      </c>
      <c r="F1242" s="114" t="s">
        <v>2594</v>
      </c>
      <c r="G1242" s="56"/>
      <c r="H1242" s="56"/>
      <c r="I1242" s="56"/>
      <c r="J1242" s="56"/>
    </row>
    <row r="1243" spans="1:10" ht="15" x14ac:dyDescent="0.2">
      <c r="A1243" s="114" t="s">
        <v>2810</v>
      </c>
      <c r="B1243" s="114" t="s">
        <v>1971</v>
      </c>
      <c r="C1243" s="114" t="s">
        <v>1972</v>
      </c>
      <c r="D1243" s="114"/>
      <c r="E1243" s="304">
        <v>54001</v>
      </c>
      <c r="F1243" s="114" t="s">
        <v>2594</v>
      </c>
      <c r="G1243" s="56"/>
      <c r="H1243" s="56"/>
      <c r="I1243" s="56"/>
      <c r="J1243" s="56"/>
    </row>
    <row r="1244" spans="1:10" ht="15" x14ac:dyDescent="0.2">
      <c r="A1244" s="114" t="s">
        <v>2810</v>
      </c>
      <c r="B1244" s="114" t="s">
        <v>1971</v>
      </c>
      <c r="C1244" s="114" t="s">
        <v>1972</v>
      </c>
      <c r="D1244" s="114"/>
      <c r="E1244" s="304">
        <v>144000</v>
      </c>
      <c r="F1244" s="114" t="s">
        <v>2594</v>
      </c>
      <c r="G1244" s="56"/>
      <c r="H1244" s="56"/>
      <c r="I1244" s="56"/>
      <c r="J1244" s="56"/>
    </row>
    <row r="1245" spans="1:10" ht="15" x14ac:dyDescent="0.2">
      <c r="A1245" s="114" t="s">
        <v>2811</v>
      </c>
      <c r="B1245" s="114" t="s">
        <v>1971</v>
      </c>
      <c r="C1245" s="114" t="s">
        <v>1972</v>
      </c>
      <c r="D1245" s="114"/>
      <c r="E1245" s="304">
        <v>216000</v>
      </c>
      <c r="F1245" s="114" t="s">
        <v>2594</v>
      </c>
      <c r="G1245" s="56"/>
      <c r="H1245" s="56"/>
      <c r="I1245" s="56"/>
      <c r="J1245" s="56"/>
    </row>
    <row r="1246" spans="1:10" ht="15" x14ac:dyDescent="0.2">
      <c r="A1246" s="114" t="s">
        <v>2812</v>
      </c>
      <c r="B1246" s="114" t="s">
        <v>1971</v>
      </c>
      <c r="C1246" s="114" t="s">
        <v>1972</v>
      </c>
      <c r="D1246" s="114"/>
      <c r="E1246" s="304">
        <v>58500</v>
      </c>
      <c r="F1246" s="114" t="s">
        <v>2594</v>
      </c>
      <c r="G1246" s="56"/>
      <c r="H1246" s="56"/>
      <c r="I1246" s="56"/>
      <c r="J1246" s="56"/>
    </row>
    <row r="1247" spans="1:10" ht="15" x14ac:dyDescent="0.2">
      <c r="A1247" s="114" t="s">
        <v>2813</v>
      </c>
      <c r="B1247" s="114" t="s">
        <v>541</v>
      </c>
      <c r="C1247" s="114" t="s">
        <v>2255</v>
      </c>
      <c r="D1247" s="114"/>
      <c r="E1247" s="304">
        <v>42000</v>
      </c>
      <c r="F1247" s="114" t="s">
        <v>2594</v>
      </c>
      <c r="G1247" s="56"/>
      <c r="H1247" s="56"/>
      <c r="I1247" s="56"/>
      <c r="J1247" s="56"/>
    </row>
    <row r="1248" spans="1:10" ht="15" x14ac:dyDescent="0.2">
      <c r="A1248" s="114" t="s">
        <v>2814</v>
      </c>
      <c r="B1248" s="114" t="s">
        <v>1971</v>
      </c>
      <c r="C1248" s="114" t="s">
        <v>1972</v>
      </c>
      <c r="D1248" s="114"/>
      <c r="E1248" s="304">
        <v>43200</v>
      </c>
      <c r="F1248" s="114" t="s">
        <v>2594</v>
      </c>
      <c r="G1248" s="56"/>
      <c r="H1248" s="56"/>
      <c r="I1248" s="56"/>
      <c r="J1248" s="56"/>
    </row>
    <row r="1249" spans="1:10" ht="15" x14ac:dyDescent="0.2">
      <c r="A1249" s="114" t="s">
        <v>2815</v>
      </c>
      <c r="B1249" s="114" t="s">
        <v>1971</v>
      </c>
      <c r="C1249" s="114" t="s">
        <v>1972</v>
      </c>
      <c r="D1249" s="114"/>
      <c r="E1249" s="304">
        <v>30000</v>
      </c>
      <c r="F1249" s="114" t="s">
        <v>2594</v>
      </c>
      <c r="G1249" s="56"/>
      <c r="H1249" s="56"/>
      <c r="I1249" s="56"/>
      <c r="J1249" s="56"/>
    </row>
    <row r="1250" spans="1:10" ht="15" x14ac:dyDescent="0.2">
      <c r="A1250" s="114" t="s">
        <v>2816</v>
      </c>
      <c r="B1250" s="114" t="s">
        <v>1971</v>
      </c>
      <c r="C1250" s="114" t="s">
        <v>1972</v>
      </c>
      <c r="D1250" s="114"/>
      <c r="E1250" s="304">
        <v>120150</v>
      </c>
      <c r="F1250" s="114" t="s">
        <v>2594</v>
      </c>
      <c r="G1250" s="56"/>
      <c r="H1250" s="56"/>
      <c r="I1250" s="56"/>
      <c r="J1250" s="56"/>
    </row>
    <row r="1251" spans="1:10" ht="15" x14ac:dyDescent="0.2">
      <c r="A1251" s="114" t="s">
        <v>2817</v>
      </c>
      <c r="B1251" s="114" t="s">
        <v>1971</v>
      </c>
      <c r="C1251" s="114" t="s">
        <v>1972</v>
      </c>
      <c r="D1251" s="114"/>
      <c r="E1251" s="304">
        <v>75000</v>
      </c>
      <c r="F1251" s="114" t="s">
        <v>2594</v>
      </c>
      <c r="G1251" s="56"/>
      <c r="H1251" s="56"/>
      <c r="I1251" s="56"/>
      <c r="J1251" s="56"/>
    </row>
    <row r="1252" spans="1:10" ht="15" x14ac:dyDescent="0.2">
      <c r="A1252" s="114" t="s">
        <v>2818</v>
      </c>
      <c r="B1252" s="114" t="s">
        <v>1971</v>
      </c>
      <c r="C1252" s="114" t="s">
        <v>1972</v>
      </c>
      <c r="D1252" s="114"/>
      <c r="E1252" s="304">
        <v>400500</v>
      </c>
      <c r="F1252" s="114" t="s">
        <v>2594</v>
      </c>
      <c r="G1252" s="56"/>
      <c r="H1252" s="56"/>
      <c r="I1252" s="56"/>
      <c r="J1252" s="56"/>
    </row>
    <row r="1253" spans="1:10" ht="15" x14ac:dyDescent="0.2">
      <c r="A1253" s="114" t="s">
        <v>2819</v>
      </c>
      <c r="B1253" s="114" t="s">
        <v>1971</v>
      </c>
      <c r="C1253" s="114" t="s">
        <v>1972</v>
      </c>
      <c r="D1253" s="114"/>
      <c r="E1253" s="304">
        <v>252000</v>
      </c>
      <c r="F1253" s="114" t="s">
        <v>2594</v>
      </c>
      <c r="G1253" s="56"/>
      <c r="H1253" s="56"/>
      <c r="I1253" s="56"/>
      <c r="J1253" s="56"/>
    </row>
    <row r="1254" spans="1:10" ht="15" x14ac:dyDescent="0.2">
      <c r="A1254" s="114" t="s">
        <v>2820</v>
      </c>
      <c r="B1254" s="114" t="s">
        <v>1971</v>
      </c>
      <c r="C1254" s="114" t="s">
        <v>1972</v>
      </c>
      <c r="D1254" s="114"/>
      <c r="E1254" s="304">
        <v>31500</v>
      </c>
      <c r="F1254" s="114" t="s">
        <v>2594</v>
      </c>
      <c r="G1254" s="56"/>
      <c r="H1254" s="56"/>
      <c r="I1254" s="56"/>
      <c r="J1254" s="56"/>
    </row>
    <row r="1255" spans="1:10" ht="15" x14ac:dyDescent="0.2">
      <c r="A1255" s="114" t="s">
        <v>2820</v>
      </c>
      <c r="B1255" s="114" t="s">
        <v>1971</v>
      </c>
      <c r="C1255" s="114" t="s">
        <v>1972</v>
      </c>
      <c r="D1255" s="114"/>
      <c r="E1255" s="304">
        <v>31500</v>
      </c>
      <c r="F1255" s="114" t="s">
        <v>2594</v>
      </c>
      <c r="G1255" s="56"/>
      <c r="H1255" s="56"/>
      <c r="I1255" s="56"/>
      <c r="J1255" s="56"/>
    </row>
    <row r="1256" spans="1:10" ht="15" x14ac:dyDescent="0.2">
      <c r="A1256" s="114" t="s">
        <v>2821</v>
      </c>
      <c r="B1256" s="114" t="s">
        <v>1971</v>
      </c>
      <c r="C1256" s="114" t="s">
        <v>1972</v>
      </c>
      <c r="D1256" s="114"/>
      <c r="E1256" s="304">
        <v>27000</v>
      </c>
      <c r="F1256" s="114" t="s">
        <v>2594</v>
      </c>
      <c r="G1256" s="56"/>
      <c r="H1256" s="56"/>
      <c r="I1256" s="56"/>
      <c r="J1256" s="56"/>
    </row>
    <row r="1257" spans="1:10" ht="15" x14ac:dyDescent="0.2">
      <c r="A1257" s="114" t="s">
        <v>2822</v>
      </c>
      <c r="B1257" s="114" t="s">
        <v>1971</v>
      </c>
      <c r="C1257" s="114" t="s">
        <v>1972</v>
      </c>
      <c r="D1257" s="114"/>
      <c r="E1257" s="304">
        <v>19500</v>
      </c>
      <c r="F1257" s="114" t="s">
        <v>2594</v>
      </c>
      <c r="G1257" s="56"/>
      <c r="H1257" s="56"/>
      <c r="I1257" s="56"/>
      <c r="J1257" s="56"/>
    </row>
    <row r="1258" spans="1:10" ht="15" x14ac:dyDescent="0.2">
      <c r="A1258" s="114" t="s">
        <v>2823</v>
      </c>
      <c r="B1258" s="114" t="s">
        <v>1971</v>
      </c>
      <c r="C1258" s="114" t="s">
        <v>1972</v>
      </c>
      <c r="D1258" s="114"/>
      <c r="E1258" s="304">
        <v>843750</v>
      </c>
      <c r="F1258" s="114" t="s">
        <v>2594</v>
      </c>
      <c r="G1258" s="56"/>
      <c r="H1258" s="56"/>
      <c r="I1258" s="56"/>
      <c r="J1258" s="56"/>
    </row>
    <row r="1259" spans="1:10" ht="15" x14ac:dyDescent="0.2">
      <c r="A1259" s="114" t="s">
        <v>2824</v>
      </c>
      <c r="B1259" s="114" t="s">
        <v>1971</v>
      </c>
      <c r="C1259" s="114" t="s">
        <v>1972</v>
      </c>
      <c r="D1259" s="114"/>
      <c r="E1259" s="304">
        <v>392000</v>
      </c>
      <c r="F1259" s="114" t="s">
        <v>2594</v>
      </c>
      <c r="G1259" s="56"/>
      <c r="H1259" s="56"/>
      <c r="I1259" s="56"/>
      <c r="J1259" s="56"/>
    </row>
    <row r="1260" spans="1:10" ht="15" x14ac:dyDescent="0.2">
      <c r="A1260" s="114" t="s">
        <v>2824</v>
      </c>
      <c r="B1260" s="114" t="s">
        <v>1971</v>
      </c>
      <c r="C1260" s="114" t="s">
        <v>1972</v>
      </c>
      <c r="D1260" s="114"/>
      <c r="E1260" s="304">
        <v>26000</v>
      </c>
      <c r="F1260" s="114" t="s">
        <v>2594</v>
      </c>
      <c r="G1260" s="56"/>
      <c r="H1260" s="56"/>
      <c r="I1260" s="56"/>
      <c r="J1260" s="56"/>
    </row>
    <row r="1261" spans="1:10" ht="15" x14ac:dyDescent="0.2">
      <c r="A1261" s="114" t="s">
        <v>2825</v>
      </c>
      <c r="B1261" s="114" t="s">
        <v>541</v>
      </c>
      <c r="C1261" s="114" t="s">
        <v>2255</v>
      </c>
      <c r="D1261" s="114"/>
      <c r="E1261" s="304">
        <v>48000</v>
      </c>
      <c r="F1261" s="114" t="s">
        <v>2594</v>
      </c>
      <c r="G1261" s="56"/>
      <c r="H1261" s="56"/>
      <c r="I1261" s="56"/>
      <c r="J1261" s="56"/>
    </row>
    <row r="1262" spans="1:10" ht="15" x14ac:dyDescent="0.2">
      <c r="A1262" s="114" t="s">
        <v>2826</v>
      </c>
      <c r="B1262" s="114" t="s">
        <v>1971</v>
      </c>
      <c r="C1262" s="114" t="s">
        <v>1972</v>
      </c>
      <c r="D1262" s="114"/>
      <c r="E1262" s="304">
        <v>20400</v>
      </c>
      <c r="F1262" s="114" t="s">
        <v>2594</v>
      </c>
      <c r="G1262" s="56"/>
      <c r="H1262" s="56"/>
      <c r="I1262" s="56"/>
      <c r="J1262" s="56"/>
    </row>
    <row r="1263" spans="1:10" ht="15" x14ac:dyDescent="0.2">
      <c r="A1263" s="114" t="s">
        <v>2826</v>
      </c>
      <c r="B1263" s="114" t="s">
        <v>1971</v>
      </c>
      <c r="C1263" s="114" t="s">
        <v>1972</v>
      </c>
      <c r="D1263" s="114"/>
      <c r="E1263" s="304">
        <v>20400</v>
      </c>
      <c r="F1263" s="114" t="s">
        <v>2594</v>
      </c>
      <c r="G1263" s="56"/>
      <c r="H1263" s="56"/>
      <c r="I1263" s="56"/>
      <c r="J1263" s="56"/>
    </row>
    <row r="1264" spans="1:10" ht="15" x14ac:dyDescent="0.2">
      <c r="A1264" s="114" t="s">
        <v>2827</v>
      </c>
      <c r="B1264" s="114" t="s">
        <v>1971</v>
      </c>
      <c r="C1264" s="114" t="s">
        <v>1972</v>
      </c>
      <c r="D1264" s="114"/>
      <c r="E1264" s="304">
        <v>20000</v>
      </c>
      <c r="F1264" s="114" t="s">
        <v>2594</v>
      </c>
      <c r="G1264" s="56"/>
      <c r="H1264" s="56"/>
      <c r="I1264" s="56"/>
      <c r="J1264" s="56"/>
    </row>
    <row r="1265" spans="1:10" ht="15" x14ac:dyDescent="0.2">
      <c r="A1265" s="114" t="s">
        <v>2828</v>
      </c>
      <c r="B1265" s="114" t="s">
        <v>1971</v>
      </c>
      <c r="C1265" s="114" t="s">
        <v>1972</v>
      </c>
      <c r="D1265" s="114"/>
      <c r="E1265" s="304">
        <v>67500</v>
      </c>
      <c r="F1265" s="114" t="s">
        <v>2594</v>
      </c>
      <c r="G1265" s="56"/>
      <c r="H1265" s="56"/>
      <c r="I1265" s="56"/>
      <c r="J1265" s="56"/>
    </row>
    <row r="1266" spans="1:10" ht="15" x14ac:dyDescent="0.2">
      <c r="A1266" s="114" t="s">
        <v>2829</v>
      </c>
      <c r="B1266" s="114" t="s">
        <v>1971</v>
      </c>
      <c r="C1266" s="114" t="s">
        <v>1972</v>
      </c>
      <c r="D1266" s="114"/>
      <c r="E1266" s="304">
        <v>36000</v>
      </c>
      <c r="F1266" s="114" t="s">
        <v>2594</v>
      </c>
      <c r="G1266" s="56"/>
      <c r="H1266" s="56"/>
      <c r="I1266" s="56"/>
      <c r="J1266" s="56"/>
    </row>
    <row r="1267" spans="1:10" ht="15" x14ac:dyDescent="0.2">
      <c r="A1267" s="114" t="s">
        <v>2829</v>
      </c>
      <c r="B1267" s="114" t="s">
        <v>1971</v>
      </c>
      <c r="C1267" s="114" t="s">
        <v>1972</v>
      </c>
      <c r="D1267" s="114"/>
      <c r="E1267" s="304">
        <v>108000</v>
      </c>
      <c r="F1267" s="114" t="s">
        <v>2594</v>
      </c>
      <c r="G1267" s="56"/>
      <c r="H1267" s="56"/>
      <c r="I1267" s="56"/>
      <c r="J1267" s="56"/>
    </row>
    <row r="1268" spans="1:10" ht="15" x14ac:dyDescent="0.2">
      <c r="A1268" s="114" t="s">
        <v>2830</v>
      </c>
      <c r="B1268" s="114" t="s">
        <v>1971</v>
      </c>
      <c r="C1268" s="114" t="s">
        <v>1972</v>
      </c>
      <c r="D1268" s="114"/>
      <c r="E1268" s="304">
        <v>270000</v>
      </c>
      <c r="F1268" s="114" t="s">
        <v>2594</v>
      </c>
      <c r="G1268" s="56"/>
      <c r="H1268" s="56"/>
      <c r="I1268" s="56"/>
      <c r="J1268" s="56"/>
    </row>
    <row r="1269" spans="1:10" ht="15" x14ac:dyDescent="0.2">
      <c r="A1269" s="114" t="s">
        <v>2831</v>
      </c>
      <c r="B1269" s="114" t="s">
        <v>1971</v>
      </c>
      <c r="C1269" s="114" t="s">
        <v>1972</v>
      </c>
      <c r="D1269" s="114"/>
      <c r="E1269" s="304">
        <v>27000</v>
      </c>
      <c r="F1269" s="114" t="s">
        <v>2594</v>
      </c>
      <c r="G1269" s="56"/>
      <c r="H1269" s="56"/>
      <c r="I1269" s="56"/>
      <c r="J1269" s="56"/>
    </row>
    <row r="1270" spans="1:10" ht="15" x14ac:dyDescent="0.2">
      <c r="A1270" s="114" t="s">
        <v>2832</v>
      </c>
      <c r="B1270" s="114" t="s">
        <v>1971</v>
      </c>
      <c r="C1270" s="114" t="s">
        <v>1972</v>
      </c>
      <c r="D1270" s="114"/>
      <c r="E1270" s="304">
        <v>31500</v>
      </c>
      <c r="F1270" s="114" t="s">
        <v>2594</v>
      </c>
      <c r="G1270" s="56"/>
      <c r="H1270" s="56"/>
      <c r="I1270" s="56"/>
      <c r="J1270" s="56"/>
    </row>
    <row r="1271" spans="1:10" ht="15" x14ac:dyDescent="0.2">
      <c r="A1271" s="114" t="s">
        <v>2832</v>
      </c>
      <c r="B1271" s="114" t="s">
        <v>1971</v>
      </c>
      <c r="C1271" s="114" t="s">
        <v>1972</v>
      </c>
      <c r="D1271" s="114"/>
      <c r="E1271" s="304">
        <v>31500</v>
      </c>
      <c r="F1271" s="114" t="s">
        <v>2594</v>
      </c>
      <c r="G1271" s="56"/>
      <c r="H1271" s="56"/>
      <c r="I1271" s="56"/>
      <c r="J1271" s="56"/>
    </row>
    <row r="1272" spans="1:10" ht="15" x14ac:dyDescent="0.2">
      <c r="A1272" s="114" t="s">
        <v>2833</v>
      </c>
      <c r="B1272" s="114" t="s">
        <v>1971</v>
      </c>
      <c r="C1272" s="114" t="s">
        <v>1972</v>
      </c>
      <c r="D1272" s="114"/>
      <c r="E1272" s="304">
        <v>78750</v>
      </c>
      <c r="F1272" s="114" t="s">
        <v>2594</v>
      </c>
      <c r="G1272" s="56"/>
      <c r="H1272" s="56"/>
      <c r="I1272" s="56"/>
      <c r="J1272" s="56"/>
    </row>
    <row r="1273" spans="1:10" ht="15" x14ac:dyDescent="0.2">
      <c r="A1273" s="114" t="s">
        <v>2833</v>
      </c>
      <c r="B1273" s="114" t="s">
        <v>1971</v>
      </c>
      <c r="C1273" s="114" t="s">
        <v>1972</v>
      </c>
      <c r="D1273" s="114"/>
      <c r="E1273" s="304">
        <v>506250</v>
      </c>
      <c r="F1273" s="114" t="s">
        <v>2594</v>
      </c>
      <c r="G1273" s="56"/>
      <c r="H1273" s="56"/>
      <c r="I1273" s="56"/>
      <c r="J1273" s="56"/>
    </row>
    <row r="1274" spans="1:10" ht="15" x14ac:dyDescent="0.2">
      <c r="A1274" s="114" t="s">
        <v>2834</v>
      </c>
      <c r="B1274" s="114" t="s">
        <v>1971</v>
      </c>
      <c r="C1274" s="114" t="s">
        <v>1972</v>
      </c>
      <c r="D1274" s="114"/>
      <c r="E1274" s="304">
        <v>52500</v>
      </c>
      <c r="F1274" s="114" t="s">
        <v>2594</v>
      </c>
      <c r="G1274" s="56"/>
      <c r="H1274" s="56"/>
      <c r="I1274" s="56"/>
      <c r="J1274" s="56"/>
    </row>
    <row r="1275" spans="1:10" ht="15" x14ac:dyDescent="0.2">
      <c r="A1275" s="114" t="s">
        <v>2834</v>
      </c>
      <c r="B1275" s="114" t="s">
        <v>1971</v>
      </c>
      <c r="C1275" s="114" t="s">
        <v>1972</v>
      </c>
      <c r="D1275" s="114"/>
      <c r="E1275" s="304">
        <v>220500</v>
      </c>
      <c r="F1275" s="114" t="s">
        <v>2594</v>
      </c>
      <c r="G1275" s="56"/>
      <c r="H1275" s="56"/>
      <c r="I1275" s="56"/>
      <c r="J1275" s="56"/>
    </row>
    <row r="1276" spans="1:10" ht="15" x14ac:dyDescent="0.2">
      <c r="A1276" s="114" t="s">
        <v>2835</v>
      </c>
      <c r="B1276" s="114" t="s">
        <v>1971</v>
      </c>
      <c r="C1276" s="114" t="s">
        <v>1972</v>
      </c>
      <c r="D1276" s="114"/>
      <c r="E1276" s="304">
        <v>21120</v>
      </c>
      <c r="F1276" s="114" t="s">
        <v>2594</v>
      </c>
      <c r="G1276" s="56"/>
      <c r="H1276" s="56"/>
      <c r="I1276" s="56"/>
      <c r="J1276" s="56"/>
    </row>
    <row r="1277" spans="1:10" ht="15" x14ac:dyDescent="0.2">
      <c r="A1277" s="114" t="s">
        <v>2833</v>
      </c>
      <c r="B1277" s="114" t="s">
        <v>1971</v>
      </c>
      <c r="C1277" s="114" t="s">
        <v>1972</v>
      </c>
      <c r="D1277" s="114"/>
      <c r="E1277" s="304">
        <v>38500</v>
      </c>
      <c r="F1277" s="114" t="s">
        <v>2594</v>
      </c>
      <c r="G1277" s="56"/>
      <c r="H1277" s="56"/>
      <c r="I1277" s="56"/>
      <c r="J1277" s="56"/>
    </row>
    <row r="1278" spans="1:10" ht="15" x14ac:dyDescent="0.2">
      <c r="A1278" s="114" t="s">
        <v>2834</v>
      </c>
      <c r="B1278" s="114" t="s">
        <v>1971</v>
      </c>
      <c r="C1278" s="114" t="s">
        <v>1972</v>
      </c>
      <c r="D1278" s="114"/>
      <c r="E1278" s="304">
        <v>26000</v>
      </c>
      <c r="F1278" s="114" t="s">
        <v>2594</v>
      </c>
      <c r="G1278" s="56"/>
      <c r="H1278" s="56"/>
      <c r="I1278" s="56"/>
      <c r="J1278" s="56"/>
    </row>
    <row r="1279" spans="1:10" ht="15" x14ac:dyDescent="0.2">
      <c r="A1279" s="114" t="s">
        <v>2836</v>
      </c>
      <c r="B1279" s="114" t="s">
        <v>1971</v>
      </c>
      <c r="C1279" s="114" t="s">
        <v>1972</v>
      </c>
      <c r="D1279" s="114"/>
      <c r="E1279" s="304">
        <v>21600</v>
      </c>
      <c r="F1279" s="114" t="s">
        <v>2594</v>
      </c>
      <c r="G1279" s="56"/>
      <c r="H1279" s="56"/>
      <c r="I1279" s="56"/>
      <c r="J1279" s="56"/>
    </row>
    <row r="1280" spans="1:10" ht="15" x14ac:dyDescent="0.2">
      <c r="A1280" s="114" t="s">
        <v>2837</v>
      </c>
      <c r="B1280" s="114" t="s">
        <v>541</v>
      </c>
      <c r="C1280" s="114" t="s">
        <v>2255</v>
      </c>
      <c r="D1280" s="114"/>
      <c r="E1280" s="304">
        <v>48000</v>
      </c>
      <c r="F1280" s="114" t="s">
        <v>2594</v>
      </c>
      <c r="G1280" s="56"/>
      <c r="H1280" s="56"/>
      <c r="I1280" s="56"/>
      <c r="J1280" s="56"/>
    </row>
    <row r="1281" spans="1:10" ht="15" x14ac:dyDescent="0.2">
      <c r="A1281" s="114" t="s">
        <v>2838</v>
      </c>
      <c r="B1281" s="114" t="s">
        <v>1971</v>
      </c>
      <c r="C1281" s="114" t="s">
        <v>1972</v>
      </c>
      <c r="D1281" s="114"/>
      <c r="E1281" s="304">
        <v>20400</v>
      </c>
      <c r="F1281" s="114" t="s">
        <v>2594</v>
      </c>
      <c r="G1281" s="56"/>
      <c r="H1281" s="56"/>
      <c r="I1281" s="56"/>
      <c r="J1281" s="56"/>
    </row>
    <row r="1282" spans="1:10" ht="15" x14ac:dyDescent="0.2">
      <c r="A1282" s="114" t="s">
        <v>2838</v>
      </c>
      <c r="B1282" s="114" t="s">
        <v>1971</v>
      </c>
      <c r="C1282" s="114" t="s">
        <v>1972</v>
      </c>
      <c r="D1282" s="114"/>
      <c r="E1282" s="304">
        <v>20400</v>
      </c>
      <c r="F1282" s="114" t="s">
        <v>2594</v>
      </c>
      <c r="G1282" s="56"/>
      <c r="H1282" s="56"/>
      <c r="I1282" s="56"/>
      <c r="J1282" s="56"/>
    </row>
    <row r="1283" spans="1:10" ht="15" x14ac:dyDescent="0.2">
      <c r="A1283" s="114" t="s">
        <v>2839</v>
      </c>
      <c r="B1283" s="114" t="s">
        <v>1971</v>
      </c>
      <c r="C1283" s="114" t="s">
        <v>1972</v>
      </c>
      <c r="D1283" s="114"/>
      <c r="E1283" s="304">
        <v>72000</v>
      </c>
      <c r="F1283" s="114" t="s">
        <v>2594</v>
      </c>
      <c r="G1283" s="56"/>
      <c r="H1283" s="56"/>
      <c r="I1283" s="56"/>
      <c r="J1283" s="56"/>
    </row>
    <row r="1284" spans="1:10" ht="15" x14ac:dyDescent="0.2">
      <c r="A1284" s="114" t="s">
        <v>2840</v>
      </c>
      <c r="B1284" s="114" t="s">
        <v>1971</v>
      </c>
      <c r="C1284" s="114" t="s">
        <v>1972</v>
      </c>
      <c r="D1284" s="114"/>
      <c r="E1284" s="304">
        <v>30000</v>
      </c>
      <c r="F1284" s="114" t="s">
        <v>2594</v>
      </c>
      <c r="G1284" s="56"/>
      <c r="H1284" s="56"/>
      <c r="I1284" s="56"/>
      <c r="J1284" s="56"/>
    </row>
    <row r="1285" spans="1:10" ht="15" x14ac:dyDescent="0.2">
      <c r="A1285" s="114" t="s">
        <v>2840</v>
      </c>
      <c r="B1285" s="114" t="s">
        <v>1971</v>
      </c>
      <c r="C1285" s="114" t="s">
        <v>1972</v>
      </c>
      <c r="D1285" s="114"/>
      <c r="E1285" s="304">
        <v>30000</v>
      </c>
      <c r="F1285" s="114" t="s">
        <v>2594</v>
      </c>
      <c r="G1285" s="56"/>
      <c r="H1285" s="56"/>
      <c r="I1285" s="56"/>
      <c r="J1285" s="56"/>
    </row>
    <row r="1286" spans="1:10" ht="15" x14ac:dyDescent="0.2">
      <c r="A1286" s="114" t="s">
        <v>2841</v>
      </c>
      <c r="B1286" s="114" t="s">
        <v>1971</v>
      </c>
      <c r="C1286" s="114" t="s">
        <v>1972</v>
      </c>
      <c r="D1286" s="114"/>
      <c r="E1286" s="304">
        <v>36000</v>
      </c>
      <c r="F1286" s="114" t="s">
        <v>2594</v>
      </c>
      <c r="G1286" s="56"/>
      <c r="H1286" s="56"/>
      <c r="I1286" s="56"/>
      <c r="J1286" s="56"/>
    </row>
    <row r="1287" spans="1:10" ht="15" x14ac:dyDescent="0.2">
      <c r="A1287" s="114" t="s">
        <v>2841</v>
      </c>
      <c r="B1287" s="114" t="s">
        <v>1971</v>
      </c>
      <c r="C1287" s="114" t="s">
        <v>1972</v>
      </c>
      <c r="D1287" s="114"/>
      <c r="E1287" s="304">
        <v>36000</v>
      </c>
      <c r="F1287" s="114" t="s">
        <v>2594</v>
      </c>
      <c r="G1287" s="56"/>
      <c r="H1287" s="56"/>
      <c r="I1287" s="56"/>
      <c r="J1287" s="56"/>
    </row>
    <row r="1288" spans="1:10" ht="15" x14ac:dyDescent="0.2">
      <c r="A1288" s="114" t="s">
        <v>2841</v>
      </c>
      <c r="B1288" s="114" t="s">
        <v>1971</v>
      </c>
      <c r="C1288" s="114" t="s">
        <v>1972</v>
      </c>
      <c r="D1288" s="114"/>
      <c r="E1288" s="304">
        <v>36000</v>
      </c>
      <c r="F1288" s="114" t="s">
        <v>2594</v>
      </c>
      <c r="G1288" s="56"/>
      <c r="H1288" s="56"/>
      <c r="I1288" s="56"/>
      <c r="J1288" s="56"/>
    </row>
    <row r="1289" spans="1:10" ht="15" x14ac:dyDescent="0.2">
      <c r="A1289" s="114" t="s">
        <v>2841</v>
      </c>
      <c r="B1289" s="114" t="s">
        <v>1971</v>
      </c>
      <c r="C1289" s="114" t="s">
        <v>1972</v>
      </c>
      <c r="D1289" s="114"/>
      <c r="E1289" s="304">
        <v>30000</v>
      </c>
      <c r="F1289" s="114" t="s">
        <v>2594</v>
      </c>
      <c r="G1289" s="56"/>
      <c r="H1289" s="56"/>
      <c r="I1289" s="56"/>
      <c r="J1289" s="56"/>
    </row>
    <row r="1290" spans="1:10" ht="15" x14ac:dyDescent="0.2">
      <c r="A1290" s="114" t="s">
        <v>2841</v>
      </c>
      <c r="B1290" s="114" t="s">
        <v>1971</v>
      </c>
      <c r="C1290" s="114" t="s">
        <v>1972</v>
      </c>
      <c r="D1290" s="114"/>
      <c r="E1290" s="304">
        <v>30000</v>
      </c>
      <c r="F1290" s="114" t="s">
        <v>2594</v>
      </c>
      <c r="G1290" s="56"/>
      <c r="H1290" s="56"/>
      <c r="I1290" s="56"/>
      <c r="J1290" s="56"/>
    </row>
    <row r="1291" spans="1:10" ht="15" x14ac:dyDescent="0.2">
      <c r="A1291" s="114" t="s">
        <v>2842</v>
      </c>
      <c r="B1291" s="114" t="s">
        <v>1971</v>
      </c>
      <c r="C1291" s="114" t="s">
        <v>1972</v>
      </c>
      <c r="D1291" s="114"/>
      <c r="E1291" s="304">
        <v>144000</v>
      </c>
      <c r="F1291" s="114" t="s">
        <v>2594</v>
      </c>
      <c r="G1291" s="56"/>
      <c r="H1291" s="56"/>
      <c r="I1291" s="56"/>
      <c r="J1291" s="56"/>
    </row>
    <row r="1292" spans="1:10" ht="15" x14ac:dyDescent="0.2">
      <c r="A1292" s="114" t="s">
        <v>2842</v>
      </c>
      <c r="B1292" s="114" t="s">
        <v>1971</v>
      </c>
      <c r="C1292" s="114" t="s">
        <v>1972</v>
      </c>
      <c r="D1292" s="114"/>
      <c r="E1292" s="304">
        <v>72000</v>
      </c>
      <c r="F1292" s="114" t="s">
        <v>2594</v>
      </c>
      <c r="G1292" s="56"/>
      <c r="H1292" s="56"/>
      <c r="I1292" s="56"/>
      <c r="J1292" s="56"/>
    </row>
    <row r="1293" spans="1:10" ht="15" x14ac:dyDescent="0.2">
      <c r="A1293" s="114" t="s">
        <v>2842</v>
      </c>
      <c r="B1293" s="114" t="s">
        <v>1971</v>
      </c>
      <c r="C1293" s="114" t="s">
        <v>1972</v>
      </c>
      <c r="D1293" s="114"/>
      <c r="E1293" s="304">
        <v>144000</v>
      </c>
      <c r="F1293" s="114" t="s">
        <v>2594</v>
      </c>
      <c r="G1293" s="56"/>
      <c r="H1293" s="56"/>
      <c r="I1293" s="56"/>
      <c r="J1293" s="56"/>
    </row>
    <row r="1294" spans="1:10" ht="15" x14ac:dyDescent="0.2">
      <c r="A1294" s="114" t="s">
        <v>2843</v>
      </c>
      <c r="B1294" s="114" t="s">
        <v>1971</v>
      </c>
      <c r="C1294" s="114" t="s">
        <v>1972</v>
      </c>
      <c r="D1294" s="114"/>
      <c r="E1294" s="304">
        <v>52000</v>
      </c>
      <c r="F1294" s="114" t="s">
        <v>2594</v>
      </c>
      <c r="G1294" s="56"/>
      <c r="H1294" s="56"/>
      <c r="I1294" s="56"/>
      <c r="J1294" s="56"/>
    </row>
    <row r="1295" spans="1:10" ht="15" x14ac:dyDescent="0.2">
      <c r="A1295" s="114" t="s">
        <v>2844</v>
      </c>
      <c r="B1295" s="114" t="s">
        <v>1971</v>
      </c>
      <c r="C1295" s="114" t="s">
        <v>1972</v>
      </c>
      <c r="D1295" s="114"/>
      <c r="E1295" s="304">
        <v>180000</v>
      </c>
      <c r="F1295" s="114" t="s">
        <v>2594</v>
      </c>
      <c r="G1295" s="56"/>
      <c r="H1295" s="56"/>
      <c r="I1295" s="56"/>
      <c r="J1295" s="56"/>
    </row>
    <row r="1296" spans="1:10" ht="15" x14ac:dyDescent="0.2">
      <c r="A1296" s="114" t="s">
        <v>2845</v>
      </c>
      <c r="B1296" s="114" t="s">
        <v>1971</v>
      </c>
      <c r="C1296" s="114" t="s">
        <v>1972</v>
      </c>
      <c r="D1296" s="114"/>
      <c r="E1296" s="304">
        <v>27000</v>
      </c>
      <c r="F1296" s="114" t="s">
        <v>2594</v>
      </c>
      <c r="G1296" s="56"/>
      <c r="H1296" s="56"/>
      <c r="I1296" s="56"/>
      <c r="J1296" s="56"/>
    </row>
    <row r="1297" spans="1:10" ht="15" x14ac:dyDescent="0.2">
      <c r="A1297" s="114" t="s">
        <v>2846</v>
      </c>
      <c r="B1297" s="114" t="s">
        <v>1971</v>
      </c>
      <c r="C1297" s="114" t="s">
        <v>1972</v>
      </c>
      <c r="D1297" s="114"/>
      <c r="E1297" s="304">
        <v>21000</v>
      </c>
      <c r="F1297" s="114" t="s">
        <v>2594</v>
      </c>
      <c r="G1297" s="56"/>
      <c r="H1297" s="56"/>
      <c r="I1297" s="56"/>
      <c r="J1297" s="56"/>
    </row>
    <row r="1298" spans="1:10" ht="15" x14ac:dyDescent="0.2">
      <c r="A1298" s="114" t="s">
        <v>2846</v>
      </c>
      <c r="B1298" s="114" t="s">
        <v>1971</v>
      </c>
      <c r="C1298" s="114" t="s">
        <v>1972</v>
      </c>
      <c r="D1298" s="114"/>
      <c r="E1298" s="304">
        <v>21000</v>
      </c>
      <c r="F1298" s="114" t="s">
        <v>2594</v>
      </c>
      <c r="G1298" s="56"/>
      <c r="H1298" s="56"/>
      <c r="I1298" s="56"/>
      <c r="J1298" s="56"/>
    </row>
    <row r="1299" spans="1:10" ht="15" x14ac:dyDescent="0.2">
      <c r="A1299" s="114" t="s">
        <v>2846</v>
      </c>
      <c r="B1299" s="114" t="s">
        <v>1971</v>
      </c>
      <c r="C1299" s="114" t="s">
        <v>1972</v>
      </c>
      <c r="D1299" s="114"/>
      <c r="E1299" s="304">
        <v>21000</v>
      </c>
      <c r="F1299" s="114" t="s">
        <v>2594</v>
      </c>
      <c r="G1299" s="56"/>
      <c r="H1299" s="56"/>
      <c r="I1299" s="56"/>
      <c r="J1299" s="56"/>
    </row>
    <row r="1300" spans="1:10" ht="15" x14ac:dyDescent="0.2">
      <c r="A1300" s="114" t="s">
        <v>2846</v>
      </c>
      <c r="B1300" s="114" t="s">
        <v>1971</v>
      </c>
      <c r="C1300" s="114" t="s">
        <v>1972</v>
      </c>
      <c r="D1300" s="114"/>
      <c r="E1300" s="304">
        <v>21000</v>
      </c>
      <c r="F1300" s="114" t="s">
        <v>2594</v>
      </c>
      <c r="G1300" s="56"/>
      <c r="H1300" s="56"/>
      <c r="I1300" s="56"/>
      <c r="J1300" s="56"/>
    </row>
    <row r="1301" spans="1:10" ht="15" x14ac:dyDescent="0.2">
      <c r="A1301" s="114" t="s">
        <v>2847</v>
      </c>
      <c r="B1301" s="114" t="s">
        <v>1971</v>
      </c>
      <c r="C1301" s="114" t="s">
        <v>1972</v>
      </c>
      <c r="D1301" s="114"/>
      <c r="E1301" s="304">
        <v>70000</v>
      </c>
      <c r="F1301" s="114" t="s">
        <v>2594</v>
      </c>
      <c r="G1301" s="56"/>
      <c r="H1301" s="56"/>
      <c r="I1301" s="56"/>
      <c r="J1301" s="56"/>
    </row>
    <row r="1302" spans="1:10" ht="15" x14ac:dyDescent="0.2">
      <c r="A1302" s="114" t="s">
        <v>2847</v>
      </c>
      <c r="B1302" s="114" t="s">
        <v>1971</v>
      </c>
      <c r="C1302" s="114" t="s">
        <v>1972</v>
      </c>
      <c r="D1302" s="114"/>
      <c r="E1302" s="304">
        <v>140000</v>
      </c>
      <c r="F1302" s="114" t="s">
        <v>2594</v>
      </c>
      <c r="G1302" s="56"/>
      <c r="H1302" s="56"/>
      <c r="I1302" s="56"/>
      <c r="J1302" s="56"/>
    </row>
    <row r="1303" spans="1:10" ht="15" x14ac:dyDescent="0.2">
      <c r="A1303" s="114" t="s">
        <v>2847</v>
      </c>
      <c r="B1303" s="114" t="s">
        <v>1971</v>
      </c>
      <c r="C1303" s="114" t="s">
        <v>1972</v>
      </c>
      <c r="D1303" s="114"/>
      <c r="E1303" s="304">
        <v>140000</v>
      </c>
      <c r="F1303" s="114" t="s">
        <v>2594</v>
      </c>
      <c r="G1303" s="56"/>
      <c r="H1303" s="56"/>
      <c r="I1303" s="56"/>
      <c r="J1303" s="56"/>
    </row>
    <row r="1304" spans="1:10" ht="15" x14ac:dyDescent="0.2">
      <c r="A1304" s="114" t="s">
        <v>2848</v>
      </c>
      <c r="B1304" s="114" t="s">
        <v>1971</v>
      </c>
      <c r="C1304" s="114" t="s">
        <v>1972</v>
      </c>
      <c r="D1304" s="114"/>
      <c r="E1304" s="304">
        <v>300000</v>
      </c>
      <c r="F1304" s="114" t="s">
        <v>2594</v>
      </c>
      <c r="G1304" s="56"/>
      <c r="H1304" s="56"/>
      <c r="I1304" s="56"/>
      <c r="J1304" s="56"/>
    </row>
    <row r="1305" spans="1:10" ht="15" x14ac:dyDescent="0.2">
      <c r="A1305" s="114" t="s">
        <v>2848</v>
      </c>
      <c r="B1305" s="114" t="s">
        <v>1971</v>
      </c>
      <c r="C1305" s="114" t="s">
        <v>1972</v>
      </c>
      <c r="D1305" s="114"/>
      <c r="E1305" s="304">
        <v>150000</v>
      </c>
      <c r="F1305" s="114" t="s">
        <v>2594</v>
      </c>
      <c r="G1305" s="56"/>
      <c r="H1305" s="56"/>
      <c r="I1305" s="56"/>
      <c r="J1305" s="56"/>
    </row>
    <row r="1306" spans="1:10" ht="15" x14ac:dyDescent="0.2">
      <c r="A1306" s="114" t="s">
        <v>2848</v>
      </c>
      <c r="B1306" s="114" t="s">
        <v>1971</v>
      </c>
      <c r="C1306" s="114" t="s">
        <v>1972</v>
      </c>
      <c r="D1306" s="114"/>
      <c r="E1306" s="304">
        <v>300000</v>
      </c>
      <c r="F1306" s="114" t="s">
        <v>2594</v>
      </c>
      <c r="G1306" s="56"/>
      <c r="H1306" s="56"/>
      <c r="I1306" s="56"/>
      <c r="J1306" s="56"/>
    </row>
    <row r="1307" spans="1:10" ht="15" x14ac:dyDescent="0.2">
      <c r="A1307" s="114" t="s">
        <v>2847</v>
      </c>
      <c r="B1307" s="114" t="s">
        <v>1971</v>
      </c>
      <c r="C1307" s="114" t="s">
        <v>1972</v>
      </c>
      <c r="D1307" s="114"/>
      <c r="E1307" s="304">
        <v>26000</v>
      </c>
      <c r="F1307" s="114" t="s">
        <v>2594</v>
      </c>
      <c r="G1307" s="56"/>
      <c r="H1307" s="56"/>
      <c r="I1307" s="56"/>
      <c r="J1307" s="56"/>
    </row>
    <row r="1308" spans="1:10" ht="15" x14ac:dyDescent="0.2">
      <c r="A1308" s="114" t="s">
        <v>2848</v>
      </c>
      <c r="B1308" s="114" t="s">
        <v>1971</v>
      </c>
      <c r="C1308" s="114" t="s">
        <v>1972</v>
      </c>
      <c r="D1308" s="114"/>
      <c r="E1308" s="304">
        <v>77000</v>
      </c>
      <c r="F1308" s="114" t="s">
        <v>2594</v>
      </c>
      <c r="G1308" s="56"/>
      <c r="H1308" s="56"/>
      <c r="I1308" s="56"/>
      <c r="J1308" s="56"/>
    </row>
    <row r="1309" spans="1:10" ht="15" x14ac:dyDescent="0.2">
      <c r="A1309" s="114" t="s">
        <v>2849</v>
      </c>
      <c r="B1309" s="114" t="s">
        <v>541</v>
      </c>
      <c r="C1309" s="114" t="s">
        <v>2255</v>
      </c>
      <c r="D1309" s="114"/>
      <c r="E1309" s="304">
        <v>45600</v>
      </c>
      <c r="F1309" s="114" t="s">
        <v>2594</v>
      </c>
      <c r="G1309" s="56"/>
      <c r="H1309" s="56"/>
      <c r="I1309" s="56"/>
      <c r="J1309" s="56"/>
    </row>
    <row r="1310" spans="1:10" ht="15" x14ac:dyDescent="0.2">
      <c r="A1310" s="114" t="s">
        <v>2850</v>
      </c>
      <c r="B1310" s="114" t="s">
        <v>1971</v>
      </c>
      <c r="C1310" s="114" t="s">
        <v>1972</v>
      </c>
      <c r="D1310" s="114"/>
      <c r="E1310" s="304">
        <v>43200</v>
      </c>
      <c r="F1310" s="114" t="s">
        <v>2594</v>
      </c>
      <c r="G1310" s="56"/>
      <c r="H1310" s="56"/>
      <c r="I1310" s="56"/>
      <c r="J1310" s="56"/>
    </row>
    <row r="1311" spans="1:10" ht="15" x14ac:dyDescent="0.2">
      <c r="A1311" s="114" t="s">
        <v>2851</v>
      </c>
      <c r="B1311" s="114" t="s">
        <v>1971</v>
      </c>
      <c r="C1311" s="114" t="s">
        <v>1972</v>
      </c>
      <c r="D1311" s="114"/>
      <c r="E1311" s="304">
        <v>30000</v>
      </c>
      <c r="F1311" s="114" t="s">
        <v>2594</v>
      </c>
      <c r="G1311" s="56"/>
      <c r="H1311" s="56"/>
      <c r="I1311" s="56"/>
      <c r="J1311" s="56"/>
    </row>
    <row r="1312" spans="1:10" ht="15" x14ac:dyDescent="0.2">
      <c r="A1312" s="114" t="s">
        <v>2852</v>
      </c>
      <c r="B1312" s="114" t="s">
        <v>1971</v>
      </c>
      <c r="C1312" s="114" t="s">
        <v>1972</v>
      </c>
      <c r="D1312" s="114"/>
      <c r="E1312" s="304">
        <v>21000</v>
      </c>
      <c r="F1312" s="114" t="s">
        <v>2594</v>
      </c>
      <c r="G1312" s="56"/>
      <c r="H1312" s="56"/>
      <c r="I1312" s="56"/>
      <c r="J1312" s="56"/>
    </row>
    <row r="1313" spans="1:10" ht="15" x14ac:dyDescent="0.2">
      <c r="A1313" s="114" t="s">
        <v>2852</v>
      </c>
      <c r="B1313" s="114" t="s">
        <v>1971</v>
      </c>
      <c r="C1313" s="114" t="s">
        <v>1972</v>
      </c>
      <c r="D1313" s="114"/>
      <c r="E1313" s="304">
        <v>54000</v>
      </c>
      <c r="F1313" s="114" t="s">
        <v>2594</v>
      </c>
      <c r="G1313" s="56"/>
      <c r="H1313" s="56"/>
      <c r="I1313" s="56"/>
      <c r="J1313" s="56"/>
    </row>
    <row r="1314" spans="1:10" ht="15" x14ac:dyDescent="0.2">
      <c r="A1314" s="114" t="s">
        <v>2853</v>
      </c>
      <c r="B1314" s="114" t="s">
        <v>1971</v>
      </c>
      <c r="C1314" s="114" t="s">
        <v>1972</v>
      </c>
      <c r="D1314" s="114"/>
      <c r="E1314" s="304">
        <v>54000</v>
      </c>
      <c r="F1314" s="114" t="s">
        <v>2594</v>
      </c>
      <c r="G1314" s="56"/>
      <c r="H1314" s="56"/>
      <c r="I1314" s="56"/>
      <c r="J1314" s="56"/>
    </row>
    <row r="1315" spans="1:10" ht="15" x14ac:dyDescent="0.2">
      <c r="A1315" s="114" t="s">
        <v>2854</v>
      </c>
      <c r="B1315" s="114" t="s">
        <v>1971</v>
      </c>
      <c r="C1315" s="114" t="s">
        <v>1972</v>
      </c>
      <c r="D1315" s="114"/>
      <c r="E1315" s="304">
        <v>84480</v>
      </c>
      <c r="F1315" s="114" t="s">
        <v>2594</v>
      </c>
      <c r="G1315" s="56"/>
      <c r="H1315" s="56"/>
      <c r="I1315" s="56"/>
      <c r="J1315" s="56"/>
    </row>
    <row r="1316" spans="1:10" ht="15" x14ac:dyDescent="0.2">
      <c r="A1316" s="114" t="s">
        <v>2855</v>
      </c>
      <c r="B1316" s="114" t="s">
        <v>1971</v>
      </c>
      <c r="C1316" s="114" t="s">
        <v>1972</v>
      </c>
      <c r="D1316" s="114"/>
      <c r="E1316" s="304">
        <v>30000</v>
      </c>
      <c r="F1316" s="114" t="s">
        <v>2594</v>
      </c>
      <c r="G1316" s="56"/>
      <c r="H1316" s="56"/>
      <c r="I1316" s="56"/>
      <c r="J1316" s="56"/>
    </row>
    <row r="1317" spans="1:10" ht="15" x14ac:dyDescent="0.2">
      <c r="A1317" s="114" t="s">
        <v>2856</v>
      </c>
      <c r="B1317" s="114" t="s">
        <v>1971</v>
      </c>
      <c r="C1317" s="114" t="s">
        <v>1972</v>
      </c>
      <c r="D1317" s="114"/>
      <c r="E1317" s="304">
        <v>31500</v>
      </c>
      <c r="F1317" s="114" t="s">
        <v>2594</v>
      </c>
      <c r="G1317" s="56"/>
      <c r="H1317" s="56"/>
      <c r="I1317" s="56"/>
      <c r="J1317" s="56"/>
    </row>
    <row r="1318" spans="1:10" ht="15" x14ac:dyDescent="0.2">
      <c r="A1318" s="114" t="s">
        <v>2856</v>
      </c>
      <c r="B1318" s="114" t="s">
        <v>1971</v>
      </c>
      <c r="C1318" s="114" t="s">
        <v>1972</v>
      </c>
      <c r="D1318" s="114"/>
      <c r="E1318" s="304">
        <v>31500</v>
      </c>
      <c r="F1318" s="114" t="s">
        <v>2594</v>
      </c>
      <c r="G1318" s="56"/>
      <c r="H1318" s="56"/>
      <c r="I1318" s="56"/>
      <c r="J1318" s="56"/>
    </row>
    <row r="1319" spans="1:10" ht="15" x14ac:dyDescent="0.2">
      <c r="A1319" s="114" t="s">
        <v>2857</v>
      </c>
      <c r="B1319" s="114" t="s">
        <v>1971</v>
      </c>
      <c r="C1319" s="114" t="s">
        <v>1972</v>
      </c>
      <c r="D1319" s="114"/>
      <c r="E1319" s="304">
        <v>192500</v>
      </c>
      <c r="F1319" s="114" t="s">
        <v>2594</v>
      </c>
      <c r="G1319" s="56"/>
      <c r="H1319" s="56"/>
      <c r="I1319" s="56"/>
      <c r="J1319" s="56"/>
    </row>
    <row r="1320" spans="1:10" ht="15" x14ac:dyDescent="0.2">
      <c r="A1320" s="114" t="s">
        <v>2857</v>
      </c>
      <c r="B1320" s="114" t="s">
        <v>1971</v>
      </c>
      <c r="C1320" s="114" t="s">
        <v>1972</v>
      </c>
      <c r="D1320" s="114"/>
      <c r="E1320" s="304">
        <v>618750</v>
      </c>
      <c r="F1320" s="114" t="s">
        <v>2594</v>
      </c>
      <c r="G1320" s="56"/>
      <c r="H1320" s="56"/>
      <c r="I1320" s="56"/>
      <c r="J1320" s="56"/>
    </row>
    <row r="1321" spans="1:10" ht="15" x14ac:dyDescent="0.2">
      <c r="A1321" s="114" t="s">
        <v>2858</v>
      </c>
      <c r="B1321" s="114" t="s">
        <v>1971</v>
      </c>
      <c r="C1321" s="114" t="s">
        <v>1972</v>
      </c>
      <c r="D1321" s="114"/>
      <c r="E1321" s="304">
        <v>81900</v>
      </c>
      <c r="F1321" s="114" t="s">
        <v>2594</v>
      </c>
      <c r="G1321" s="56"/>
      <c r="H1321" s="56"/>
      <c r="I1321" s="56"/>
      <c r="J1321" s="56"/>
    </row>
    <row r="1322" spans="1:10" ht="15" x14ac:dyDescent="0.2">
      <c r="A1322" s="114" t="s">
        <v>2859</v>
      </c>
      <c r="B1322" s="114" t="s">
        <v>1971</v>
      </c>
      <c r="C1322" s="114" t="s">
        <v>1972</v>
      </c>
      <c r="D1322" s="114"/>
      <c r="E1322" s="304">
        <v>294000</v>
      </c>
      <c r="F1322" s="114" t="s">
        <v>2594</v>
      </c>
      <c r="G1322" s="56"/>
      <c r="H1322" s="56"/>
      <c r="I1322" s="56"/>
      <c r="J1322" s="56"/>
    </row>
    <row r="1323" spans="1:10" ht="15" x14ac:dyDescent="0.2">
      <c r="A1323" s="114" t="s">
        <v>2859</v>
      </c>
      <c r="B1323" s="114" t="s">
        <v>1971</v>
      </c>
      <c r="C1323" s="114" t="s">
        <v>1972</v>
      </c>
      <c r="D1323" s="114"/>
      <c r="E1323" s="304">
        <v>130000</v>
      </c>
      <c r="F1323" s="114" t="s">
        <v>2594</v>
      </c>
      <c r="G1323" s="56"/>
      <c r="H1323" s="56"/>
      <c r="I1323" s="56"/>
      <c r="J1323" s="56"/>
    </row>
    <row r="1324" spans="1:10" ht="15" x14ac:dyDescent="0.2">
      <c r="A1324" s="114" t="s">
        <v>2860</v>
      </c>
      <c r="B1324" s="114" t="s">
        <v>541</v>
      </c>
      <c r="C1324" s="114" t="s">
        <v>2255</v>
      </c>
      <c r="D1324" s="114"/>
      <c r="E1324" s="304">
        <v>43200</v>
      </c>
      <c r="F1324" s="114" t="s">
        <v>2594</v>
      </c>
      <c r="G1324" s="56"/>
      <c r="H1324" s="56"/>
      <c r="I1324" s="56"/>
      <c r="J1324" s="56"/>
    </row>
    <row r="1325" spans="1:10" ht="15" x14ac:dyDescent="0.2">
      <c r="A1325" s="114" t="s">
        <v>2861</v>
      </c>
      <c r="B1325" s="114" t="s">
        <v>1971</v>
      </c>
      <c r="C1325" s="114" t="s">
        <v>1972</v>
      </c>
      <c r="D1325" s="114"/>
      <c r="E1325" s="304">
        <v>40800</v>
      </c>
      <c r="F1325" s="114" t="s">
        <v>2594</v>
      </c>
      <c r="G1325" s="56"/>
      <c r="H1325" s="56"/>
      <c r="I1325" s="56"/>
      <c r="J1325" s="56"/>
    </row>
    <row r="1326" spans="1:10" ht="15" x14ac:dyDescent="0.2">
      <c r="A1326" s="114" t="s">
        <v>2862</v>
      </c>
      <c r="B1326" s="114" t="s">
        <v>1971</v>
      </c>
      <c r="C1326" s="114" t="s">
        <v>1972</v>
      </c>
      <c r="D1326" s="114"/>
      <c r="E1326" s="304">
        <v>26400</v>
      </c>
      <c r="F1326" s="114" t="s">
        <v>2594</v>
      </c>
      <c r="G1326" s="56"/>
      <c r="H1326" s="56"/>
      <c r="I1326" s="56"/>
      <c r="J1326" s="56"/>
    </row>
    <row r="1327" spans="1:10" ht="15" x14ac:dyDescent="0.2">
      <c r="A1327" s="114" t="s">
        <v>2863</v>
      </c>
      <c r="B1327" s="114" t="s">
        <v>1971</v>
      </c>
      <c r="C1327" s="114" t="s">
        <v>1972</v>
      </c>
      <c r="D1327" s="114"/>
      <c r="E1327" s="304">
        <v>30000</v>
      </c>
      <c r="F1327" s="114" t="s">
        <v>2594</v>
      </c>
      <c r="G1327" s="56"/>
      <c r="H1327" s="56"/>
      <c r="I1327" s="56"/>
      <c r="J1327" s="56"/>
    </row>
    <row r="1328" spans="1:10" ht="15" x14ac:dyDescent="0.2">
      <c r="A1328" s="114" t="s">
        <v>2864</v>
      </c>
      <c r="B1328" s="114" t="s">
        <v>1971</v>
      </c>
      <c r="C1328" s="114" t="s">
        <v>1972</v>
      </c>
      <c r="D1328" s="114"/>
      <c r="E1328" s="304">
        <v>48000</v>
      </c>
      <c r="F1328" s="114" t="s">
        <v>2594</v>
      </c>
      <c r="G1328" s="56"/>
      <c r="H1328" s="56"/>
      <c r="I1328" s="56"/>
      <c r="J1328" s="56"/>
    </row>
    <row r="1329" spans="1:10" ht="15" x14ac:dyDescent="0.2">
      <c r="A1329" s="114" t="s">
        <v>2865</v>
      </c>
      <c r="B1329" s="114" t="s">
        <v>1971</v>
      </c>
      <c r="C1329" s="114" t="s">
        <v>1972</v>
      </c>
      <c r="D1329" s="114"/>
      <c r="E1329" s="304">
        <v>90000</v>
      </c>
      <c r="F1329" s="114" t="s">
        <v>2594</v>
      </c>
      <c r="G1329" s="56"/>
      <c r="H1329" s="56"/>
      <c r="I1329" s="56"/>
      <c r="J1329" s="56"/>
    </row>
    <row r="1330" spans="1:10" ht="15" x14ac:dyDescent="0.2">
      <c r="A1330" s="114" t="s">
        <v>2866</v>
      </c>
      <c r="B1330" s="114" t="s">
        <v>1971</v>
      </c>
      <c r="C1330" s="114" t="s">
        <v>1972</v>
      </c>
      <c r="D1330" s="114"/>
      <c r="E1330" s="304">
        <v>486000</v>
      </c>
      <c r="F1330" s="114" t="s">
        <v>2594</v>
      </c>
      <c r="G1330" s="56"/>
      <c r="H1330" s="56"/>
      <c r="I1330" s="56"/>
      <c r="J1330" s="56"/>
    </row>
    <row r="1331" spans="1:10" ht="15" x14ac:dyDescent="0.2">
      <c r="A1331" s="114" t="s">
        <v>2867</v>
      </c>
      <c r="B1331" s="114" t="s">
        <v>1971</v>
      </c>
      <c r="C1331" s="114" t="s">
        <v>1972</v>
      </c>
      <c r="D1331" s="114"/>
      <c r="E1331" s="304">
        <v>486000</v>
      </c>
      <c r="F1331" s="114" t="s">
        <v>2594</v>
      </c>
      <c r="G1331" s="56"/>
      <c r="H1331" s="56"/>
      <c r="I1331" s="56"/>
      <c r="J1331" s="56"/>
    </row>
    <row r="1332" spans="1:10" ht="15" x14ac:dyDescent="0.2">
      <c r="A1332" s="114" t="s">
        <v>2868</v>
      </c>
      <c r="B1332" s="114" t="s">
        <v>1971</v>
      </c>
      <c r="C1332" s="114" t="s">
        <v>1972</v>
      </c>
      <c r="D1332" s="114"/>
      <c r="E1332" s="304">
        <v>27000</v>
      </c>
      <c r="F1332" s="114" t="s">
        <v>2594</v>
      </c>
      <c r="G1332" s="56"/>
      <c r="H1332" s="56"/>
      <c r="I1332" s="56"/>
      <c r="J1332" s="56"/>
    </row>
    <row r="1333" spans="1:10" ht="15" x14ac:dyDescent="0.2">
      <c r="A1333" s="114" t="s">
        <v>2869</v>
      </c>
      <c r="B1333" s="114" t="s">
        <v>1971</v>
      </c>
      <c r="C1333" s="114" t="s">
        <v>1972</v>
      </c>
      <c r="D1333" s="114"/>
      <c r="E1333" s="304">
        <v>70200</v>
      </c>
      <c r="F1333" s="114" t="s">
        <v>2594</v>
      </c>
      <c r="G1333" s="56"/>
      <c r="H1333" s="56"/>
      <c r="I1333" s="56"/>
      <c r="J1333" s="56"/>
    </row>
    <row r="1334" spans="1:10" ht="15" x14ac:dyDescent="0.2">
      <c r="A1334" s="114" t="s">
        <v>2870</v>
      </c>
      <c r="B1334" s="114" t="s">
        <v>1971</v>
      </c>
      <c r="C1334" s="114" t="s">
        <v>1972</v>
      </c>
      <c r="D1334" s="114"/>
      <c r="E1334" s="304">
        <v>324000</v>
      </c>
      <c r="F1334" s="114" t="s">
        <v>2594</v>
      </c>
      <c r="G1334" s="56"/>
      <c r="H1334" s="56"/>
      <c r="I1334" s="56"/>
      <c r="J1334" s="56"/>
    </row>
    <row r="1335" spans="1:10" ht="15" x14ac:dyDescent="0.2">
      <c r="A1335" s="114" t="s">
        <v>2871</v>
      </c>
      <c r="B1335" s="114" t="s">
        <v>1971</v>
      </c>
      <c r="C1335" s="114" t="s">
        <v>1972</v>
      </c>
      <c r="D1335" s="114"/>
      <c r="E1335" s="304">
        <v>189000</v>
      </c>
      <c r="F1335" s="114" t="s">
        <v>2594</v>
      </c>
      <c r="G1335" s="56"/>
      <c r="H1335" s="56"/>
      <c r="I1335" s="56"/>
      <c r="J1335" s="56"/>
    </row>
    <row r="1336" spans="1:10" ht="15" x14ac:dyDescent="0.2">
      <c r="A1336" s="114" t="s">
        <v>2871</v>
      </c>
      <c r="B1336" s="114" t="s">
        <v>1971</v>
      </c>
      <c r="C1336" s="114" t="s">
        <v>1972</v>
      </c>
      <c r="D1336" s="114"/>
      <c r="E1336" s="304">
        <v>157500</v>
      </c>
      <c r="F1336" s="114" t="s">
        <v>2594</v>
      </c>
      <c r="G1336" s="56"/>
      <c r="H1336" s="56"/>
      <c r="I1336" s="56"/>
      <c r="J1336" s="56"/>
    </row>
    <row r="1337" spans="1:10" ht="15" x14ac:dyDescent="0.2">
      <c r="A1337" s="114" t="s">
        <v>2872</v>
      </c>
      <c r="B1337" s="114" t="s">
        <v>1971</v>
      </c>
      <c r="C1337" s="114" t="s">
        <v>1972</v>
      </c>
      <c r="D1337" s="114"/>
      <c r="E1337" s="304">
        <v>1012500</v>
      </c>
      <c r="F1337" s="114" t="s">
        <v>2594</v>
      </c>
      <c r="G1337" s="56"/>
      <c r="H1337" s="56"/>
      <c r="I1337" s="56"/>
      <c r="J1337" s="56"/>
    </row>
    <row r="1338" spans="1:10" ht="15" x14ac:dyDescent="0.2">
      <c r="A1338" s="114" t="s">
        <v>2873</v>
      </c>
      <c r="B1338" s="114" t="s">
        <v>1971</v>
      </c>
      <c r="C1338" s="114" t="s">
        <v>1972</v>
      </c>
      <c r="D1338" s="114"/>
      <c r="E1338" s="304">
        <v>477750</v>
      </c>
      <c r="F1338" s="114" t="s">
        <v>2594</v>
      </c>
      <c r="G1338" s="56"/>
      <c r="H1338" s="56"/>
      <c r="I1338" s="56"/>
      <c r="J1338" s="56"/>
    </row>
    <row r="1339" spans="1:10" ht="15" x14ac:dyDescent="0.2">
      <c r="A1339" s="114" t="s">
        <v>2870</v>
      </c>
      <c r="B1339" s="114" t="s">
        <v>1971</v>
      </c>
      <c r="C1339" s="114" t="s">
        <v>1972</v>
      </c>
      <c r="D1339" s="114"/>
      <c r="E1339" s="304">
        <v>21120</v>
      </c>
      <c r="F1339" s="114" t="s">
        <v>2594</v>
      </c>
      <c r="G1339" s="56"/>
      <c r="H1339" s="56"/>
      <c r="I1339" s="56"/>
      <c r="J1339" s="56"/>
    </row>
    <row r="1340" spans="1:10" ht="15" x14ac:dyDescent="0.2">
      <c r="A1340" s="114" t="s">
        <v>2864</v>
      </c>
      <c r="B1340" s="114" t="s">
        <v>1971</v>
      </c>
      <c r="C1340" s="114" t="s">
        <v>1972</v>
      </c>
      <c r="D1340" s="114"/>
      <c r="E1340" s="304">
        <v>31200</v>
      </c>
      <c r="F1340" s="114" t="s">
        <v>2594</v>
      </c>
      <c r="G1340" s="56"/>
      <c r="H1340" s="56"/>
      <c r="I1340" s="56"/>
      <c r="J1340" s="56"/>
    </row>
    <row r="1341" spans="1:10" ht="15" x14ac:dyDescent="0.2">
      <c r="A1341" s="114" t="s">
        <v>2872</v>
      </c>
      <c r="B1341" s="114" t="s">
        <v>1971</v>
      </c>
      <c r="C1341" s="114" t="s">
        <v>1972</v>
      </c>
      <c r="D1341" s="114"/>
      <c r="E1341" s="304">
        <v>92400</v>
      </c>
      <c r="F1341" s="114" t="s">
        <v>2594</v>
      </c>
      <c r="G1341" s="56"/>
      <c r="H1341" s="56"/>
      <c r="I1341" s="56"/>
      <c r="J1341" s="56"/>
    </row>
    <row r="1342" spans="1:10" ht="15" x14ac:dyDescent="0.2">
      <c r="A1342" s="114" t="s">
        <v>2874</v>
      </c>
      <c r="B1342" s="114" t="s">
        <v>1025</v>
      </c>
      <c r="C1342" s="114" t="s">
        <v>2255</v>
      </c>
      <c r="D1342" s="114"/>
      <c r="E1342" s="304">
        <v>72000</v>
      </c>
      <c r="F1342" s="114" t="s">
        <v>2594</v>
      </c>
      <c r="G1342" s="56"/>
      <c r="H1342" s="56"/>
      <c r="I1342" s="56"/>
      <c r="J1342" s="56"/>
    </row>
    <row r="1343" spans="1:10" ht="15" x14ac:dyDescent="0.2">
      <c r="A1343" s="114" t="s">
        <v>2875</v>
      </c>
      <c r="B1343" s="114" t="s">
        <v>541</v>
      </c>
      <c r="C1343" s="114" t="s">
        <v>2255</v>
      </c>
      <c r="D1343" s="114"/>
      <c r="E1343" s="304">
        <v>72000</v>
      </c>
      <c r="F1343" s="114" t="s">
        <v>2594</v>
      </c>
      <c r="G1343" s="56"/>
      <c r="H1343" s="56"/>
      <c r="I1343" s="56"/>
      <c r="J1343" s="56"/>
    </row>
    <row r="1344" spans="1:10" ht="15" x14ac:dyDescent="0.2">
      <c r="A1344" s="114" t="s">
        <v>2876</v>
      </c>
      <c r="B1344" s="114" t="s">
        <v>1971</v>
      </c>
      <c r="C1344" s="114" t="s">
        <v>1972</v>
      </c>
      <c r="D1344" s="114"/>
      <c r="E1344" s="304">
        <v>26400</v>
      </c>
      <c r="F1344" s="114" t="s">
        <v>2594</v>
      </c>
      <c r="G1344" s="56"/>
      <c r="H1344" s="56"/>
      <c r="I1344" s="56"/>
      <c r="J1344" s="56"/>
    </row>
    <row r="1345" spans="1:10" ht="15" x14ac:dyDescent="0.2">
      <c r="A1345" s="114" t="s">
        <v>2877</v>
      </c>
      <c r="B1345" s="114" t="s">
        <v>1971</v>
      </c>
      <c r="C1345" s="114" t="s">
        <v>1972</v>
      </c>
      <c r="D1345" s="114"/>
      <c r="E1345" s="304">
        <v>60000</v>
      </c>
      <c r="F1345" s="114" t="s">
        <v>2594</v>
      </c>
      <c r="G1345" s="56"/>
      <c r="H1345" s="56"/>
      <c r="I1345" s="56"/>
      <c r="J1345" s="56"/>
    </row>
    <row r="1346" spans="1:10" ht="15" x14ac:dyDescent="0.2">
      <c r="A1346" s="114" t="s">
        <v>2878</v>
      </c>
      <c r="B1346" s="114" t="s">
        <v>1971</v>
      </c>
      <c r="C1346" s="114" t="s">
        <v>1972</v>
      </c>
      <c r="D1346" s="114"/>
      <c r="E1346" s="304">
        <v>20000</v>
      </c>
      <c r="F1346" s="114" t="s">
        <v>2594</v>
      </c>
      <c r="G1346" s="56"/>
      <c r="H1346" s="56"/>
      <c r="I1346" s="56"/>
      <c r="J1346" s="56"/>
    </row>
    <row r="1347" spans="1:10" ht="15" x14ac:dyDescent="0.2">
      <c r="A1347" s="114" t="s">
        <v>2879</v>
      </c>
      <c r="B1347" s="114" t="s">
        <v>1971</v>
      </c>
      <c r="C1347" s="114" t="s">
        <v>1972</v>
      </c>
      <c r="D1347" s="114"/>
      <c r="E1347" s="304">
        <v>81000</v>
      </c>
      <c r="F1347" s="114" t="s">
        <v>2594</v>
      </c>
      <c r="G1347" s="56"/>
      <c r="H1347" s="56"/>
      <c r="I1347" s="56"/>
      <c r="J1347" s="56"/>
    </row>
    <row r="1348" spans="1:10" ht="15" x14ac:dyDescent="0.2">
      <c r="A1348" s="114" t="s">
        <v>2880</v>
      </c>
      <c r="B1348" s="114" t="s">
        <v>1971</v>
      </c>
      <c r="C1348" s="114" t="s">
        <v>1972</v>
      </c>
      <c r="D1348" s="114"/>
      <c r="E1348" s="304">
        <v>157500</v>
      </c>
      <c r="F1348" s="114" t="s">
        <v>2594</v>
      </c>
      <c r="G1348" s="56"/>
      <c r="H1348" s="56"/>
      <c r="I1348" s="56"/>
      <c r="J1348" s="56"/>
    </row>
    <row r="1349" spans="1:10" ht="15" x14ac:dyDescent="0.2">
      <c r="A1349" s="114" t="s">
        <v>2881</v>
      </c>
      <c r="B1349" s="114" t="s">
        <v>1971</v>
      </c>
      <c r="C1349" s="114" t="s">
        <v>1972</v>
      </c>
      <c r="D1349" s="114"/>
      <c r="E1349" s="304">
        <v>918000</v>
      </c>
      <c r="F1349" s="114" t="s">
        <v>2594</v>
      </c>
      <c r="G1349" s="56"/>
      <c r="H1349" s="56"/>
      <c r="I1349" s="56"/>
      <c r="J1349" s="56"/>
    </row>
    <row r="1350" spans="1:10" ht="15" x14ac:dyDescent="0.2">
      <c r="A1350" s="114" t="s">
        <v>2882</v>
      </c>
      <c r="B1350" s="114" t="s">
        <v>1971</v>
      </c>
      <c r="C1350" s="114" t="s">
        <v>1972</v>
      </c>
      <c r="D1350" s="114"/>
      <c r="E1350" s="304">
        <v>27000</v>
      </c>
      <c r="F1350" s="114" t="s">
        <v>2594</v>
      </c>
      <c r="G1350" s="56"/>
      <c r="H1350" s="56"/>
      <c r="I1350" s="56"/>
      <c r="J1350" s="56"/>
    </row>
    <row r="1351" spans="1:10" ht="15" x14ac:dyDescent="0.2">
      <c r="A1351" s="114" t="s">
        <v>2883</v>
      </c>
      <c r="B1351" s="114" t="s">
        <v>1971</v>
      </c>
      <c r="C1351" s="114" t="s">
        <v>1972</v>
      </c>
      <c r="D1351" s="114"/>
      <c r="E1351" s="304">
        <v>23400</v>
      </c>
      <c r="F1351" s="114" t="s">
        <v>2594</v>
      </c>
      <c r="G1351" s="56"/>
      <c r="H1351" s="56"/>
      <c r="I1351" s="56"/>
      <c r="J1351" s="56"/>
    </row>
    <row r="1352" spans="1:10" ht="15" x14ac:dyDescent="0.2">
      <c r="A1352" s="114" t="s">
        <v>2883</v>
      </c>
      <c r="B1352" s="114" t="s">
        <v>1971</v>
      </c>
      <c r="C1352" s="114" t="s">
        <v>1972</v>
      </c>
      <c r="D1352" s="114"/>
      <c r="E1352" s="304">
        <v>270000</v>
      </c>
      <c r="F1352" s="114" t="s">
        <v>2594</v>
      </c>
      <c r="G1352" s="56"/>
      <c r="H1352" s="56"/>
      <c r="I1352" s="56"/>
      <c r="J1352" s="56"/>
    </row>
    <row r="1353" spans="1:10" ht="15" x14ac:dyDescent="0.2">
      <c r="A1353" s="114" t="s">
        <v>2884</v>
      </c>
      <c r="B1353" s="114" t="s">
        <v>1971</v>
      </c>
      <c r="C1353" s="114" t="s">
        <v>1972</v>
      </c>
      <c r="D1353" s="114"/>
      <c r="E1353" s="304">
        <v>94500</v>
      </c>
      <c r="F1353" s="114" t="s">
        <v>2594</v>
      </c>
      <c r="G1353" s="56"/>
      <c r="H1353" s="56"/>
      <c r="I1353" s="56"/>
      <c r="J1353" s="56"/>
    </row>
    <row r="1354" spans="1:10" ht="15" x14ac:dyDescent="0.2">
      <c r="A1354" s="114" t="s">
        <v>2884</v>
      </c>
      <c r="B1354" s="114" t="s">
        <v>1971</v>
      </c>
      <c r="C1354" s="114" t="s">
        <v>1972</v>
      </c>
      <c r="D1354" s="114"/>
      <c r="E1354" s="304">
        <v>94500</v>
      </c>
      <c r="F1354" s="114" t="s">
        <v>2594</v>
      </c>
      <c r="G1354" s="56"/>
      <c r="H1354" s="56"/>
      <c r="I1354" s="56"/>
      <c r="J1354" s="56"/>
    </row>
    <row r="1355" spans="1:10" ht="15" x14ac:dyDescent="0.2">
      <c r="A1355" s="114" t="s">
        <v>2885</v>
      </c>
      <c r="B1355" s="114" t="s">
        <v>1971</v>
      </c>
      <c r="C1355" s="114" t="s">
        <v>1972</v>
      </c>
      <c r="D1355" s="114"/>
      <c r="E1355" s="304">
        <v>26000</v>
      </c>
      <c r="F1355" s="114" t="s">
        <v>2594</v>
      </c>
      <c r="G1355" s="56"/>
      <c r="H1355" s="56"/>
      <c r="I1355" s="56"/>
      <c r="J1355" s="56"/>
    </row>
    <row r="1356" spans="1:10" ht="15" x14ac:dyDescent="0.2">
      <c r="A1356" s="114" t="s">
        <v>2885</v>
      </c>
      <c r="B1356" s="114" t="s">
        <v>1971</v>
      </c>
      <c r="C1356" s="114" t="s">
        <v>1972</v>
      </c>
      <c r="D1356" s="114"/>
      <c r="E1356" s="304">
        <v>882000</v>
      </c>
      <c r="F1356" s="114" t="s">
        <v>2594</v>
      </c>
      <c r="G1356" s="56"/>
      <c r="H1356" s="56"/>
      <c r="I1356" s="56"/>
      <c r="J1356" s="56"/>
    </row>
    <row r="1357" spans="1:10" ht="15" x14ac:dyDescent="0.2">
      <c r="A1357" s="114" t="s">
        <v>2886</v>
      </c>
      <c r="B1357" s="114" t="s">
        <v>1971</v>
      </c>
      <c r="C1357" s="114" t="s">
        <v>1972</v>
      </c>
      <c r="D1357" s="114"/>
      <c r="E1357" s="304">
        <v>77000</v>
      </c>
      <c r="F1357" s="114" t="s">
        <v>2594</v>
      </c>
      <c r="G1357" s="56"/>
      <c r="H1357" s="56"/>
      <c r="I1357" s="56"/>
      <c r="J1357" s="56"/>
    </row>
    <row r="1358" spans="1:10" ht="15" x14ac:dyDescent="0.2">
      <c r="A1358" s="114" t="s">
        <v>2887</v>
      </c>
      <c r="B1358" s="114" t="s">
        <v>1971</v>
      </c>
      <c r="C1358" s="114" t="s">
        <v>1972</v>
      </c>
      <c r="D1358" s="114"/>
      <c r="E1358" s="304">
        <v>1912500</v>
      </c>
      <c r="F1358" s="114" t="s">
        <v>2594</v>
      </c>
      <c r="G1358" s="56"/>
      <c r="H1358" s="56"/>
      <c r="I1358" s="56"/>
      <c r="J1358" s="56"/>
    </row>
    <row r="1359" spans="1:10" ht="15" x14ac:dyDescent="0.2">
      <c r="A1359" s="114" t="s">
        <v>2888</v>
      </c>
      <c r="B1359" s="114" t="s">
        <v>1971</v>
      </c>
      <c r="C1359" s="114" t="s">
        <v>1972</v>
      </c>
      <c r="D1359" s="114"/>
      <c r="E1359" s="304">
        <v>36000</v>
      </c>
      <c r="F1359" s="114" t="s">
        <v>2594</v>
      </c>
      <c r="G1359" s="56"/>
      <c r="H1359" s="56"/>
      <c r="I1359" s="56"/>
      <c r="J1359" s="56"/>
    </row>
    <row r="1360" spans="1:10" ht="15" x14ac:dyDescent="0.2">
      <c r="A1360" s="114" t="s">
        <v>2889</v>
      </c>
      <c r="B1360" s="114" t="s">
        <v>1971</v>
      </c>
      <c r="C1360" s="114" t="s">
        <v>1972</v>
      </c>
      <c r="D1360" s="114"/>
      <c r="E1360" s="304">
        <v>19200</v>
      </c>
      <c r="F1360" s="114" t="s">
        <v>2594</v>
      </c>
      <c r="G1360" s="56"/>
      <c r="H1360" s="56"/>
      <c r="I1360" s="56"/>
      <c r="J1360" s="56"/>
    </row>
    <row r="1361" spans="1:10" ht="15" x14ac:dyDescent="0.2">
      <c r="A1361" s="114" t="s">
        <v>2890</v>
      </c>
      <c r="B1361" s="114" t="s">
        <v>1025</v>
      </c>
      <c r="C1361" s="114" t="s">
        <v>2255</v>
      </c>
      <c r="D1361" s="114"/>
      <c r="E1361" s="304">
        <v>72000</v>
      </c>
      <c r="F1361" s="114" t="s">
        <v>2594</v>
      </c>
      <c r="G1361" s="56"/>
      <c r="H1361" s="56"/>
      <c r="I1361" s="56"/>
      <c r="J1361" s="56"/>
    </row>
    <row r="1362" spans="1:10" ht="15" x14ac:dyDescent="0.2">
      <c r="A1362" s="114" t="s">
        <v>2891</v>
      </c>
      <c r="B1362" s="114" t="s">
        <v>541</v>
      </c>
      <c r="C1362" s="114" t="s">
        <v>2255</v>
      </c>
      <c r="D1362" s="114"/>
      <c r="E1362" s="304">
        <v>54000</v>
      </c>
      <c r="F1362" s="114" t="s">
        <v>2594</v>
      </c>
      <c r="G1362" s="56"/>
      <c r="H1362" s="56"/>
      <c r="I1362" s="56"/>
      <c r="J1362" s="56"/>
    </row>
    <row r="1363" spans="1:10" ht="15" x14ac:dyDescent="0.2">
      <c r="A1363" s="114" t="s">
        <v>2892</v>
      </c>
      <c r="B1363" s="114" t="s">
        <v>1971</v>
      </c>
      <c r="C1363" s="114" t="s">
        <v>1972</v>
      </c>
      <c r="D1363" s="114"/>
      <c r="E1363" s="304">
        <v>24200</v>
      </c>
      <c r="F1363" s="114" t="s">
        <v>2594</v>
      </c>
      <c r="G1363" s="56"/>
      <c r="H1363" s="56"/>
      <c r="I1363" s="56"/>
      <c r="J1363" s="56"/>
    </row>
    <row r="1364" spans="1:10" ht="15" x14ac:dyDescent="0.2">
      <c r="A1364" s="114" t="s">
        <v>2893</v>
      </c>
      <c r="B1364" s="114" t="s">
        <v>1971</v>
      </c>
      <c r="C1364" s="114" t="s">
        <v>1972</v>
      </c>
      <c r="D1364" s="114"/>
      <c r="E1364" s="304">
        <v>27000</v>
      </c>
      <c r="F1364" s="114" t="s">
        <v>2594</v>
      </c>
      <c r="G1364" s="56"/>
      <c r="H1364" s="56"/>
      <c r="I1364" s="56"/>
      <c r="J1364" s="56"/>
    </row>
    <row r="1365" spans="1:10" ht="15" x14ac:dyDescent="0.2">
      <c r="A1365" s="114" t="s">
        <v>2894</v>
      </c>
      <c r="B1365" s="114" t="s">
        <v>1971</v>
      </c>
      <c r="C1365" s="114" t="s">
        <v>1972</v>
      </c>
      <c r="D1365" s="114"/>
      <c r="E1365" s="304">
        <v>30000</v>
      </c>
      <c r="F1365" s="114" t="s">
        <v>2594</v>
      </c>
      <c r="G1365" s="56"/>
      <c r="H1365" s="56"/>
      <c r="I1365" s="56"/>
      <c r="J1365" s="56"/>
    </row>
    <row r="1366" spans="1:10" ht="15" x14ac:dyDescent="0.2">
      <c r="A1366" s="114" t="s">
        <v>2895</v>
      </c>
      <c r="B1366" s="114" t="s">
        <v>1971</v>
      </c>
      <c r="C1366" s="114" t="s">
        <v>1972</v>
      </c>
      <c r="D1366" s="114"/>
      <c r="E1366" s="304">
        <v>24300</v>
      </c>
      <c r="F1366" s="114" t="s">
        <v>2594</v>
      </c>
      <c r="G1366" s="56"/>
      <c r="H1366" s="56"/>
      <c r="I1366" s="56"/>
      <c r="J1366" s="56"/>
    </row>
    <row r="1367" spans="1:10" ht="15" x14ac:dyDescent="0.2">
      <c r="A1367" s="114" t="s">
        <v>2895</v>
      </c>
      <c r="B1367" s="114" t="s">
        <v>1971</v>
      </c>
      <c r="C1367" s="114" t="s">
        <v>1972</v>
      </c>
      <c r="D1367" s="114"/>
      <c r="E1367" s="304">
        <v>22950</v>
      </c>
      <c r="F1367" s="114" t="s">
        <v>2594</v>
      </c>
      <c r="G1367" s="56"/>
      <c r="H1367" s="56"/>
      <c r="I1367" s="56"/>
      <c r="J1367" s="56"/>
    </row>
    <row r="1368" spans="1:10" ht="15" x14ac:dyDescent="0.2">
      <c r="A1368" s="114" t="s">
        <v>2896</v>
      </c>
      <c r="B1368" s="114" t="s">
        <v>1971</v>
      </c>
      <c r="C1368" s="114" t="s">
        <v>1972</v>
      </c>
      <c r="D1368" s="114"/>
      <c r="E1368" s="304">
        <v>24300</v>
      </c>
      <c r="F1368" s="114" t="s">
        <v>2594</v>
      </c>
      <c r="G1368" s="56"/>
      <c r="H1368" s="56"/>
      <c r="I1368" s="56"/>
      <c r="J1368" s="56"/>
    </row>
    <row r="1369" spans="1:10" ht="15" x14ac:dyDescent="0.2">
      <c r="A1369" s="114" t="s">
        <v>2896</v>
      </c>
      <c r="B1369" s="114" t="s">
        <v>1971</v>
      </c>
      <c r="C1369" s="114" t="s">
        <v>1972</v>
      </c>
      <c r="D1369" s="114"/>
      <c r="E1369" s="304">
        <v>135000</v>
      </c>
      <c r="F1369" s="114" t="s">
        <v>2594</v>
      </c>
      <c r="G1369" s="56"/>
      <c r="H1369" s="56"/>
      <c r="I1369" s="56"/>
      <c r="J1369" s="56"/>
    </row>
    <row r="1370" spans="1:10" ht="15" x14ac:dyDescent="0.2">
      <c r="A1370" s="114" t="s">
        <v>2897</v>
      </c>
      <c r="B1370" s="114" t="s">
        <v>1971</v>
      </c>
      <c r="C1370" s="114" t="s">
        <v>1972</v>
      </c>
      <c r="D1370" s="114"/>
      <c r="E1370" s="304">
        <v>24300</v>
      </c>
      <c r="F1370" s="114" t="s">
        <v>2594</v>
      </c>
      <c r="G1370" s="56"/>
      <c r="H1370" s="56"/>
      <c r="I1370" s="56"/>
      <c r="J1370" s="56"/>
    </row>
    <row r="1371" spans="1:10" ht="15" x14ac:dyDescent="0.2">
      <c r="A1371" s="114" t="s">
        <v>2897</v>
      </c>
      <c r="B1371" s="114" t="s">
        <v>1971</v>
      </c>
      <c r="C1371" s="114" t="s">
        <v>1972</v>
      </c>
      <c r="D1371" s="114"/>
      <c r="E1371" s="304">
        <v>135000</v>
      </c>
      <c r="F1371" s="114" t="s">
        <v>2594</v>
      </c>
      <c r="G1371" s="56"/>
      <c r="H1371" s="56"/>
      <c r="I1371" s="56"/>
      <c r="J1371" s="56"/>
    </row>
    <row r="1372" spans="1:10" ht="15" x14ac:dyDescent="0.2">
      <c r="A1372" s="114" t="s">
        <v>2898</v>
      </c>
      <c r="B1372" s="114" t="s">
        <v>1971</v>
      </c>
      <c r="C1372" s="114" t="s">
        <v>1972</v>
      </c>
      <c r="D1372" s="114"/>
      <c r="E1372" s="304">
        <v>67500</v>
      </c>
      <c r="F1372" s="114" t="s">
        <v>2594</v>
      </c>
      <c r="G1372" s="56"/>
      <c r="H1372" s="56"/>
      <c r="I1372" s="56"/>
      <c r="J1372" s="56"/>
    </row>
    <row r="1373" spans="1:10" ht="15" x14ac:dyDescent="0.2">
      <c r="A1373" s="114" t="s">
        <v>2899</v>
      </c>
      <c r="B1373" s="114" t="s">
        <v>1971</v>
      </c>
      <c r="C1373" s="114" t="s">
        <v>1972</v>
      </c>
      <c r="D1373" s="114"/>
      <c r="E1373" s="304">
        <v>108000</v>
      </c>
      <c r="F1373" s="114" t="s">
        <v>2594</v>
      </c>
      <c r="G1373" s="56"/>
      <c r="H1373" s="56"/>
      <c r="I1373" s="56"/>
      <c r="J1373" s="56"/>
    </row>
    <row r="1374" spans="1:10" ht="15" x14ac:dyDescent="0.2">
      <c r="A1374" s="114" t="s">
        <v>2900</v>
      </c>
      <c r="B1374" s="114" t="s">
        <v>1971</v>
      </c>
      <c r="C1374" s="114" t="s">
        <v>1972</v>
      </c>
      <c r="D1374" s="114"/>
      <c r="E1374" s="304">
        <v>31500</v>
      </c>
      <c r="F1374" s="114" t="s">
        <v>2594</v>
      </c>
      <c r="G1374" s="56"/>
      <c r="H1374" s="56"/>
      <c r="I1374" s="56"/>
      <c r="J1374" s="56"/>
    </row>
    <row r="1375" spans="1:10" ht="15" x14ac:dyDescent="0.2">
      <c r="A1375" s="114" t="s">
        <v>2900</v>
      </c>
      <c r="B1375" s="114" t="s">
        <v>1971</v>
      </c>
      <c r="C1375" s="114" t="s">
        <v>1972</v>
      </c>
      <c r="D1375" s="114"/>
      <c r="E1375" s="304">
        <v>31500</v>
      </c>
      <c r="F1375" s="114" t="s">
        <v>2594</v>
      </c>
      <c r="G1375" s="56"/>
      <c r="H1375" s="56"/>
      <c r="I1375" s="56"/>
      <c r="J1375" s="56"/>
    </row>
    <row r="1376" spans="1:10" ht="15" x14ac:dyDescent="0.2">
      <c r="A1376" s="114" t="s">
        <v>2901</v>
      </c>
      <c r="B1376" s="114" t="s">
        <v>1971</v>
      </c>
      <c r="C1376" s="114" t="s">
        <v>1972</v>
      </c>
      <c r="D1376" s="114"/>
      <c r="E1376" s="304">
        <v>281250</v>
      </c>
      <c r="F1376" s="114" t="s">
        <v>2594</v>
      </c>
      <c r="G1376" s="56"/>
      <c r="H1376" s="56"/>
      <c r="I1376" s="56"/>
      <c r="J1376" s="56"/>
    </row>
    <row r="1377" spans="1:10" ht="15" x14ac:dyDescent="0.2">
      <c r="A1377" s="114" t="s">
        <v>2901</v>
      </c>
      <c r="B1377" s="114" t="s">
        <v>1971</v>
      </c>
      <c r="C1377" s="114" t="s">
        <v>1972</v>
      </c>
      <c r="D1377" s="114"/>
      <c r="E1377" s="304">
        <v>56250</v>
      </c>
      <c r="F1377" s="114" t="s">
        <v>2594</v>
      </c>
      <c r="G1377" s="56"/>
      <c r="H1377" s="56"/>
      <c r="I1377" s="56"/>
      <c r="J1377" s="56"/>
    </row>
    <row r="1378" spans="1:10" ht="15" x14ac:dyDescent="0.2">
      <c r="A1378" s="114" t="s">
        <v>2901</v>
      </c>
      <c r="B1378" s="114" t="s">
        <v>1971</v>
      </c>
      <c r="C1378" s="114" t="s">
        <v>1972</v>
      </c>
      <c r="D1378" s="114"/>
      <c r="E1378" s="304">
        <v>38500</v>
      </c>
      <c r="F1378" s="114" t="s">
        <v>2594</v>
      </c>
      <c r="G1378" s="56"/>
      <c r="H1378" s="56"/>
      <c r="I1378" s="56"/>
      <c r="J1378" s="56"/>
    </row>
    <row r="1379" spans="1:10" ht="15" x14ac:dyDescent="0.2">
      <c r="A1379" s="114" t="s">
        <v>2902</v>
      </c>
      <c r="B1379" s="114" t="s">
        <v>1971</v>
      </c>
      <c r="C1379" s="114" t="s">
        <v>1972</v>
      </c>
      <c r="D1379" s="114"/>
      <c r="E1379" s="304">
        <v>46800</v>
      </c>
      <c r="F1379" s="114" t="s">
        <v>2594</v>
      </c>
      <c r="G1379" s="56"/>
      <c r="H1379" s="56"/>
      <c r="I1379" s="56"/>
      <c r="J1379" s="56"/>
    </row>
    <row r="1380" spans="1:10" ht="15" x14ac:dyDescent="0.2">
      <c r="A1380" s="114" t="s">
        <v>2903</v>
      </c>
      <c r="B1380" s="114" t="s">
        <v>1971</v>
      </c>
      <c r="C1380" s="114" t="s">
        <v>1972</v>
      </c>
      <c r="D1380" s="114"/>
      <c r="E1380" s="304">
        <v>159250</v>
      </c>
      <c r="F1380" s="114" t="s">
        <v>2594</v>
      </c>
      <c r="G1380" s="56"/>
      <c r="H1380" s="56"/>
      <c r="I1380" s="56"/>
      <c r="J1380" s="56"/>
    </row>
    <row r="1381" spans="1:10" ht="15" x14ac:dyDescent="0.2">
      <c r="A1381" s="114" t="s">
        <v>2904</v>
      </c>
      <c r="B1381" s="114" t="s">
        <v>2288</v>
      </c>
      <c r="C1381" s="114" t="s">
        <v>2255</v>
      </c>
      <c r="D1381" s="114"/>
      <c r="E1381" s="304">
        <v>72000</v>
      </c>
      <c r="F1381" s="114" t="s">
        <v>2594</v>
      </c>
      <c r="G1381" s="56"/>
      <c r="H1381" s="56"/>
      <c r="I1381" s="56"/>
      <c r="J1381" s="56"/>
    </row>
    <row r="1382" spans="1:10" ht="15" x14ac:dyDescent="0.2">
      <c r="A1382" s="114" t="s">
        <v>2905</v>
      </c>
      <c r="B1382" s="114" t="s">
        <v>1025</v>
      </c>
      <c r="C1382" s="114" t="s">
        <v>2255</v>
      </c>
      <c r="D1382" s="114"/>
      <c r="E1382" s="304">
        <v>72000</v>
      </c>
      <c r="F1382" s="114" t="s">
        <v>2594</v>
      </c>
      <c r="G1382" s="56"/>
      <c r="H1382" s="56"/>
      <c r="I1382" s="56"/>
      <c r="J1382" s="56"/>
    </row>
    <row r="1383" spans="1:10" ht="15" x14ac:dyDescent="0.2">
      <c r="A1383" s="114" t="s">
        <v>2906</v>
      </c>
      <c r="B1383" s="114" t="s">
        <v>541</v>
      </c>
      <c r="C1383" s="114" t="s">
        <v>2255</v>
      </c>
      <c r="D1383" s="114"/>
      <c r="E1383" s="304">
        <v>54000</v>
      </c>
      <c r="F1383" s="114" t="s">
        <v>2594</v>
      </c>
      <c r="G1383" s="56"/>
      <c r="H1383" s="56"/>
      <c r="I1383" s="56"/>
      <c r="J1383" s="56"/>
    </row>
    <row r="1384" spans="1:10" ht="15" x14ac:dyDescent="0.2">
      <c r="A1384" s="114" t="s">
        <v>2907</v>
      </c>
      <c r="B1384" s="114" t="s">
        <v>1971</v>
      </c>
      <c r="C1384" s="114" t="s">
        <v>1972</v>
      </c>
      <c r="D1384" s="114"/>
      <c r="E1384" s="304">
        <v>24200</v>
      </c>
      <c r="F1384" s="114" t="s">
        <v>2594</v>
      </c>
      <c r="G1384" s="56"/>
      <c r="H1384" s="56"/>
      <c r="I1384" s="56"/>
      <c r="J1384" s="56"/>
    </row>
    <row r="1385" spans="1:10" ht="15" x14ac:dyDescent="0.2">
      <c r="A1385" s="114" t="s">
        <v>2908</v>
      </c>
      <c r="B1385" s="114" t="s">
        <v>1971</v>
      </c>
      <c r="C1385" s="114" t="s">
        <v>1972</v>
      </c>
      <c r="D1385" s="114"/>
      <c r="E1385" s="304">
        <v>22000</v>
      </c>
      <c r="F1385" s="114" t="s">
        <v>2594</v>
      </c>
      <c r="G1385" s="56"/>
      <c r="H1385" s="56"/>
      <c r="I1385" s="56"/>
      <c r="J1385" s="56"/>
    </row>
    <row r="1386" spans="1:10" ht="15" x14ac:dyDescent="0.2">
      <c r="A1386" s="114" t="s">
        <v>2909</v>
      </c>
      <c r="B1386" s="114" t="s">
        <v>1971</v>
      </c>
      <c r="C1386" s="114" t="s">
        <v>1972</v>
      </c>
      <c r="D1386" s="114"/>
      <c r="E1386" s="304">
        <v>22000</v>
      </c>
      <c r="F1386" s="114" t="s">
        <v>2594</v>
      </c>
      <c r="G1386" s="56"/>
      <c r="H1386" s="56"/>
      <c r="I1386" s="56"/>
      <c r="J1386" s="56"/>
    </row>
    <row r="1387" spans="1:10" ht="15" x14ac:dyDescent="0.2">
      <c r="A1387" s="114" t="s">
        <v>2909</v>
      </c>
      <c r="B1387" s="114" t="s">
        <v>1971</v>
      </c>
      <c r="C1387" s="114" t="s">
        <v>1972</v>
      </c>
      <c r="D1387" s="114"/>
      <c r="E1387" s="304">
        <v>36000</v>
      </c>
      <c r="F1387" s="114" t="s">
        <v>2594</v>
      </c>
      <c r="G1387" s="56"/>
      <c r="H1387" s="56"/>
      <c r="I1387" s="56"/>
      <c r="J1387" s="56"/>
    </row>
    <row r="1388" spans="1:10" ht="15" x14ac:dyDescent="0.2">
      <c r="A1388" s="114" t="s">
        <v>2910</v>
      </c>
      <c r="B1388" s="114" t="s">
        <v>1971</v>
      </c>
      <c r="C1388" s="114" t="s">
        <v>1972</v>
      </c>
      <c r="D1388" s="114"/>
      <c r="E1388" s="304">
        <v>78750</v>
      </c>
      <c r="F1388" s="114" t="s">
        <v>2594</v>
      </c>
      <c r="G1388" s="56"/>
      <c r="H1388" s="56"/>
      <c r="I1388" s="56"/>
      <c r="J1388" s="56"/>
    </row>
    <row r="1389" spans="1:10" ht="15" x14ac:dyDescent="0.2">
      <c r="A1389" s="114" t="s">
        <v>2911</v>
      </c>
      <c r="B1389" s="114" t="s">
        <v>1971</v>
      </c>
      <c r="C1389" s="114" t="s">
        <v>1972</v>
      </c>
      <c r="D1389" s="114"/>
      <c r="E1389" s="304">
        <v>945000</v>
      </c>
      <c r="F1389" s="114" t="s">
        <v>2594</v>
      </c>
      <c r="G1389" s="56"/>
      <c r="H1389" s="56"/>
      <c r="I1389" s="56"/>
      <c r="J1389" s="56"/>
    </row>
    <row r="1390" spans="1:10" ht="15" x14ac:dyDescent="0.2">
      <c r="A1390" s="114" t="s">
        <v>2911</v>
      </c>
      <c r="B1390" s="114" t="s">
        <v>1971</v>
      </c>
      <c r="C1390" s="114" t="s">
        <v>1972</v>
      </c>
      <c r="D1390" s="114"/>
      <c r="E1390" s="304">
        <v>34425</v>
      </c>
      <c r="F1390" s="114" t="s">
        <v>2594</v>
      </c>
      <c r="G1390" s="56"/>
      <c r="H1390" s="56"/>
      <c r="I1390" s="56"/>
      <c r="J1390" s="56"/>
    </row>
    <row r="1391" spans="1:10" ht="15" x14ac:dyDescent="0.2">
      <c r="A1391" s="114" t="s">
        <v>2911</v>
      </c>
      <c r="B1391" s="114" t="s">
        <v>1971</v>
      </c>
      <c r="C1391" s="114" t="s">
        <v>1972</v>
      </c>
      <c r="D1391" s="114"/>
      <c r="E1391" s="304">
        <v>36450</v>
      </c>
      <c r="F1391" s="114" t="s">
        <v>2594</v>
      </c>
      <c r="G1391" s="56"/>
      <c r="H1391" s="56"/>
      <c r="I1391" s="56"/>
      <c r="J1391" s="56"/>
    </row>
    <row r="1392" spans="1:10" ht="15" x14ac:dyDescent="0.2">
      <c r="A1392" s="114" t="s">
        <v>2911</v>
      </c>
      <c r="B1392" s="114" t="s">
        <v>1971</v>
      </c>
      <c r="C1392" s="114" t="s">
        <v>1972</v>
      </c>
      <c r="D1392" s="114"/>
      <c r="E1392" s="304">
        <v>294000</v>
      </c>
      <c r="F1392" s="114" t="s">
        <v>2594</v>
      </c>
      <c r="G1392" s="56"/>
      <c r="H1392" s="56"/>
      <c r="I1392" s="56"/>
      <c r="J1392" s="56"/>
    </row>
    <row r="1393" spans="1:10" ht="15" x14ac:dyDescent="0.2">
      <c r="A1393" s="114" t="s">
        <v>2911</v>
      </c>
      <c r="B1393" s="114" t="s">
        <v>1971</v>
      </c>
      <c r="C1393" s="114" t="s">
        <v>1972</v>
      </c>
      <c r="D1393" s="114"/>
      <c r="E1393" s="304">
        <v>20800</v>
      </c>
      <c r="F1393" s="114" t="s">
        <v>2594</v>
      </c>
      <c r="G1393" s="56"/>
      <c r="H1393" s="56"/>
      <c r="I1393" s="56"/>
      <c r="J1393" s="56"/>
    </row>
    <row r="1394" spans="1:10" ht="15" x14ac:dyDescent="0.2">
      <c r="A1394" s="114" t="s">
        <v>2911</v>
      </c>
      <c r="B1394" s="114" t="s">
        <v>1971</v>
      </c>
      <c r="C1394" s="114" t="s">
        <v>1972</v>
      </c>
      <c r="D1394" s="114"/>
      <c r="E1394" s="304">
        <v>262000</v>
      </c>
      <c r="F1394" s="114" t="s">
        <v>2594</v>
      </c>
      <c r="G1394" s="56"/>
      <c r="H1394" s="56"/>
      <c r="I1394" s="56"/>
      <c r="J1394" s="56"/>
    </row>
    <row r="1395" spans="1:10" ht="15" x14ac:dyDescent="0.2">
      <c r="A1395" s="114" t="s">
        <v>2912</v>
      </c>
      <c r="B1395" s="114" t="s">
        <v>1971</v>
      </c>
      <c r="C1395" s="114" t="s">
        <v>1972</v>
      </c>
      <c r="D1395" s="114"/>
      <c r="E1395" s="304">
        <v>27000</v>
      </c>
      <c r="F1395" s="114" t="s">
        <v>2594</v>
      </c>
      <c r="G1395" s="56"/>
      <c r="H1395" s="56"/>
      <c r="I1395" s="56"/>
      <c r="J1395" s="56"/>
    </row>
    <row r="1396" spans="1:10" ht="15" x14ac:dyDescent="0.2">
      <c r="A1396" s="114" t="s">
        <v>2913</v>
      </c>
      <c r="B1396" s="114" t="s">
        <v>1971</v>
      </c>
      <c r="C1396" s="114" t="s">
        <v>1972</v>
      </c>
      <c r="D1396" s="114"/>
      <c r="E1396" s="304">
        <v>675000</v>
      </c>
      <c r="F1396" s="114" t="s">
        <v>2594</v>
      </c>
      <c r="G1396" s="56"/>
      <c r="H1396" s="56"/>
      <c r="I1396" s="56"/>
      <c r="J1396" s="56"/>
    </row>
    <row r="1397" spans="1:10" ht="15" x14ac:dyDescent="0.2">
      <c r="A1397" s="114" t="s">
        <v>2914</v>
      </c>
      <c r="B1397" s="114" t="s">
        <v>1971</v>
      </c>
      <c r="C1397" s="114" t="s">
        <v>1972</v>
      </c>
      <c r="D1397" s="114"/>
      <c r="E1397" s="304">
        <v>216000</v>
      </c>
      <c r="F1397" s="114" t="s">
        <v>2594</v>
      </c>
      <c r="G1397" s="56"/>
      <c r="H1397" s="56"/>
      <c r="I1397" s="56"/>
      <c r="J1397" s="56"/>
    </row>
    <row r="1398" spans="1:10" ht="15" x14ac:dyDescent="0.2">
      <c r="A1398" s="114" t="s">
        <v>2915</v>
      </c>
      <c r="B1398" s="114" t="s">
        <v>1971</v>
      </c>
      <c r="C1398" s="114" t="s">
        <v>1972</v>
      </c>
      <c r="D1398" s="114"/>
      <c r="E1398" s="304">
        <v>63000</v>
      </c>
      <c r="F1398" s="114" t="s">
        <v>2594</v>
      </c>
      <c r="G1398" s="56"/>
      <c r="H1398" s="56"/>
      <c r="I1398" s="56"/>
      <c r="J1398" s="56"/>
    </row>
    <row r="1399" spans="1:10" ht="15" x14ac:dyDescent="0.2">
      <c r="A1399" s="114" t="s">
        <v>2913</v>
      </c>
      <c r="B1399" s="114" t="s">
        <v>1971</v>
      </c>
      <c r="C1399" s="114" t="s">
        <v>1972</v>
      </c>
      <c r="D1399" s="114"/>
      <c r="E1399" s="304">
        <v>135000</v>
      </c>
      <c r="F1399" s="114" t="s">
        <v>2594</v>
      </c>
      <c r="G1399" s="56"/>
      <c r="H1399" s="56"/>
      <c r="I1399" s="56"/>
      <c r="J1399" s="56"/>
    </row>
    <row r="1400" spans="1:10" ht="15" x14ac:dyDescent="0.2">
      <c r="A1400" s="114" t="s">
        <v>2916</v>
      </c>
      <c r="B1400" s="114" t="s">
        <v>1971</v>
      </c>
      <c r="C1400" s="114" t="s">
        <v>1972</v>
      </c>
      <c r="D1400" s="114"/>
      <c r="E1400" s="304">
        <v>61600</v>
      </c>
      <c r="F1400" s="114" t="s">
        <v>2594</v>
      </c>
      <c r="G1400" s="56"/>
      <c r="H1400" s="56"/>
      <c r="I1400" s="56"/>
      <c r="J1400" s="56"/>
    </row>
    <row r="1401" spans="1:10" ht="15" x14ac:dyDescent="0.2">
      <c r="A1401" s="114" t="s">
        <v>2917</v>
      </c>
      <c r="B1401" s="114" t="s">
        <v>1971</v>
      </c>
      <c r="C1401" s="114" t="s">
        <v>1972</v>
      </c>
      <c r="D1401" s="114"/>
      <c r="E1401" s="304">
        <v>21600</v>
      </c>
      <c r="F1401" s="114" t="s">
        <v>2594</v>
      </c>
      <c r="G1401" s="56"/>
      <c r="H1401" s="56"/>
      <c r="I1401" s="56"/>
      <c r="J1401" s="56"/>
    </row>
    <row r="1402" spans="1:10" ht="15" x14ac:dyDescent="0.2">
      <c r="A1402" s="114" t="s">
        <v>2918</v>
      </c>
      <c r="B1402" s="114" t="s">
        <v>1025</v>
      </c>
      <c r="C1402" s="114" t="s">
        <v>2255</v>
      </c>
      <c r="D1402" s="114"/>
      <c r="E1402" s="304">
        <v>90000</v>
      </c>
      <c r="F1402" s="114" t="s">
        <v>2594</v>
      </c>
      <c r="G1402" s="56"/>
      <c r="H1402" s="56"/>
      <c r="I1402" s="56"/>
      <c r="J1402" s="56"/>
    </row>
    <row r="1403" spans="1:10" ht="15" x14ac:dyDescent="0.2">
      <c r="A1403" s="114" t="s">
        <v>2919</v>
      </c>
      <c r="B1403" s="114" t="s">
        <v>541</v>
      </c>
      <c r="C1403" s="114" t="s">
        <v>2255</v>
      </c>
      <c r="D1403" s="114"/>
      <c r="E1403" s="304">
        <v>60000</v>
      </c>
      <c r="F1403" s="114" t="s">
        <v>2594</v>
      </c>
      <c r="G1403" s="56"/>
      <c r="H1403" s="56"/>
      <c r="I1403" s="56"/>
      <c r="J1403" s="56"/>
    </row>
    <row r="1404" spans="1:10" ht="15" x14ac:dyDescent="0.2">
      <c r="A1404" s="114" t="s">
        <v>2920</v>
      </c>
      <c r="B1404" s="114" t="s">
        <v>1971</v>
      </c>
      <c r="C1404" s="114" t="s">
        <v>1972</v>
      </c>
      <c r="D1404" s="114"/>
      <c r="E1404" s="304">
        <v>30000</v>
      </c>
      <c r="F1404" s="114" t="s">
        <v>2594</v>
      </c>
      <c r="G1404" s="56"/>
      <c r="H1404" s="56"/>
      <c r="I1404" s="56"/>
      <c r="J1404" s="56"/>
    </row>
    <row r="1405" spans="1:10" ht="15" x14ac:dyDescent="0.2">
      <c r="A1405" s="114" t="s">
        <v>2921</v>
      </c>
      <c r="B1405" s="114" t="s">
        <v>1971</v>
      </c>
      <c r="C1405" s="114" t="s">
        <v>1972</v>
      </c>
      <c r="D1405" s="114"/>
      <c r="E1405" s="304">
        <v>54000</v>
      </c>
      <c r="F1405" s="114" t="s">
        <v>2594</v>
      </c>
      <c r="G1405" s="56"/>
      <c r="H1405" s="56"/>
      <c r="I1405" s="56"/>
      <c r="J1405" s="56"/>
    </row>
    <row r="1406" spans="1:10" ht="15" x14ac:dyDescent="0.2">
      <c r="A1406" s="114" t="s">
        <v>2922</v>
      </c>
      <c r="B1406" s="114" t="s">
        <v>1971</v>
      </c>
      <c r="C1406" s="114" t="s">
        <v>1972</v>
      </c>
      <c r="D1406" s="114"/>
      <c r="E1406" s="304">
        <v>216000</v>
      </c>
      <c r="F1406" s="114" t="s">
        <v>2594</v>
      </c>
      <c r="G1406" s="56"/>
      <c r="H1406" s="56"/>
      <c r="I1406" s="56"/>
      <c r="J1406" s="56"/>
    </row>
    <row r="1407" spans="1:10" ht="15" x14ac:dyDescent="0.2">
      <c r="A1407" s="114" t="s">
        <v>2923</v>
      </c>
      <c r="B1407" s="114" t="s">
        <v>1971</v>
      </c>
      <c r="C1407" s="114" t="s">
        <v>1972</v>
      </c>
      <c r="D1407" s="114"/>
      <c r="E1407" s="304">
        <v>37500</v>
      </c>
      <c r="F1407" s="114" t="s">
        <v>2594</v>
      </c>
      <c r="G1407" s="56"/>
      <c r="H1407" s="56"/>
      <c r="I1407" s="56"/>
      <c r="J1407" s="56"/>
    </row>
    <row r="1408" spans="1:10" ht="15" x14ac:dyDescent="0.2">
      <c r="A1408" s="114" t="s">
        <v>2924</v>
      </c>
      <c r="B1408" s="114" t="s">
        <v>1971</v>
      </c>
      <c r="C1408" s="114" t="s">
        <v>1972</v>
      </c>
      <c r="D1408" s="114"/>
      <c r="E1408" s="304">
        <v>46800</v>
      </c>
      <c r="F1408" s="114" t="s">
        <v>2594</v>
      </c>
      <c r="G1408" s="56"/>
      <c r="H1408" s="56"/>
      <c r="I1408" s="56"/>
      <c r="J1408" s="56"/>
    </row>
    <row r="1409" spans="1:10" ht="15" x14ac:dyDescent="0.2">
      <c r="A1409" s="114" t="s">
        <v>2924</v>
      </c>
      <c r="B1409" s="114" t="s">
        <v>1971</v>
      </c>
      <c r="C1409" s="114" t="s">
        <v>1972</v>
      </c>
      <c r="D1409" s="114"/>
      <c r="E1409" s="304">
        <v>135000</v>
      </c>
      <c r="F1409" s="114" t="s">
        <v>2594</v>
      </c>
      <c r="G1409" s="56"/>
      <c r="H1409" s="56"/>
      <c r="I1409" s="56"/>
      <c r="J1409" s="56"/>
    </row>
    <row r="1410" spans="1:10" ht="15" x14ac:dyDescent="0.2">
      <c r="A1410" s="114" t="s">
        <v>2925</v>
      </c>
      <c r="B1410" s="114" t="s">
        <v>1971</v>
      </c>
      <c r="C1410" s="114" t="s">
        <v>1972</v>
      </c>
      <c r="D1410" s="114"/>
      <c r="E1410" s="304">
        <v>27000</v>
      </c>
      <c r="F1410" s="114" t="s">
        <v>2594</v>
      </c>
      <c r="G1410" s="56"/>
      <c r="H1410" s="56"/>
      <c r="I1410" s="56"/>
      <c r="J1410" s="56"/>
    </row>
    <row r="1411" spans="1:10" ht="15" x14ac:dyDescent="0.2">
      <c r="A1411" s="114" t="s">
        <v>2926</v>
      </c>
      <c r="B1411" s="114" t="s">
        <v>1971</v>
      </c>
      <c r="C1411" s="114" t="s">
        <v>1972</v>
      </c>
      <c r="D1411" s="114"/>
      <c r="E1411" s="304">
        <v>31500</v>
      </c>
      <c r="F1411" s="114" t="s">
        <v>2594</v>
      </c>
      <c r="G1411" s="56"/>
      <c r="H1411" s="56"/>
      <c r="I1411" s="56"/>
      <c r="J1411" s="56"/>
    </row>
    <row r="1412" spans="1:10" ht="15" x14ac:dyDescent="0.2">
      <c r="A1412" s="114" t="s">
        <v>2926</v>
      </c>
      <c r="B1412" s="114" t="s">
        <v>1971</v>
      </c>
      <c r="C1412" s="114" t="s">
        <v>1972</v>
      </c>
      <c r="D1412" s="114"/>
      <c r="E1412" s="304">
        <v>31500</v>
      </c>
      <c r="F1412" s="114" t="s">
        <v>2594</v>
      </c>
      <c r="G1412" s="56"/>
      <c r="H1412" s="56"/>
      <c r="I1412" s="56"/>
      <c r="J1412" s="56"/>
    </row>
    <row r="1413" spans="1:10" ht="15" x14ac:dyDescent="0.2">
      <c r="A1413" s="114" t="s">
        <v>2927</v>
      </c>
      <c r="B1413" s="114" t="s">
        <v>1971</v>
      </c>
      <c r="C1413" s="114" t="s">
        <v>1972</v>
      </c>
      <c r="D1413" s="114"/>
      <c r="E1413" s="304">
        <v>26000</v>
      </c>
      <c r="F1413" s="114" t="s">
        <v>2594</v>
      </c>
      <c r="G1413" s="56"/>
      <c r="H1413" s="56"/>
      <c r="I1413" s="56"/>
      <c r="J1413" s="56"/>
    </row>
    <row r="1414" spans="1:10" ht="15" x14ac:dyDescent="0.2">
      <c r="A1414" s="114" t="s">
        <v>2927</v>
      </c>
      <c r="B1414" s="114" t="s">
        <v>1971</v>
      </c>
      <c r="C1414" s="114" t="s">
        <v>1972</v>
      </c>
      <c r="D1414" s="114"/>
      <c r="E1414" s="304">
        <v>183750</v>
      </c>
      <c r="F1414" s="114" t="s">
        <v>2594</v>
      </c>
      <c r="G1414" s="56"/>
      <c r="H1414" s="56"/>
      <c r="I1414" s="56"/>
      <c r="J1414" s="56"/>
    </row>
    <row r="1415" spans="1:10" ht="15" x14ac:dyDescent="0.2">
      <c r="A1415" s="114" t="s">
        <v>2928</v>
      </c>
      <c r="B1415" s="114" t="s">
        <v>1971</v>
      </c>
      <c r="C1415" s="114" t="s">
        <v>1972</v>
      </c>
      <c r="D1415" s="114"/>
      <c r="E1415" s="304">
        <v>38500</v>
      </c>
      <c r="F1415" s="114" t="s">
        <v>2594</v>
      </c>
      <c r="G1415" s="56"/>
      <c r="H1415" s="56"/>
      <c r="I1415" s="56"/>
      <c r="J1415" s="56"/>
    </row>
    <row r="1416" spans="1:10" ht="15" x14ac:dyDescent="0.2">
      <c r="A1416" s="114" t="s">
        <v>2929</v>
      </c>
      <c r="B1416" s="114" t="s">
        <v>1971</v>
      </c>
      <c r="C1416" s="114" t="s">
        <v>1972</v>
      </c>
      <c r="D1416" s="114"/>
      <c r="E1416" s="304">
        <v>450000</v>
      </c>
      <c r="F1416" s="114" t="s">
        <v>2594</v>
      </c>
      <c r="G1416" s="56"/>
      <c r="H1416" s="56"/>
      <c r="I1416" s="56"/>
      <c r="J1416" s="56"/>
    </row>
    <row r="1417" spans="1:10" ht="15" x14ac:dyDescent="0.2">
      <c r="A1417" s="114" t="s">
        <v>2930</v>
      </c>
      <c r="B1417" s="114" t="s">
        <v>541</v>
      </c>
      <c r="C1417" s="114" t="s">
        <v>2255</v>
      </c>
      <c r="D1417" s="114"/>
      <c r="E1417" s="304">
        <v>42000</v>
      </c>
      <c r="F1417" s="114" t="s">
        <v>2594</v>
      </c>
      <c r="G1417" s="56"/>
      <c r="H1417" s="56"/>
      <c r="I1417" s="56"/>
      <c r="J1417" s="56"/>
    </row>
    <row r="1418" spans="1:10" ht="15" x14ac:dyDescent="0.2">
      <c r="A1418" s="114" t="s">
        <v>2931</v>
      </c>
      <c r="B1418" s="114" t="s">
        <v>1971</v>
      </c>
      <c r="C1418" s="114" t="s">
        <v>1972</v>
      </c>
      <c r="D1418" s="114"/>
      <c r="E1418" s="304">
        <v>24000</v>
      </c>
      <c r="F1418" s="114" t="s">
        <v>2594</v>
      </c>
      <c r="G1418" s="56"/>
      <c r="H1418" s="56"/>
      <c r="I1418" s="56"/>
      <c r="J1418" s="56"/>
    </row>
    <row r="1419" spans="1:10" ht="15" x14ac:dyDescent="0.2">
      <c r="A1419" s="114" t="s">
        <v>2931</v>
      </c>
      <c r="B1419" s="114" t="s">
        <v>1971</v>
      </c>
      <c r="C1419" s="114" t="s">
        <v>1972</v>
      </c>
      <c r="D1419" s="114"/>
      <c r="E1419" s="304">
        <v>24000</v>
      </c>
      <c r="F1419" s="114" t="s">
        <v>2594</v>
      </c>
      <c r="G1419" s="56"/>
      <c r="H1419" s="56"/>
      <c r="I1419" s="56"/>
      <c r="J1419" s="56"/>
    </row>
    <row r="1420" spans="1:10" ht="15" x14ac:dyDescent="0.2">
      <c r="A1420" s="114" t="s">
        <v>2932</v>
      </c>
      <c r="B1420" s="114" t="s">
        <v>1971</v>
      </c>
      <c r="C1420" s="114" t="s">
        <v>1972</v>
      </c>
      <c r="D1420" s="114"/>
      <c r="E1420" s="304">
        <v>121500</v>
      </c>
      <c r="F1420" s="114" t="s">
        <v>2594</v>
      </c>
      <c r="G1420" s="56"/>
      <c r="H1420" s="56"/>
      <c r="I1420" s="56"/>
      <c r="J1420" s="56"/>
    </row>
    <row r="1421" spans="1:10" ht="15" x14ac:dyDescent="0.2">
      <c r="A1421" s="114" t="s">
        <v>2933</v>
      </c>
      <c r="B1421" s="114" t="s">
        <v>1971</v>
      </c>
      <c r="C1421" s="114" t="s">
        <v>1972</v>
      </c>
      <c r="D1421" s="114"/>
      <c r="E1421" s="304">
        <v>36000</v>
      </c>
      <c r="F1421" s="114" t="s">
        <v>2594</v>
      </c>
      <c r="G1421" s="56"/>
      <c r="H1421" s="56"/>
      <c r="I1421" s="56"/>
      <c r="J1421" s="56"/>
    </row>
    <row r="1422" spans="1:10" ht="15" x14ac:dyDescent="0.2">
      <c r="A1422" s="114" t="s">
        <v>2932</v>
      </c>
      <c r="B1422" s="114" t="s">
        <v>1971</v>
      </c>
      <c r="C1422" s="114" t="s">
        <v>1972</v>
      </c>
      <c r="D1422" s="114"/>
      <c r="E1422" s="304">
        <v>108000</v>
      </c>
      <c r="F1422" s="114" t="s">
        <v>2594</v>
      </c>
      <c r="G1422" s="56"/>
      <c r="H1422" s="56"/>
      <c r="I1422" s="56"/>
      <c r="J1422" s="56"/>
    </row>
    <row r="1423" spans="1:10" ht="15" x14ac:dyDescent="0.2">
      <c r="A1423" s="114" t="s">
        <v>2932</v>
      </c>
      <c r="B1423" s="114" t="s">
        <v>1971</v>
      </c>
      <c r="C1423" s="114" t="s">
        <v>1972</v>
      </c>
      <c r="D1423" s="114"/>
      <c r="E1423" s="304">
        <v>72900</v>
      </c>
      <c r="F1423" s="114" t="s">
        <v>2594</v>
      </c>
      <c r="G1423" s="56"/>
      <c r="H1423" s="56"/>
      <c r="I1423" s="56"/>
      <c r="J1423" s="56"/>
    </row>
    <row r="1424" spans="1:10" ht="15" x14ac:dyDescent="0.2">
      <c r="A1424" s="114" t="s">
        <v>2934</v>
      </c>
      <c r="B1424" s="114" t="s">
        <v>1971</v>
      </c>
      <c r="C1424" s="114" t="s">
        <v>1972</v>
      </c>
      <c r="D1424" s="114"/>
      <c r="E1424" s="304">
        <v>22500</v>
      </c>
      <c r="F1424" s="114" t="s">
        <v>2594</v>
      </c>
      <c r="G1424" s="56"/>
      <c r="H1424" s="56"/>
      <c r="I1424" s="56"/>
      <c r="J1424" s="56"/>
    </row>
    <row r="1425" spans="1:10" ht="15" x14ac:dyDescent="0.2">
      <c r="A1425" s="114" t="s">
        <v>2935</v>
      </c>
      <c r="B1425" s="114" t="s">
        <v>1971</v>
      </c>
      <c r="C1425" s="114" t="s">
        <v>1972</v>
      </c>
      <c r="D1425" s="114"/>
      <c r="E1425" s="304">
        <v>121500</v>
      </c>
      <c r="F1425" s="114" t="s">
        <v>2594</v>
      </c>
      <c r="G1425" s="56"/>
      <c r="H1425" s="56"/>
      <c r="I1425" s="56"/>
      <c r="J1425" s="56"/>
    </row>
    <row r="1426" spans="1:10" ht="15" x14ac:dyDescent="0.2">
      <c r="A1426" s="114" t="s">
        <v>2936</v>
      </c>
      <c r="B1426" s="114" t="s">
        <v>1971</v>
      </c>
      <c r="C1426" s="114" t="s">
        <v>1972</v>
      </c>
      <c r="D1426" s="114"/>
      <c r="E1426" s="304">
        <v>21000</v>
      </c>
      <c r="F1426" s="114" t="s">
        <v>2594</v>
      </c>
      <c r="G1426" s="56"/>
      <c r="H1426" s="56"/>
      <c r="I1426" s="56"/>
      <c r="J1426" s="56"/>
    </row>
    <row r="1427" spans="1:10" ht="15" x14ac:dyDescent="0.2">
      <c r="A1427" s="114" t="s">
        <v>2936</v>
      </c>
      <c r="B1427" s="114" t="s">
        <v>1971</v>
      </c>
      <c r="C1427" s="114" t="s">
        <v>1972</v>
      </c>
      <c r="D1427" s="114"/>
      <c r="E1427" s="304">
        <v>21000</v>
      </c>
      <c r="F1427" s="114" t="s">
        <v>2594</v>
      </c>
      <c r="G1427" s="56"/>
      <c r="H1427" s="56"/>
      <c r="I1427" s="56"/>
      <c r="J1427" s="56"/>
    </row>
    <row r="1428" spans="1:10" ht="15" x14ac:dyDescent="0.2">
      <c r="A1428" s="114" t="s">
        <v>2937</v>
      </c>
      <c r="B1428" s="114" t="s">
        <v>1971</v>
      </c>
      <c r="C1428" s="114" t="s">
        <v>1972</v>
      </c>
      <c r="D1428" s="114"/>
      <c r="E1428" s="304">
        <v>77000</v>
      </c>
      <c r="F1428" s="114" t="s">
        <v>2594</v>
      </c>
      <c r="G1428" s="56"/>
      <c r="H1428" s="56"/>
      <c r="I1428" s="56"/>
      <c r="J1428" s="56"/>
    </row>
    <row r="1429" spans="1:10" ht="15" x14ac:dyDescent="0.2">
      <c r="A1429" s="114" t="s">
        <v>2937</v>
      </c>
      <c r="B1429" s="114" t="s">
        <v>1971</v>
      </c>
      <c r="C1429" s="114" t="s">
        <v>1972</v>
      </c>
      <c r="D1429" s="114"/>
      <c r="E1429" s="304">
        <v>225000</v>
      </c>
      <c r="F1429" s="114" t="s">
        <v>2594</v>
      </c>
      <c r="G1429" s="56"/>
      <c r="H1429" s="56"/>
      <c r="I1429" s="56"/>
      <c r="J1429" s="56"/>
    </row>
    <row r="1430" spans="1:10" ht="15" x14ac:dyDescent="0.2">
      <c r="A1430" s="114" t="s">
        <v>2938</v>
      </c>
      <c r="B1430" s="114" t="s">
        <v>1971</v>
      </c>
      <c r="C1430" s="114" t="s">
        <v>1972</v>
      </c>
      <c r="D1430" s="114"/>
      <c r="E1430" s="304">
        <v>49000</v>
      </c>
      <c r="F1430" s="114" t="s">
        <v>2594</v>
      </c>
      <c r="G1430" s="56"/>
      <c r="H1430" s="56"/>
      <c r="I1430" s="56"/>
      <c r="J1430" s="56"/>
    </row>
    <row r="1431" spans="1:10" ht="15" x14ac:dyDescent="0.2">
      <c r="A1431" s="114" t="s">
        <v>2939</v>
      </c>
      <c r="B1431" s="114" t="s">
        <v>1971</v>
      </c>
      <c r="C1431" s="114" t="s">
        <v>1972</v>
      </c>
      <c r="D1431" s="114"/>
      <c r="E1431" s="304">
        <v>19200</v>
      </c>
      <c r="F1431" s="114" t="s">
        <v>2594</v>
      </c>
      <c r="G1431" s="56"/>
      <c r="H1431" s="56"/>
      <c r="I1431" s="56"/>
      <c r="J1431" s="56"/>
    </row>
    <row r="1432" spans="1:10" ht="15" x14ac:dyDescent="0.2">
      <c r="A1432" s="114" t="s">
        <v>2940</v>
      </c>
      <c r="B1432" s="114" t="s">
        <v>1025</v>
      </c>
      <c r="C1432" s="114" t="s">
        <v>2255</v>
      </c>
      <c r="D1432" s="114"/>
      <c r="E1432" s="304">
        <v>90000</v>
      </c>
      <c r="F1432" s="114" t="s">
        <v>2594</v>
      </c>
      <c r="G1432" s="56"/>
      <c r="H1432" s="56"/>
      <c r="I1432" s="56"/>
      <c r="J1432" s="56"/>
    </row>
    <row r="1433" spans="1:10" ht="15" x14ac:dyDescent="0.2">
      <c r="A1433" s="114" t="s">
        <v>2941</v>
      </c>
      <c r="B1433" s="114" t="s">
        <v>541</v>
      </c>
      <c r="C1433" s="114" t="s">
        <v>2255</v>
      </c>
      <c r="D1433" s="114"/>
      <c r="E1433" s="304">
        <v>66000</v>
      </c>
      <c r="F1433" s="114" t="s">
        <v>2594</v>
      </c>
      <c r="G1433" s="56"/>
      <c r="H1433" s="56"/>
      <c r="I1433" s="56"/>
      <c r="J1433" s="56"/>
    </row>
    <row r="1434" spans="1:10" ht="15" x14ac:dyDescent="0.2">
      <c r="A1434" s="114" t="s">
        <v>2942</v>
      </c>
      <c r="B1434" s="114" t="s">
        <v>1971</v>
      </c>
      <c r="C1434" s="114" t="s">
        <v>1972</v>
      </c>
      <c r="D1434" s="114"/>
      <c r="E1434" s="304">
        <v>26400</v>
      </c>
      <c r="F1434" s="114" t="s">
        <v>2594</v>
      </c>
      <c r="G1434" s="56"/>
      <c r="H1434" s="56"/>
      <c r="I1434" s="56"/>
      <c r="J1434" s="56"/>
    </row>
    <row r="1435" spans="1:10" ht="15" x14ac:dyDescent="0.2">
      <c r="A1435" s="114" t="s">
        <v>2943</v>
      </c>
      <c r="B1435" s="114" t="s">
        <v>1971</v>
      </c>
      <c r="C1435" s="114" t="s">
        <v>1972</v>
      </c>
      <c r="D1435" s="114"/>
      <c r="E1435" s="304">
        <v>30000</v>
      </c>
      <c r="F1435" s="114" t="s">
        <v>2594</v>
      </c>
      <c r="G1435" s="56"/>
      <c r="H1435" s="56"/>
      <c r="I1435" s="56"/>
      <c r="J1435" s="56"/>
    </row>
    <row r="1436" spans="1:10" ht="15" x14ac:dyDescent="0.2">
      <c r="A1436" s="114" t="s">
        <v>2944</v>
      </c>
      <c r="B1436" s="114" t="s">
        <v>1971</v>
      </c>
      <c r="C1436" s="114" t="s">
        <v>1972</v>
      </c>
      <c r="D1436" s="114"/>
      <c r="E1436" s="304">
        <v>30000</v>
      </c>
      <c r="F1436" s="114" t="s">
        <v>2594</v>
      </c>
      <c r="G1436" s="56"/>
      <c r="H1436" s="56"/>
      <c r="I1436" s="56"/>
      <c r="J1436" s="56"/>
    </row>
    <row r="1437" spans="1:10" ht="15" x14ac:dyDescent="0.2">
      <c r="A1437" s="114" t="s">
        <v>2945</v>
      </c>
      <c r="B1437" s="114" t="s">
        <v>1971</v>
      </c>
      <c r="C1437" s="114" t="s">
        <v>1972</v>
      </c>
      <c r="D1437" s="114"/>
      <c r="E1437" s="304">
        <v>81000</v>
      </c>
      <c r="F1437" s="114" t="s">
        <v>2594</v>
      </c>
      <c r="G1437" s="56"/>
      <c r="H1437" s="56"/>
      <c r="I1437" s="56"/>
      <c r="J1437" s="56"/>
    </row>
    <row r="1438" spans="1:10" ht="15" x14ac:dyDescent="0.2">
      <c r="A1438" s="114" t="s">
        <v>2946</v>
      </c>
      <c r="B1438" s="114" t="s">
        <v>1971</v>
      </c>
      <c r="C1438" s="114" t="s">
        <v>1972</v>
      </c>
      <c r="D1438" s="114"/>
      <c r="E1438" s="304">
        <v>97000</v>
      </c>
      <c r="F1438" s="114" t="s">
        <v>2594</v>
      </c>
      <c r="G1438" s="56"/>
      <c r="H1438" s="56"/>
      <c r="I1438" s="56"/>
      <c r="J1438" s="56"/>
    </row>
    <row r="1439" spans="1:10" ht="15" x14ac:dyDescent="0.2">
      <c r="A1439" s="114" t="s">
        <v>2947</v>
      </c>
      <c r="B1439" s="114" t="s">
        <v>1971</v>
      </c>
      <c r="C1439" s="114" t="s">
        <v>1972</v>
      </c>
      <c r="D1439" s="114"/>
      <c r="E1439" s="304">
        <v>157500</v>
      </c>
      <c r="F1439" s="114" t="s">
        <v>2594</v>
      </c>
      <c r="G1439" s="56"/>
      <c r="H1439" s="56"/>
      <c r="I1439" s="56"/>
      <c r="J1439" s="56"/>
    </row>
    <row r="1440" spans="1:10" ht="15" x14ac:dyDescent="0.2">
      <c r="A1440" s="114" t="s">
        <v>2948</v>
      </c>
      <c r="B1440" s="114" t="s">
        <v>1971</v>
      </c>
      <c r="C1440" s="114" t="s">
        <v>1972</v>
      </c>
      <c r="D1440" s="114"/>
      <c r="E1440" s="304">
        <v>291600</v>
      </c>
      <c r="F1440" s="114" t="s">
        <v>2594</v>
      </c>
      <c r="G1440" s="56"/>
      <c r="H1440" s="56"/>
      <c r="I1440" s="56"/>
      <c r="J1440" s="56"/>
    </row>
    <row r="1441" spans="1:10" ht="15" x14ac:dyDescent="0.2">
      <c r="A1441" s="114" t="s">
        <v>2949</v>
      </c>
      <c r="B1441" s="114" t="s">
        <v>1971</v>
      </c>
      <c r="C1441" s="114" t="s">
        <v>1972</v>
      </c>
      <c r="D1441" s="114"/>
      <c r="E1441" s="304">
        <v>189000</v>
      </c>
      <c r="F1441" s="114" t="s">
        <v>2594</v>
      </c>
      <c r="G1441" s="56"/>
      <c r="H1441" s="56"/>
      <c r="I1441" s="56"/>
      <c r="J1441" s="56"/>
    </row>
    <row r="1442" spans="1:10" ht="15" x14ac:dyDescent="0.2">
      <c r="A1442" s="114" t="s">
        <v>2950</v>
      </c>
      <c r="B1442" s="114" t="s">
        <v>1971</v>
      </c>
      <c r="C1442" s="114" t="s">
        <v>1972</v>
      </c>
      <c r="D1442" s="114"/>
      <c r="E1442" s="304">
        <v>31500</v>
      </c>
      <c r="F1442" s="114" t="s">
        <v>2594</v>
      </c>
      <c r="G1442" s="56"/>
      <c r="H1442" s="56"/>
      <c r="I1442" s="56"/>
      <c r="J1442" s="56"/>
    </row>
    <row r="1443" spans="1:10" ht="15" x14ac:dyDescent="0.2">
      <c r="A1443" s="114" t="s">
        <v>2950</v>
      </c>
      <c r="B1443" s="114" t="s">
        <v>1971</v>
      </c>
      <c r="C1443" s="114" t="s">
        <v>1972</v>
      </c>
      <c r="D1443" s="114"/>
      <c r="E1443" s="304">
        <v>42000</v>
      </c>
      <c r="F1443" s="114" t="s">
        <v>2594</v>
      </c>
      <c r="G1443" s="56"/>
      <c r="H1443" s="56"/>
      <c r="I1443" s="56"/>
      <c r="J1443" s="56"/>
    </row>
    <row r="1444" spans="1:10" ht="15" x14ac:dyDescent="0.2">
      <c r="A1444" s="114" t="s">
        <v>2951</v>
      </c>
      <c r="B1444" s="114" t="s">
        <v>1971</v>
      </c>
      <c r="C1444" s="114" t="s">
        <v>1972</v>
      </c>
      <c r="D1444" s="114"/>
      <c r="E1444" s="304">
        <v>600000</v>
      </c>
      <c r="F1444" s="114" t="s">
        <v>2594</v>
      </c>
      <c r="G1444" s="56"/>
      <c r="H1444" s="56"/>
      <c r="I1444" s="56"/>
      <c r="J1444" s="56"/>
    </row>
    <row r="1445" spans="1:10" ht="15" x14ac:dyDescent="0.2">
      <c r="A1445" s="114" t="s">
        <v>2952</v>
      </c>
      <c r="B1445" s="114" t="s">
        <v>1971</v>
      </c>
      <c r="C1445" s="114" t="s">
        <v>1972</v>
      </c>
      <c r="D1445" s="114"/>
      <c r="E1445" s="304">
        <v>27000</v>
      </c>
      <c r="F1445" s="114" t="s">
        <v>2594</v>
      </c>
      <c r="G1445" s="56"/>
      <c r="H1445" s="56"/>
      <c r="I1445" s="56"/>
      <c r="J1445" s="56"/>
    </row>
    <row r="1446" spans="1:10" ht="15" x14ac:dyDescent="0.2">
      <c r="A1446" s="114" t="s">
        <v>2953</v>
      </c>
      <c r="B1446" s="114" t="s">
        <v>1971</v>
      </c>
      <c r="C1446" s="114" t="s">
        <v>1972</v>
      </c>
      <c r="D1446" s="114"/>
      <c r="E1446" s="304">
        <v>281750</v>
      </c>
      <c r="F1446" s="114" t="s">
        <v>2594</v>
      </c>
      <c r="G1446" s="56"/>
      <c r="H1446" s="56"/>
      <c r="I1446" s="56"/>
      <c r="J1446" s="56"/>
    </row>
    <row r="1447" spans="1:10" ht="15" x14ac:dyDescent="0.2">
      <c r="A1447" s="114" t="s">
        <v>2951</v>
      </c>
      <c r="B1447" s="114" t="s">
        <v>1971</v>
      </c>
      <c r="C1447" s="114" t="s">
        <v>1972</v>
      </c>
      <c r="D1447" s="114"/>
      <c r="E1447" s="304">
        <v>38500</v>
      </c>
      <c r="F1447" s="114" t="s">
        <v>2594</v>
      </c>
      <c r="G1447" s="56"/>
      <c r="H1447" s="56"/>
      <c r="I1447" s="56"/>
      <c r="J1447" s="56"/>
    </row>
    <row r="1448" spans="1:10" ht="15" x14ac:dyDescent="0.2">
      <c r="A1448" s="114" t="s">
        <v>2953</v>
      </c>
      <c r="B1448" s="114" t="s">
        <v>1971</v>
      </c>
      <c r="C1448" s="114" t="s">
        <v>1972</v>
      </c>
      <c r="D1448" s="114"/>
      <c r="E1448" s="304">
        <v>26000</v>
      </c>
      <c r="F1448" s="114" t="s">
        <v>2594</v>
      </c>
      <c r="G1448" s="56"/>
      <c r="H1448" s="56"/>
      <c r="I1448" s="56"/>
      <c r="J1448" s="56"/>
    </row>
    <row r="1449" spans="1:10" ht="15" x14ac:dyDescent="0.2">
      <c r="A1449" s="114" t="s">
        <v>2954</v>
      </c>
      <c r="B1449" s="114" t="s">
        <v>541</v>
      </c>
      <c r="C1449" s="114" t="s">
        <v>2255</v>
      </c>
      <c r="D1449" s="114"/>
      <c r="E1449" s="304">
        <v>54000</v>
      </c>
      <c r="F1449" s="114" t="s">
        <v>2594</v>
      </c>
      <c r="G1449" s="56"/>
      <c r="H1449" s="56"/>
      <c r="I1449" s="56"/>
      <c r="J1449" s="56"/>
    </row>
    <row r="1450" spans="1:10" ht="15" x14ac:dyDescent="0.2">
      <c r="A1450" s="114" t="s">
        <v>2955</v>
      </c>
      <c r="B1450" s="114" t="s">
        <v>1971</v>
      </c>
      <c r="C1450" s="114" t="s">
        <v>1972</v>
      </c>
      <c r="D1450" s="114"/>
      <c r="E1450" s="304">
        <v>43200</v>
      </c>
      <c r="F1450" s="114" t="s">
        <v>2594</v>
      </c>
      <c r="G1450" s="56"/>
      <c r="H1450" s="56"/>
      <c r="I1450" s="56"/>
      <c r="J1450" s="56"/>
    </row>
    <row r="1451" spans="1:10" ht="15" x14ac:dyDescent="0.2">
      <c r="A1451" s="114" t="s">
        <v>2956</v>
      </c>
      <c r="B1451" s="114" t="s">
        <v>1971</v>
      </c>
      <c r="C1451" s="114" t="s">
        <v>1972</v>
      </c>
      <c r="D1451" s="114"/>
      <c r="E1451" s="304">
        <v>30000</v>
      </c>
      <c r="F1451" s="114" t="s">
        <v>2594</v>
      </c>
      <c r="G1451" s="56"/>
      <c r="H1451" s="56"/>
      <c r="I1451" s="56"/>
      <c r="J1451" s="56"/>
    </row>
    <row r="1452" spans="1:10" ht="15" x14ac:dyDescent="0.2">
      <c r="A1452" s="114" t="s">
        <v>2957</v>
      </c>
      <c r="B1452" s="114" t="s">
        <v>1971</v>
      </c>
      <c r="C1452" s="114" t="s">
        <v>1972</v>
      </c>
      <c r="D1452" s="114"/>
      <c r="E1452" s="304">
        <v>216000</v>
      </c>
      <c r="F1452" s="114" t="s">
        <v>2594</v>
      </c>
      <c r="G1452" s="56"/>
      <c r="H1452" s="56"/>
      <c r="I1452" s="56"/>
      <c r="J1452" s="56"/>
    </row>
    <row r="1453" spans="1:10" ht="15" x14ac:dyDescent="0.2">
      <c r="A1453" s="114" t="s">
        <v>2958</v>
      </c>
      <c r="B1453" s="114" t="s">
        <v>1971</v>
      </c>
      <c r="C1453" s="114" t="s">
        <v>1972</v>
      </c>
      <c r="D1453" s="114"/>
      <c r="E1453" s="304">
        <v>225000</v>
      </c>
      <c r="F1453" s="114" t="s">
        <v>2594</v>
      </c>
      <c r="G1453" s="56"/>
      <c r="H1453" s="56"/>
      <c r="I1453" s="56"/>
      <c r="J1453" s="56"/>
    </row>
    <row r="1454" spans="1:10" ht="15" x14ac:dyDescent="0.2">
      <c r="A1454" s="114" t="s">
        <v>2959</v>
      </c>
      <c r="B1454" s="114" t="s">
        <v>1971</v>
      </c>
      <c r="C1454" s="114" t="s">
        <v>1972</v>
      </c>
      <c r="D1454" s="114"/>
      <c r="E1454" s="304">
        <v>108000</v>
      </c>
      <c r="F1454" s="114" t="s">
        <v>2594</v>
      </c>
      <c r="G1454" s="56"/>
      <c r="H1454" s="56"/>
      <c r="I1454" s="56"/>
      <c r="J1454" s="56"/>
    </row>
    <row r="1455" spans="1:10" ht="15" x14ac:dyDescent="0.2">
      <c r="A1455" s="114" t="s">
        <v>2959</v>
      </c>
      <c r="B1455" s="114" t="s">
        <v>1971</v>
      </c>
      <c r="C1455" s="114" t="s">
        <v>1972</v>
      </c>
      <c r="D1455" s="114"/>
      <c r="E1455" s="304">
        <v>1080000</v>
      </c>
      <c r="F1455" s="114" t="s">
        <v>2594</v>
      </c>
      <c r="G1455" s="56"/>
      <c r="H1455" s="56"/>
      <c r="I1455" s="56"/>
      <c r="J1455" s="56"/>
    </row>
    <row r="1456" spans="1:10" ht="15" x14ac:dyDescent="0.2">
      <c r="A1456" s="114" t="s">
        <v>2957</v>
      </c>
      <c r="B1456" s="114" t="s">
        <v>1971</v>
      </c>
      <c r="C1456" s="114" t="s">
        <v>1972</v>
      </c>
      <c r="D1456" s="114"/>
      <c r="E1456" s="304">
        <v>21000</v>
      </c>
      <c r="F1456" s="114" t="s">
        <v>2594</v>
      </c>
      <c r="G1456" s="56"/>
      <c r="H1456" s="56"/>
      <c r="I1456" s="56"/>
      <c r="J1456" s="56"/>
    </row>
    <row r="1457" spans="1:10" ht="15" x14ac:dyDescent="0.2">
      <c r="A1457" s="114" t="s">
        <v>2959</v>
      </c>
      <c r="B1457" s="114" t="s">
        <v>1971</v>
      </c>
      <c r="C1457" s="114" t="s">
        <v>1972</v>
      </c>
      <c r="D1457" s="114"/>
      <c r="E1457" s="304">
        <v>54000</v>
      </c>
      <c r="F1457" s="114" t="s">
        <v>2594</v>
      </c>
      <c r="G1457" s="56"/>
      <c r="H1457" s="56"/>
      <c r="I1457" s="56"/>
      <c r="J1457" s="56"/>
    </row>
    <row r="1458" spans="1:10" ht="15" x14ac:dyDescent="0.2">
      <c r="A1458" s="114" t="s">
        <v>2960</v>
      </c>
      <c r="B1458" s="114" t="s">
        <v>1971</v>
      </c>
      <c r="C1458" s="114" t="s">
        <v>1972</v>
      </c>
      <c r="D1458" s="114"/>
      <c r="E1458" s="304">
        <v>180000</v>
      </c>
      <c r="F1458" s="114" t="s">
        <v>2594</v>
      </c>
      <c r="G1458" s="56"/>
      <c r="H1458" s="56"/>
      <c r="I1458" s="56"/>
      <c r="J1458" s="56"/>
    </row>
    <row r="1459" spans="1:10" ht="15" x14ac:dyDescent="0.2">
      <c r="A1459" s="114" t="s">
        <v>2961</v>
      </c>
      <c r="B1459" s="114" t="s">
        <v>1971</v>
      </c>
      <c r="C1459" s="114" t="s">
        <v>1972</v>
      </c>
      <c r="D1459" s="114"/>
      <c r="E1459" s="304">
        <v>27000</v>
      </c>
      <c r="F1459" s="114" t="s">
        <v>2594</v>
      </c>
      <c r="G1459" s="56"/>
      <c r="H1459" s="56"/>
      <c r="I1459" s="56"/>
      <c r="J1459" s="56"/>
    </row>
    <row r="1460" spans="1:10" ht="15" x14ac:dyDescent="0.2">
      <c r="A1460" s="114" t="s">
        <v>2962</v>
      </c>
      <c r="B1460" s="114" t="s">
        <v>1971</v>
      </c>
      <c r="C1460" s="114" t="s">
        <v>1972</v>
      </c>
      <c r="D1460" s="114"/>
      <c r="E1460" s="304">
        <v>19500</v>
      </c>
      <c r="F1460" s="114" t="s">
        <v>2594</v>
      </c>
      <c r="G1460" s="56"/>
      <c r="H1460" s="56"/>
      <c r="I1460" s="56"/>
      <c r="J1460" s="56"/>
    </row>
    <row r="1461" spans="1:10" ht="15" x14ac:dyDescent="0.2">
      <c r="A1461" s="114" t="s">
        <v>2960</v>
      </c>
      <c r="B1461" s="114" t="s">
        <v>1971</v>
      </c>
      <c r="C1461" s="114" t="s">
        <v>1972</v>
      </c>
      <c r="D1461" s="114"/>
      <c r="E1461" s="304">
        <v>35200</v>
      </c>
      <c r="F1461" s="114" t="s">
        <v>2594</v>
      </c>
      <c r="G1461" s="56"/>
      <c r="H1461" s="56"/>
      <c r="I1461" s="56"/>
      <c r="J1461" s="56"/>
    </row>
    <row r="1462" spans="1:10" ht="15" x14ac:dyDescent="0.2">
      <c r="A1462" s="114" t="s">
        <v>2963</v>
      </c>
      <c r="B1462" s="114" t="s">
        <v>1971</v>
      </c>
      <c r="C1462" s="114" t="s">
        <v>1972</v>
      </c>
      <c r="D1462" s="114"/>
      <c r="E1462" s="304">
        <v>77000</v>
      </c>
      <c r="F1462" s="114" t="s">
        <v>2594</v>
      </c>
      <c r="G1462" s="56"/>
      <c r="H1462" s="56"/>
      <c r="I1462" s="56"/>
      <c r="J1462" s="56"/>
    </row>
    <row r="1463" spans="1:10" ht="15" x14ac:dyDescent="0.2">
      <c r="A1463" s="114" t="s">
        <v>2964</v>
      </c>
      <c r="B1463" s="114" t="s">
        <v>1971</v>
      </c>
      <c r="C1463" s="114" t="s">
        <v>1972</v>
      </c>
      <c r="D1463" s="114"/>
      <c r="E1463" s="304">
        <v>1040000</v>
      </c>
      <c r="F1463" s="114" t="s">
        <v>2594</v>
      </c>
      <c r="G1463" s="56"/>
      <c r="H1463" s="56"/>
      <c r="I1463" s="56"/>
      <c r="J1463" s="56"/>
    </row>
    <row r="1464" spans="1:10" ht="15" x14ac:dyDescent="0.2">
      <c r="A1464" s="114" t="s">
        <v>2965</v>
      </c>
      <c r="B1464" s="114" t="s">
        <v>1971</v>
      </c>
      <c r="C1464" s="114" t="s">
        <v>1972</v>
      </c>
      <c r="D1464" s="114"/>
      <c r="E1464" s="304">
        <v>38400</v>
      </c>
      <c r="F1464" s="114" t="s">
        <v>2594</v>
      </c>
      <c r="G1464" s="56"/>
      <c r="H1464" s="56"/>
      <c r="I1464" s="56"/>
      <c r="J1464" s="56"/>
    </row>
    <row r="1465" spans="1:10" ht="15" x14ac:dyDescent="0.2">
      <c r="A1465" s="114" t="s">
        <v>2966</v>
      </c>
      <c r="B1465" s="114" t="s">
        <v>1971</v>
      </c>
      <c r="C1465" s="114" t="s">
        <v>1972</v>
      </c>
      <c r="D1465" s="114"/>
      <c r="E1465" s="304">
        <v>40800</v>
      </c>
      <c r="F1465" s="114" t="s">
        <v>2594</v>
      </c>
      <c r="G1465" s="56"/>
      <c r="H1465" s="56"/>
      <c r="I1465" s="56"/>
      <c r="J1465" s="56"/>
    </row>
    <row r="1466" spans="1:10" ht="15" x14ac:dyDescent="0.2">
      <c r="A1466" s="114" t="s">
        <v>2967</v>
      </c>
      <c r="B1466" s="114" t="s">
        <v>1971</v>
      </c>
      <c r="C1466" s="114" t="s">
        <v>1972</v>
      </c>
      <c r="D1466" s="114"/>
      <c r="E1466" s="304">
        <v>72000</v>
      </c>
      <c r="F1466" s="114" t="s">
        <v>2594</v>
      </c>
      <c r="G1466" s="56"/>
      <c r="H1466" s="56"/>
      <c r="I1466" s="56"/>
      <c r="J1466" s="56"/>
    </row>
    <row r="1467" spans="1:10" ht="15" x14ac:dyDescent="0.2">
      <c r="A1467" s="114" t="s">
        <v>2968</v>
      </c>
      <c r="B1467" s="114" t="s">
        <v>1971</v>
      </c>
      <c r="C1467" s="114" t="s">
        <v>1972</v>
      </c>
      <c r="D1467" s="114"/>
      <c r="E1467" s="304">
        <v>75000</v>
      </c>
      <c r="F1467" s="114" t="s">
        <v>2594</v>
      </c>
      <c r="G1467" s="56"/>
      <c r="H1467" s="56"/>
      <c r="I1467" s="56"/>
      <c r="J1467" s="56"/>
    </row>
    <row r="1468" spans="1:10" ht="15" x14ac:dyDescent="0.2">
      <c r="A1468" s="114" t="s">
        <v>2968</v>
      </c>
      <c r="B1468" s="114" t="s">
        <v>1971</v>
      </c>
      <c r="C1468" s="114" t="s">
        <v>1972</v>
      </c>
      <c r="D1468" s="114"/>
      <c r="E1468" s="304">
        <v>346500</v>
      </c>
      <c r="F1468" s="114" t="s">
        <v>2594</v>
      </c>
      <c r="G1468" s="56"/>
      <c r="H1468" s="56"/>
      <c r="I1468" s="56"/>
      <c r="J1468" s="56"/>
    </row>
    <row r="1469" spans="1:10" ht="15" x14ac:dyDescent="0.2">
      <c r="A1469" s="114" t="s">
        <v>2968</v>
      </c>
      <c r="B1469" s="114" t="s">
        <v>1971</v>
      </c>
      <c r="C1469" s="114" t="s">
        <v>1972</v>
      </c>
      <c r="D1469" s="114"/>
      <c r="E1469" s="304">
        <v>103950</v>
      </c>
      <c r="F1469" s="114" t="s">
        <v>2594</v>
      </c>
      <c r="G1469" s="56"/>
      <c r="H1469" s="56"/>
      <c r="I1469" s="56"/>
      <c r="J1469" s="56"/>
    </row>
    <row r="1470" spans="1:10" ht="15" x14ac:dyDescent="0.2">
      <c r="A1470" s="114" t="s">
        <v>2968</v>
      </c>
      <c r="B1470" s="114" t="s">
        <v>1971</v>
      </c>
      <c r="C1470" s="114" t="s">
        <v>1972</v>
      </c>
      <c r="D1470" s="114"/>
      <c r="E1470" s="304">
        <v>84000</v>
      </c>
      <c r="F1470" s="114" t="s">
        <v>2594</v>
      </c>
      <c r="G1470" s="56"/>
      <c r="H1470" s="56"/>
      <c r="I1470" s="56"/>
      <c r="J1470" s="56"/>
    </row>
    <row r="1471" spans="1:10" ht="15" x14ac:dyDescent="0.2">
      <c r="A1471" s="114" t="s">
        <v>2969</v>
      </c>
      <c r="B1471" s="114" t="s">
        <v>1971</v>
      </c>
      <c r="C1471" s="114" t="s">
        <v>1972</v>
      </c>
      <c r="D1471" s="114"/>
      <c r="E1471" s="304">
        <v>94500</v>
      </c>
      <c r="F1471" s="114" t="s">
        <v>2594</v>
      </c>
      <c r="G1471" s="56"/>
      <c r="H1471" s="56"/>
      <c r="I1471" s="56"/>
      <c r="J1471" s="56"/>
    </row>
    <row r="1472" spans="1:10" ht="15" x14ac:dyDescent="0.2">
      <c r="A1472" s="114" t="s">
        <v>2970</v>
      </c>
      <c r="B1472" s="114" t="s">
        <v>1971</v>
      </c>
      <c r="C1472" s="114" t="s">
        <v>1972</v>
      </c>
      <c r="D1472" s="114"/>
      <c r="E1472" s="304">
        <v>216000</v>
      </c>
      <c r="F1472" s="114" t="s">
        <v>2594</v>
      </c>
      <c r="G1472" s="56"/>
      <c r="H1472" s="56"/>
      <c r="I1472" s="56"/>
      <c r="J1472" s="56"/>
    </row>
    <row r="1473" spans="1:10" ht="15" x14ac:dyDescent="0.2">
      <c r="A1473" s="114" t="s">
        <v>2971</v>
      </c>
      <c r="B1473" s="114" t="s">
        <v>1971</v>
      </c>
      <c r="C1473" s="114" t="s">
        <v>1972</v>
      </c>
      <c r="D1473" s="114"/>
      <c r="E1473" s="304">
        <v>27000</v>
      </c>
      <c r="F1473" s="114" t="s">
        <v>2594</v>
      </c>
      <c r="G1473" s="56"/>
      <c r="H1473" s="56"/>
      <c r="I1473" s="56"/>
      <c r="J1473" s="56"/>
    </row>
    <row r="1474" spans="1:10" ht="15" x14ac:dyDescent="0.2">
      <c r="A1474" s="114" t="s">
        <v>2972</v>
      </c>
      <c r="B1474" s="114" t="s">
        <v>1971</v>
      </c>
      <c r="C1474" s="114" t="s">
        <v>1972</v>
      </c>
      <c r="D1474" s="114"/>
      <c r="E1474" s="304">
        <v>105000</v>
      </c>
      <c r="F1474" s="114" t="s">
        <v>2594</v>
      </c>
      <c r="G1474" s="56"/>
      <c r="H1474" s="56"/>
      <c r="I1474" s="56"/>
      <c r="J1474" s="56"/>
    </row>
    <row r="1475" spans="1:10" ht="15" x14ac:dyDescent="0.2">
      <c r="A1475" s="114" t="s">
        <v>2973</v>
      </c>
      <c r="B1475" s="114" t="s">
        <v>1971</v>
      </c>
      <c r="C1475" s="114" t="s">
        <v>1972</v>
      </c>
      <c r="D1475" s="114"/>
      <c r="E1475" s="304">
        <v>731250</v>
      </c>
      <c r="F1475" s="114" t="s">
        <v>2594</v>
      </c>
      <c r="G1475" s="56"/>
      <c r="H1475" s="56"/>
      <c r="I1475" s="56"/>
      <c r="J1475" s="56"/>
    </row>
    <row r="1476" spans="1:10" ht="15" x14ac:dyDescent="0.2">
      <c r="A1476" s="114" t="s">
        <v>2974</v>
      </c>
      <c r="B1476" s="114" t="s">
        <v>1971</v>
      </c>
      <c r="C1476" s="114" t="s">
        <v>1972</v>
      </c>
      <c r="D1476" s="114"/>
      <c r="E1476" s="304">
        <v>27000</v>
      </c>
      <c r="F1476" s="114" t="s">
        <v>2594</v>
      </c>
      <c r="G1476" s="56"/>
      <c r="H1476" s="56"/>
      <c r="I1476" s="56"/>
      <c r="J1476" s="56"/>
    </row>
    <row r="1477" spans="1:10" ht="15" x14ac:dyDescent="0.2">
      <c r="A1477" s="114" t="s">
        <v>2969</v>
      </c>
      <c r="B1477" s="114" t="s">
        <v>1971</v>
      </c>
      <c r="C1477" s="114" t="s">
        <v>1972</v>
      </c>
      <c r="D1477" s="114"/>
      <c r="E1477" s="304">
        <v>676000</v>
      </c>
      <c r="F1477" s="114" t="s">
        <v>2594</v>
      </c>
      <c r="G1477" s="56"/>
      <c r="H1477" s="56"/>
      <c r="I1477" s="56"/>
      <c r="J1477" s="56"/>
    </row>
    <row r="1478" spans="1:10" ht="15" x14ac:dyDescent="0.2">
      <c r="A1478" s="114" t="s">
        <v>2970</v>
      </c>
      <c r="B1478" s="114" t="s">
        <v>1971</v>
      </c>
      <c r="C1478" s="114" t="s">
        <v>1972</v>
      </c>
      <c r="D1478" s="114"/>
      <c r="E1478" s="304">
        <v>21120</v>
      </c>
      <c r="F1478" s="114" t="s">
        <v>2594</v>
      </c>
      <c r="G1478" s="56"/>
      <c r="H1478" s="56"/>
      <c r="I1478" s="56"/>
      <c r="J1478" s="56"/>
    </row>
    <row r="1479" spans="1:10" ht="15" x14ac:dyDescent="0.2">
      <c r="A1479" s="114" t="s">
        <v>2973</v>
      </c>
      <c r="B1479" s="114" t="s">
        <v>1971</v>
      </c>
      <c r="C1479" s="114" t="s">
        <v>1972</v>
      </c>
      <c r="D1479" s="114"/>
      <c r="E1479" s="304">
        <v>115500</v>
      </c>
      <c r="F1479" s="114" t="s">
        <v>2594</v>
      </c>
      <c r="G1479" s="56"/>
      <c r="H1479" s="56"/>
      <c r="I1479" s="56"/>
      <c r="J1479" s="56"/>
    </row>
    <row r="1480" spans="1:10" ht="15" x14ac:dyDescent="0.2">
      <c r="A1480" s="114" t="s">
        <v>2975</v>
      </c>
      <c r="B1480" s="114" t="s">
        <v>1025</v>
      </c>
      <c r="C1480" s="114" t="s">
        <v>2255</v>
      </c>
      <c r="D1480" s="114"/>
      <c r="E1480" s="304">
        <v>102000</v>
      </c>
      <c r="F1480" s="114" t="s">
        <v>2594</v>
      </c>
      <c r="G1480" s="56"/>
      <c r="H1480" s="56"/>
      <c r="I1480" s="56"/>
      <c r="J1480" s="56"/>
    </row>
    <row r="1481" spans="1:10" ht="15" x14ac:dyDescent="0.2">
      <c r="A1481" s="114" t="s">
        <v>2976</v>
      </c>
      <c r="B1481" s="114" t="s">
        <v>1971</v>
      </c>
      <c r="C1481" s="114" t="s">
        <v>1972</v>
      </c>
      <c r="D1481" s="114"/>
      <c r="E1481" s="304">
        <v>36000</v>
      </c>
      <c r="F1481" s="114" t="s">
        <v>2594</v>
      </c>
      <c r="G1481" s="56"/>
      <c r="H1481" s="56"/>
      <c r="I1481" s="56"/>
      <c r="J1481" s="56"/>
    </row>
    <row r="1482" spans="1:10" ht="15" x14ac:dyDescent="0.2">
      <c r="A1482" s="114" t="s">
        <v>2977</v>
      </c>
      <c r="B1482" s="114" t="s">
        <v>1971</v>
      </c>
      <c r="C1482" s="114" t="s">
        <v>1972</v>
      </c>
      <c r="D1482" s="114"/>
      <c r="E1482" s="304">
        <v>30000</v>
      </c>
      <c r="F1482" s="114" t="s">
        <v>2594</v>
      </c>
      <c r="G1482" s="56"/>
      <c r="H1482" s="56"/>
      <c r="I1482" s="56"/>
      <c r="J1482" s="56"/>
    </row>
    <row r="1483" spans="1:10" ht="15" x14ac:dyDescent="0.2">
      <c r="A1483" s="114" t="s">
        <v>2978</v>
      </c>
      <c r="B1483" s="114" t="s">
        <v>1971</v>
      </c>
      <c r="C1483" s="114" t="s">
        <v>1972</v>
      </c>
      <c r="D1483" s="114"/>
      <c r="E1483" s="304">
        <v>45000</v>
      </c>
      <c r="F1483" s="114" t="s">
        <v>2594</v>
      </c>
      <c r="G1483" s="56"/>
      <c r="H1483" s="56"/>
      <c r="I1483" s="56"/>
      <c r="J1483" s="56"/>
    </row>
    <row r="1484" spans="1:10" ht="15" x14ac:dyDescent="0.2">
      <c r="A1484" s="114" t="s">
        <v>2979</v>
      </c>
      <c r="B1484" s="114" t="s">
        <v>1971</v>
      </c>
      <c r="C1484" s="114" t="s">
        <v>1972</v>
      </c>
      <c r="D1484" s="114"/>
      <c r="E1484" s="304">
        <v>36000</v>
      </c>
      <c r="F1484" s="114" t="s">
        <v>2594</v>
      </c>
      <c r="G1484" s="56"/>
      <c r="H1484" s="56"/>
      <c r="I1484" s="56"/>
      <c r="J1484" s="56"/>
    </row>
    <row r="1485" spans="1:10" ht="15" x14ac:dyDescent="0.2">
      <c r="A1485" s="114" t="s">
        <v>2980</v>
      </c>
      <c r="B1485" s="114" t="s">
        <v>1971</v>
      </c>
      <c r="C1485" s="114" t="s">
        <v>1972</v>
      </c>
      <c r="D1485" s="114"/>
      <c r="E1485" s="304">
        <v>49000</v>
      </c>
      <c r="F1485" s="114" t="s">
        <v>2594</v>
      </c>
      <c r="G1485" s="56"/>
      <c r="H1485" s="56"/>
      <c r="I1485" s="56"/>
      <c r="J1485" s="56"/>
    </row>
    <row r="1486" spans="1:10" ht="15" x14ac:dyDescent="0.2">
      <c r="A1486" s="114" t="s">
        <v>2981</v>
      </c>
      <c r="B1486" s="114" t="s">
        <v>1971</v>
      </c>
      <c r="C1486" s="114" t="s">
        <v>1972</v>
      </c>
      <c r="D1486" s="114"/>
      <c r="E1486" s="304">
        <v>93750</v>
      </c>
      <c r="F1486" s="114" t="s">
        <v>2594</v>
      </c>
      <c r="G1486" s="56"/>
      <c r="H1486" s="56"/>
      <c r="I1486" s="56"/>
      <c r="J1486" s="56"/>
    </row>
    <row r="1487" spans="1:10" ht="15" x14ac:dyDescent="0.2">
      <c r="A1487" s="114" t="s">
        <v>2982</v>
      </c>
      <c r="B1487" s="114" t="s">
        <v>1971</v>
      </c>
      <c r="C1487" s="114" t="s">
        <v>1972</v>
      </c>
      <c r="D1487" s="114"/>
      <c r="E1487" s="304">
        <v>38500</v>
      </c>
      <c r="F1487" s="114" t="s">
        <v>2594</v>
      </c>
      <c r="G1487" s="56"/>
      <c r="H1487" s="56"/>
      <c r="I1487" s="56"/>
      <c r="J1487" s="56"/>
    </row>
    <row r="1488" spans="1:10" ht="15" x14ac:dyDescent="0.2">
      <c r="A1488" s="114" t="s">
        <v>2982</v>
      </c>
      <c r="B1488" s="114" t="s">
        <v>1971</v>
      </c>
      <c r="C1488" s="114" t="s">
        <v>1972</v>
      </c>
      <c r="D1488" s="114"/>
      <c r="E1488" s="304">
        <v>26000</v>
      </c>
      <c r="F1488" s="114" t="s">
        <v>2594</v>
      </c>
      <c r="G1488" s="56"/>
      <c r="H1488" s="56"/>
      <c r="I1488" s="56"/>
      <c r="J1488" s="56"/>
    </row>
    <row r="1489" spans="1:10" ht="15.75" customHeight="1" x14ac:dyDescent="0.2">
      <c r="A1489" s="764" t="s">
        <v>2983</v>
      </c>
      <c r="B1489" s="764"/>
      <c r="C1489" s="764"/>
      <c r="D1489" s="764"/>
      <c r="E1489" s="309">
        <f>E1490+E1553+E1619</f>
        <v>44963575.180000007</v>
      </c>
      <c r="F1489" s="283"/>
      <c r="G1489" s="283"/>
      <c r="H1489" s="283"/>
      <c r="I1489" s="283"/>
      <c r="J1489" s="284"/>
    </row>
    <row r="1490" spans="1:10" ht="18" x14ac:dyDescent="0.2">
      <c r="A1490" s="84" t="s">
        <v>217</v>
      </c>
      <c r="B1490" s="85"/>
      <c r="C1490" s="85"/>
      <c r="D1490" s="85"/>
      <c r="E1490" s="285">
        <f>SUM(E1491:E1552)</f>
        <v>28925173.780000005</v>
      </c>
      <c r="F1490" s="85"/>
      <c r="G1490" s="85"/>
      <c r="H1490" s="85"/>
      <c r="I1490" s="85"/>
      <c r="J1490" s="85"/>
    </row>
    <row r="1491" spans="1:10" ht="36" x14ac:dyDescent="0.2">
      <c r="A1491" s="286" t="s">
        <v>2984</v>
      </c>
      <c r="B1491" s="129" t="s">
        <v>2985</v>
      </c>
      <c r="C1491" s="114"/>
      <c r="D1491" s="129" t="s">
        <v>2986</v>
      </c>
      <c r="E1491" s="310">
        <v>53032.6</v>
      </c>
      <c r="F1491" s="286" t="s">
        <v>2987</v>
      </c>
      <c r="G1491" s="129" t="s">
        <v>2988</v>
      </c>
      <c r="H1491" s="308">
        <v>44215</v>
      </c>
      <c r="I1491" s="311" t="s">
        <v>2989</v>
      </c>
      <c r="J1491" s="118"/>
    </row>
    <row r="1492" spans="1:10" ht="36" x14ac:dyDescent="0.2">
      <c r="A1492" s="286" t="s">
        <v>2990</v>
      </c>
      <c r="B1492" s="129" t="s">
        <v>2985</v>
      </c>
      <c r="C1492" s="114"/>
      <c r="D1492" s="129" t="s">
        <v>2986</v>
      </c>
      <c r="E1492" s="310">
        <v>53032.6</v>
      </c>
      <c r="F1492" s="286" t="s">
        <v>2991</v>
      </c>
      <c r="G1492" s="129" t="s">
        <v>2988</v>
      </c>
      <c r="H1492" s="308">
        <v>44215</v>
      </c>
      <c r="I1492" s="311" t="s">
        <v>2989</v>
      </c>
      <c r="J1492" s="118"/>
    </row>
    <row r="1493" spans="1:10" ht="36" x14ac:dyDescent="0.2">
      <c r="A1493" s="286" t="s">
        <v>2992</v>
      </c>
      <c r="B1493" s="129" t="s">
        <v>2993</v>
      </c>
      <c r="C1493" s="114"/>
      <c r="D1493" s="129" t="s">
        <v>2986</v>
      </c>
      <c r="E1493" s="310">
        <v>3730469.06</v>
      </c>
      <c r="F1493" s="286" t="s">
        <v>2994</v>
      </c>
      <c r="G1493" s="129" t="s">
        <v>2988</v>
      </c>
      <c r="H1493" s="308">
        <v>44215</v>
      </c>
      <c r="I1493" s="311" t="s">
        <v>2989</v>
      </c>
      <c r="J1493" s="118"/>
    </row>
    <row r="1494" spans="1:10" ht="36" x14ac:dyDescent="0.2">
      <c r="A1494" s="286" t="s">
        <v>2995</v>
      </c>
      <c r="B1494" s="129" t="s">
        <v>2996</v>
      </c>
      <c r="C1494" s="114"/>
      <c r="D1494" s="129" t="s">
        <v>2986</v>
      </c>
      <c r="E1494" s="310">
        <v>65000</v>
      </c>
      <c r="F1494" s="306" t="s">
        <v>2997</v>
      </c>
      <c r="G1494" s="129" t="s">
        <v>2988</v>
      </c>
      <c r="H1494" s="308">
        <v>44249</v>
      </c>
      <c r="I1494" s="311" t="s">
        <v>2989</v>
      </c>
      <c r="J1494" s="118"/>
    </row>
    <row r="1495" spans="1:10" ht="54.75" customHeight="1" x14ac:dyDescent="0.2">
      <c r="A1495" s="286" t="s">
        <v>2998</v>
      </c>
      <c r="B1495" s="129" t="s">
        <v>2993</v>
      </c>
      <c r="C1495" s="114"/>
      <c r="D1495" s="129" t="s">
        <v>2986</v>
      </c>
      <c r="E1495" s="310">
        <v>150522.48000000001</v>
      </c>
      <c r="F1495" s="306" t="s">
        <v>2999</v>
      </c>
      <c r="G1495" s="129" t="s">
        <v>2988</v>
      </c>
      <c r="H1495" s="308">
        <v>44238</v>
      </c>
      <c r="I1495" s="311" t="s">
        <v>2989</v>
      </c>
      <c r="J1495" s="118"/>
    </row>
    <row r="1496" spans="1:10" ht="36" x14ac:dyDescent="0.2">
      <c r="A1496" s="286" t="s">
        <v>3000</v>
      </c>
      <c r="B1496" s="129" t="s">
        <v>2993</v>
      </c>
      <c r="C1496" s="114"/>
      <c r="D1496" s="129" t="s">
        <v>2986</v>
      </c>
      <c r="E1496" s="310">
        <v>1939404</v>
      </c>
      <c r="F1496" s="286" t="s">
        <v>3001</v>
      </c>
      <c r="G1496" s="129" t="s">
        <v>3002</v>
      </c>
      <c r="H1496" s="308">
        <v>44256</v>
      </c>
      <c r="I1496" s="311" t="s">
        <v>2989</v>
      </c>
      <c r="J1496" s="118"/>
    </row>
    <row r="1497" spans="1:10" ht="48" x14ac:dyDescent="0.2">
      <c r="A1497" s="286" t="s">
        <v>3003</v>
      </c>
      <c r="B1497" s="129" t="s">
        <v>2993</v>
      </c>
      <c r="C1497" s="114"/>
      <c r="D1497" s="129" t="s">
        <v>2986</v>
      </c>
      <c r="E1497" s="310">
        <v>3443736.63</v>
      </c>
      <c r="F1497" s="286" t="s">
        <v>3004</v>
      </c>
      <c r="G1497" s="129" t="s">
        <v>2988</v>
      </c>
      <c r="H1497" s="308">
        <v>44285</v>
      </c>
      <c r="I1497" s="311" t="s">
        <v>2989</v>
      </c>
      <c r="J1497" s="118"/>
    </row>
    <row r="1498" spans="1:10" ht="48" x14ac:dyDescent="0.2">
      <c r="A1498" s="286" t="s">
        <v>3005</v>
      </c>
      <c r="B1498" s="129" t="s">
        <v>2993</v>
      </c>
      <c r="C1498" s="114"/>
      <c r="D1498" s="129" t="s">
        <v>2986</v>
      </c>
      <c r="E1498" s="310">
        <v>170041.68</v>
      </c>
      <c r="F1498" s="306" t="s">
        <v>2999</v>
      </c>
      <c r="G1498" s="129" t="s">
        <v>2988</v>
      </c>
      <c r="H1498" s="308">
        <v>44270</v>
      </c>
      <c r="I1498" s="311" t="s">
        <v>2989</v>
      </c>
      <c r="J1498" s="118"/>
    </row>
    <row r="1499" spans="1:10" ht="72" x14ac:dyDescent="0.2">
      <c r="A1499" s="286" t="s">
        <v>3006</v>
      </c>
      <c r="B1499" s="129" t="s">
        <v>2985</v>
      </c>
      <c r="C1499" s="114"/>
      <c r="D1499" s="129" t="s">
        <v>2986</v>
      </c>
      <c r="E1499" s="310">
        <v>67500</v>
      </c>
      <c r="F1499" s="286" t="s">
        <v>3007</v>
      </c>
      <c r="G1499" s="129" t="s">
        <v>2988</v>
      </c>
      <c r="H1499" s="308">
        <v>44259</v>
      </c>
      <c r="I1499" s="311" t="s">
        <v>2989</v>
      </c>
      <c r="J1499" s="118"/>
    </row>
    <row r="1500" spans="1:10" ht="84" x14ac:dyDescent="0.2">
      <c r="A1500" s="286" t="s">
        <v>3008</v>
      </c>
      <c r="B1500" s="129" t="s">
        <v>2985</v>
      </c>
      <c r="C1500" s="114"/>
      <c r="D1500" s="129" t="s">
        <v>2986</v>
      </c>
      <c r="E1500" s="310">
        <v>51500</v>
      </c>
      <c r="F1500" s="286" t="s">
        <v>3009</v>
      </c>
      <c r="G1500" s="129" t="s">
        <v>2988</v>
      </c>
      <c r="H1500" s="308">
        <v>44259</v>
      </c>
      <c r="I1500" s="311" t="s">
        <v>2989</v>
      </c>
      <c r="J1500" s="118"/>
    </row>
    <row r="1501" spans="1:10" ht="36" x14ac:dyDescent="0.2">
      <c r="A1501" s="286" t="s">
        <v>3010</v>
      </c>
      <c r="B1501" s="129" t="s">
        <v>2996</v>
      </c>
      <c r="C1501" s="114"/>
      <c r="D1501" s="129" t="s">
        <v>2986</v>
      </c>
      <c r="E1501" s="310">
        <v>56000</v>
      </c>
      <c r="F1501" s="286" t="s">
        <v>3011</v>
      </c>
      <c r="G1501" s="129" t="s">
        <v>2988</v>
      </c>
      <c r="H1501" s="308">
        <v>44271</v>
      </c>
      <c r="I1501" s="311" t="s">
        <v>2989</v>
      </c>
      <c r="J1501" s="118"/>
    </row>
    <row r="1502" spans="1:10" ht="36" x14ac:dyDescent="0.2">
      <c r="A1502" s="286" t="s">
        <v>3012</v>
      </c>
      <c r="B1502" s="129" t="s">
        <v>2996</v>
      </c>
      <c r="C1502" s="114"/>
      <c r="D1502" s="129" t="s">
        <v>2986</v>
      </c>
      <c r="E1502" s="310">
        <v>93000</v>
      </c>
      <c r="F1502" s="286" t="s">
        <v>3013</v>
      </c>
      <c r="G1502" s="129" t="s">
        <v>2988</v>
      </c>
      <c r="H1502" s="308">
        <v>44271</v>
      </c>
      <c r="I1502" s="311" t="s">
        <v>2989</v>
      </c>
      <c r="J1502" s="118"/>
    </row>
    <row r="1503" spans="1:10" ht="36" x14ac:dyDescent="0.2">
      <c r="A1503" s="286" t="s">
        <v>3014</v>
      </c>
      <c r="B1503" s="129" t="s">
        <v>2996</v>
      </c>
      <c r="C1503" s="114"/>
      <c r="D1503" s="129" t="s">
        <v>2986</v>
      </c>
      <c r="E1503" s="310">
        <v>54000</v>
      </c>
      <c r="F1503" s="306" t="s">
        <v>3015</v>
      </c>
      <c r="G1503" s="129" t="s">
        <v>2988</v>
      </c>
      <c r="H1503" s="308">
        <v>44271</v>
      </c>
      <c r="I1503" s="311" t="s">
        <v>2989</v>
      </c>
      <c r="J1503" s="118"/>
    </row>
    <row r="1504" spans="1:10" ht="36" x14ac:dyDescent="0.2">
      <c r="A1504" s="286" t="s">
        <v>3016</v>
      </c>
      <c r="B1504" s="129" t="s">
        <v>2996</v>
      </c>
      <c r="C1504" s="114"/>
      <c r="D1504" s="129" t="s">
        <v>2986</v>
      </c>
      <c r="E1504" s="310">
        <v>93000</v>
      </c>
      <c r="F1504" s="286" t="s">
        <v>3017</v>
      </c>
      <c r="G1504" s="129" t="s">
        <v>2988</v>
      </c>
      <c r="H1504" s="308">
        <v>44271</v>
      </c>
      <c r="I1504" s="311" t="s">
        <v>2989</v>
      </c>
      <c r="J1504" s="118"/>
    </row>
    <row r="1505" spans="1:10" ht="36" x14ac:dyDescent="0.2">
      <c r="A1505" s="286" t="str">
        <f>UPPER(J1505)</f>
        <v/>
      </c>
      <c r="B1505" s="129" t="s">
        <v>2993</v>
      </c>
      <c r="C1505" s="114"/>
      <c r="D1505" s="129" t="s">
        <v>2986</v>
      </c>
      <c r="E1505" s="310">
        <v>190291.43</v>
      </c>
      <c r="F1505" s="286" t="s">
        <v>2999</v>
      </c>
      <c r="G1505" s="129" t="s">
        <v>2988</v>
      </c>
      <c r="H1505" s="308">
        <v>44301</v>
      </c>
      <c r="I1505" s="311" t="s">
        <v>2989</v>
      </c>
      <c r="J1505" s="118"/>
    </row>
    <row r="1506" spans="1:10" ht="36" x14ac:dyDescent="0.2">
      <c r="A1506" s="114" t="s">
        <v>3018</v>
      </c>
      <c r="B1506" s="129" t="s">
        <v>2993</v>
      </c>
      <c r="C1506" s="114"/>
      <c r="D1506" s="129" t="s">
        <v>2986</v>
      </c>
      <c r="E1506" s="310">
        <v>94400</v>
      </c>
      <c r="F1506" s="286" t="s">
        <v>3019</v>
      </c>
      <c r="G1506" s="129" t="s">
        <v>2988</v>
      </c>
      <c r="H1506" s="308">
        <v>44313</v>
      </c>
      <c r="I1506" s="311" t="s">
        <v>2989</v>
      </c>
      <c r="J1506" s="118"/>
    </row>
    <row r="1507" spans="1:10" ht="48" x14ac:dyDescent="0.2">
      <c r="A1507" s="286" t="s">
        <v>3020</v>
      </c>
      <c r="B1507" s="129" t="s">
        <v>2993</v>
      </c>
      <c r="C1507" s="114"/>
      <c r="D1507" s="129" t="s">
        <v>2986</v>
      </c>
      <c r="E1507" s="310">
        <v>71850</v>
      </c>
      <c r="F1507" s="306" t="s">
        <v>3021</v>
      </c>
      <c r="G1507" s="129" t="s">
        <v>3002</v>
      </c>
      <c r="H1507" s="308">
        <v>44285</v>
      </c>
      <c r="I1507" s="311" t="s">
        <v>2989</v>
      </c>
      <c r="J1507" s="118"/>
    </row>
    <row r="1508" spans="1:10" ht="60" x14ac:dyDescent="0.2">
      <c r="A1508" s="286" t="s">
        <v>3022</v>
      </c>
      <c r="B1508" s="129" t="s">
        <v>2993</v>
      </c>
      <c r="C1508" s="114"/>
      <c r="D1508" s="129" t="s">
        <v>2986</v>
      </c>
      <c r="E1508" s="310">
        <v>194615.4</v>
      </c>
      <c r="F1508" s="286" t="s">
        <v>3023</v>
      </c>
      <c r="G1508" s="129" t="s">
        <v>3002</v>
      </c>
      <c r="H1508" s="308">
        <v>44323</v>
      </c>
      <c r="I1508" s="311" t="s">
        <v>2989</v>
      </c>
      <c r="J1508" s="118"/>
    </row>
    <row r="1509" spans="1:10" ht="54.75" customHeight="1" x14ac:dyDescent="0.2">
      <c r="A1509" s="286" t="s">
        <v>3024</v>
      </c>
      <c r="B1509" s="129" t="s">
        <v>2993</v>
      </c>
      <c r="C1509" s="114"/>
      <c r="D1509" s="129" t="s">
        <v>2986</v>
      </c>
      <c r="E1509" s="310">
        <v>221002.46</v>
      </c>
      <c r="F1509" s="306" t="s">
        <v>2999</v>
      </c>
      <c r="G1509" s="129" t="s">
        <v>2988</v>
      </c>
      <c r="H1509" s="308">
        <v>44334</v>
      </c>
      <c r="I1509" s="311" t="s">
        <v>2989</v>
      </c>
      <c r="J1509" s="118"/>
    </row>
    <row r="1510" spans="1:10" ht="36" x14ac:dyDescent="0.2">
      <c r="A1510" s="286" t="s">
        <v>3025</v>
      </c>
      <c r="B1510" s="129" t="s">
        <v>2993</v>
      </c>
      <c r="C1510" s="114"/>
      <c r="D1510" s="129" t="s">
        <v>2986</v>
      </c>
      <c r="E1510" s="310">
        <v>290701.61</v>
      </c>
      <c r="F1510" s="286" t="s">
        <v>2994</v>
      </c>
      <c r="G1510" s="129" t="s">
        <v>2988</v>
      </c>
      <c r="H1510" s="308">
        <v>44340</v>
      </c>
      <c r="I1510" s="311" t="s">
        <v>2989</v>
      </c>
      <c r="J1510" s="118"/>
    </row>
    <row r="1511" spans="1:10" ht="48" x14ac:dyDescent="0.2">
      <c r="A1511" s="286" t="s">
        <v>3026</v>
      </c>
      <c r="B1511" s="129" t="s">
        <v>2996</v>
      </c>
      <c r="C1511" s="114"/>
      <c r="D1511" s="129" t="s">
        <v>2986</v>
      </c>
      <c r="E1511" s="310">
        <v>164941.88</v>
      </c>
      <c r="F1511" s="286" t="s">
        <v>3027</v>
      </c>
      <c r="G1511" s="129" t="s">
        <v>2988</v>
      </c>
      <c r="H1511" s="308">
        <v>44307</v>
      </c>
      <c r="I1511" s="311" t="s">
        <v>2989</v>
      </c>
      <c r="J1511" s="118"/>
    </row>
    <row r="1512" spans="1:10" ht="48" x14ac:dyDescent="0.2">
      <c r="A1512" s="286" t="s">
        <v>3028</v>
      </c>
      <c r="B1512" s="129" t="s">
        <v>2996</v>
      </c>
      <c r="C1512" s="114"/>
      <c r="D1512" s="129" t="s">
        <v>2986</v>
      </c>
      <c r="E1512" s="310">
        <v>116466</v>
      </c>
      <c r="F1512" s="306" t="s">
        <v>3029</v>
      </c>
      <c r="G1512" s="129" t="s">
        <v>2988</v>
      </c>
      <c r="H1512" s="308">
        <v>44307</v>
      </c>
      <c r="I1512" s="311" t="s">
        <v>2989</v>
      </c>
      <c r="J1512" s="118"/>
    </row>
    <row r="1513" spans="1:10" ht="48" x14ac:dyDescent="0.2">
      <c r="A1513" s="286" t="s">
        <v>3030</v>
      </c>
      <c r="B1513" s="129" t="s">
        <v>2996</v>
      </c>
      <c r="C1513" s="114"/>
      <c r="D1513" s="129" t="s">
        <v>2986</v>
      </c>
      <c r="E1513" s="310">
        <v>180894</v>
      </c>
      <c r="F1513" s="286" t="s">
        <v>3031</v>
      </c>
      <c r="G1513" s="129" t="s">
        <v>2988</v>
      </c>
      <c r="H1513" s="308">
        <v>44307</v>
      </c>
      <c r="I1513" s="311" t="s">
        <v>2989</v>
      </c>
      <c r="J1513" s="118"/>
    </row>
    <row r="1514" spans="1:10" ht="48" x14ac:dyDescent="0.2">
      <c r="A1514" s="286" t="s">
        <v>3032</v>
      </c>
      <c r="B1514" s="129" t="s">
        <v>2996</v>
      </c>
      <c r="C1514" s="114"/>
      <c r="D1514" s="129" t="s">
        <v>2986</v>
      </c>
      <c r="E1514" s="310">
        <v>140007</v>
      </c>
      <c r="F1514" s="286" t="s">
        <v>3033</v>
      </c>
      <c r="G1514" s="129" t="s">
        <v>2988</v>
      </c>
      <c r="H1514" s="308">
        <v>44307</v>
      </c>
      <c r="I1514" s="311" t="s">
        <v>2989</v>
      </c>
      <c r="J1514" s="118"/>
    </row>
    <row r="1515" spans="1:10" ht="48" x14ac:dyDescent="0.2">
      <c r="A1515" s="286" t="s">
        <v>3034</v>
      </c>
      <c r="B1515" s="129" t="s">
        <v>2996</v>
      </c>
      <c r="C1515" s="114"/>
      <c r="D1515" s="129" t="s">
        <v>2986</v>
      </c>
      <c r="E1515" s="310">
        <v>124962</v>
      </c>
      <c r="F1515" s="286" t="s">
        <v>3035</v>
      </c>
      <c r="G1515" s="129" t="s">
        <v>2988</v>
      </c>
      <c r="H1515" s="308">
        <v>44307</v>
      </c>
      <c r="I1515" s="311" t="s">
        <v>2989</v>
      </c>
      <c r="J1515" s="118"/>
    </row>
    <row r="1516" spans="1:10" ht="72" x14ac:dyDescent="0.2">
      <c r="A1516" s="286" t="s">
        <v>3036</v>
      </c>
      <c r="B1516" s="129" t="s">
        <v>2985</v>
      </c>
      <c r="C1516" s="114"/>
      <c r="D1516" s="129" t="s">
        <v>2986</v>
      </c>
      <c r="E1516" s="310">
        <v>58000</v>
      </c>
      <c r="F1516" s="286" t="s">
        <v>3037</v>
      </c>
      <c r="G1516" s="129" t="s">
        <v>2988</v>
      </c>
      <c r="H1516" s="308">
        <v>44327</v>
      </c>
      <c r="I1516" s="311" t="s">
        <v>2989</v>
      </c>
      <c r="J1516" s="118"/>
    </row>
    <row r="1517" spans="1:10" ht="72" x14ac:dyDescent="0.2">
      <c r="A1517" s="286" t="s">
        <v>3038</v>
      </c>
      <c r="B1517" s="129" t="s">
        <v>2985</v>
      </c>
      <c r="C1517" s="114"/>
      <c r="D1517" s="129" t="s">
        <v>2986</v>
      </c>
      <c r="E1517" s="310">
        <v>58000</v>
      </c>
      <c r="F1517" s="286" t="s">
        <v>3039</v>
      </c>
      <c r="G1517" s="129" t="s">
        <v>2988</v>
      </c>
      <c r="H1517" s="308">
        <v>44320</v>
      </c>
      <c r="I1517" s="311" t="s">
        <v>2989</v>
      </c>
      <c r="J1517" s="118"/>
    </row>
    <row r="1518" spans="1:10" ht="48" x14ac:dyDescent="0.2">
      <c r="A1518" s="286" t="s">
        <v>3040</v>
      </c>
      <c r="B1518" s="129" t="s">
        <v>2985</v>
      </c>
      <c r="C1518" s="114"/>
      <c r="D1518" s="129" t="s">
        <v>2986</v>
      </c>
      <c r="E1518" s="310">
        <v>52500</v>
      </c>
      <c r="F1518" s="286" t="s">
        <v>3041</v>
      </c>
      <c r="G1518" s="129" t="s">
        <v>2988</v>
      </c>
      <c r="H1518" s="308">
        <v>44355</v>
      </c>
      <c r="I1518" s="311" t="s">
        <v>2989</v>
      </c>
      <c r="J1518" s="118"/>
    </row>
    <row r="1519" spans="1:10" ht="36" x14ac:dyDescent="0.2">
      <c r="A1519" s="286" t="s">
        <v>3042</v>
      </c>
      <c r="B1519" s="129" t="s">
        <v>2993</v>
      </c>
      <c r="C1519" s="114"/>
      <c r="D1519" s="129" t="s">
        <v>2986</v>
      </c>
      <c r="E1519" s="310">
        <v>2098582.9300000002</v>
      </c>
      <c r="F1519" s="286" t="s">
        <v>3001</v>
      </c>
      <c r="G1519" s="129" t="s">
        <v>3002</v>
      </c>
      <c r="H1519" s="308">
        <v>44375</v>
      </c>
      <c r="I1519" s="311" t="s">
        <v>2989</v>
      </c>
      <c r="J1519" s="118"/>
    </row>
    <row r="1520" spans="1:10" ht="48" x14ac:dyDescent="0.2">
      <c r="A1520" s="286" t="s">
        <v>3043</v>
      </c>
      <c r="B1520" s="129" t="s">
        <v>2993</v>
      </c>
      <c r="C1520" s="114"/>
      <c r="D1520" s="129" t="s">
        <v>2986</v>
      </c>
      <c r="E1520" s="310">
        <v>143938.82999999999</v>
      </c>
      <c r="F1520" s="306" t="s">
        <v>3044</v>
      </c>
      <c r="G1520" s="129" t="s">
        <v>2988</v>
      </c>
      <c r="H1520" s="308">
        <v>44375</v>
      </c>
      <c r="I1520" s="311" t="s">
        <v>2989</v>
      </c>
      <c r="J1520" s="118"/>
    </row>
    <row r="1521" spans="1:10" ht="48" x14ac:dyDescent="0.2">
      <c r="A1521" s="286" t="str">
        <f>UPPER(J1521)</f>
        <v xml:space="preserve">146 CONSTRUCCIÓN E IMPLEMENTACIÓN DEL NUEVO CENTRO DE EMPLEO DE SAN MARTÍN </v>
      </c>
      <c r="B1521" s="129" t="s">
        <v>2993</v>
      </c>
      <c r="C1521" s="114"/>
      <c r="D1521" s="129" t="s">
        <v>2986</v>
      </c>
      <c r="E1521" s="310">
        <v>3560502.57</v>
      </c>
      <c r="F1521" s="306" t="s">
        <v>3004</v>
      </c>
      <c r="G1521" s="129" t="s">
        <v>2988</v>
      </c>
      <c r="H1521" s="308">
        <v>44375</v>
      </c>
      <c r="I1521" s="311" t="s">
        <v>2989</v>
      </c>
      <c r="J1521" s="312" t="s">
        <v>3045</v>
      </c>
    </row>
    <row r="1522" spans="1:10" ht="36" x14ac:dyDescent="0.2">
      <c r="A1522" s="114" t="s">
        <v>3046</v>
      </c>
      <c r="B1522" s="129" t="s">
        <v>2985</v>
      </c>
      <c r="C1522" s="114"/>
      <c r="D1522" s="129" t="s">
        <v>2986</v>
      </c>
      <c r="E1522" s="310">
        <v>84000</v>
      </c>
      <c r="F1522" s="286" t="s">
        <v>3047</v>
      </c>
      <c r="G1522" s="129" t="s">
        <v>2988</v>
      </c>
      <c r="H1522" s="308">
        <v>44378</v>
      </c>
      <c r="I1522" s="311" t="s">
        <v>2989</v>
      </c>
      <c r="J1522" s="118"/>
    </row>
    <row r="1523" spans="1:10" ht="36" x14ac:dyDescent="0.2">
      <c r="A1523" s="286" t="s">
        <v>3048</v>
      </c>
      <c r="B1523" s="129" t="s">
        <v>2993</v>
      </c>
      <c r="C1523" s="114"/>
      <c r="D1523" s="129" t="s">
        <v>2986</v>
      </c>
      <c r="E1523" s="310">
        <v>94400</v>
      </c>
      <c r="F1523" s="286" t="s">
        <v>3019</v>
      </c>
      <c r="G1523" s="129" t="s">
        <v>2988</v>
      </c>
      <c r="H1523" s="308">
        <v>44386</v>
      </c>
      <c r="I1523" s="311" t="s">
        <v>2989</v>
      </c>
      <c r="J1523" s="118"/>
    </row>
    <row r="1524" spans="1:10" ht="72" x14ac:dyDescent="0.2">
      <c r="A1524" s="286" t="s">
        <v>3049</v>
      </c>
      <c r="B1524" s="287" t="s">
        <v>2993</v>
      </c>
      <c r="C1524" s="114"/>
      <c r="D1524" s="129" t="s">
        <v>2986</v>
      </c>
      <c r="E1524" s="310">
        <v>125862.2</v>
      </c>
      <c r="F1524" s="306" t="s">
        <v>3050</v>
      </c>
      <c r="G1524" s="129" t="s">
        <v>2988</v>
      </c>
      <c r="H1524" s="308">
        <v>44393</v>
      </c>
      <c r="I1524" s="311" t="s">
        <v>2989</v>
      </c>
      <c r="J1524" s="118"/>
    </row>
    <row r="1525" spans="1:10" ht="36" x14ac:dyDescent="0.2">
      <c r="A1525" s="286" t="s">
        <v>3051</v>
      </c>
      <c r="B1525" s="129" t="s">
        <v>2993</v>
      </c>
      <c r="C1525" s="114"/>
      <c r="D1525" s="129" t="s">
        <v>2986</v>
      </c>
      <c r="E1525" s="310">
        <v>62560</v>
      </c>
      <c r="F1525" s="286" t="s">
        <v>3021</v>
      </c>
      <c r="G1525" s="129" t="s">
        <v>3002</v>
      </c>
      <c r="H1525" s="308">
        <v>44393</v>
      </c>
      <c r="I1525" s="311" t="s">
        <v>2989</v>
      </c>
      <c r="J1525" s="118"/>
    </row>
    <row r="1526" spans="1:10" ht="48" x14ac:dyDescent="0.2">
      <c r="A1526" s="286" t="s">
        <v>3052</v>
      </c>
      <c r="B1526" s="129" t="s">
        <v>2993</v>
      </c>
      <c r="C1526" s="114"/>
      <c r="D1526" s="129" t="s">
        <v>2986</v>
      </c>
      <c r="E1526" s="310">
        <v>242188.77</v>
      </c>
      <c r="F1526" s="286" t="s">
        <v>2999</v>
      </c>
      <c r="G1526" s="129" t="s">
        <v>2988</v>
      </c>
      <c r="H1526" s="308">
        <v>44393</v>
      </c>
      <c r="I1526" s="311" t="s">
        <v>2989</v>
      </c>
      <c r="J1526" s="118"/>
    </row>
    <row r="1527" spans="1:10" ht="72" x14ac:dyDescent="0.2">
      <c r="A1527" s="286" t="s">
        <v>3053</v>
      </c>
      <c r="B1527" s="129" t="s">
        <v>2996</v>
      </c>
      <c r="C1527" s="114"/>
      <c r="D1527" s="129" t="s">
        <v>2986</v>
      </c>
      <c r="E1527" s="310">
        <v>95598.88</v>
      </c>
      <c r="F1527" s="286" t="s">
        <v>3054</v>
      </c>
      <c r="G1527" s="129" t="s">
        <v>2988</v>
      </c>
      <c r="H1527" s="308">
        <v>44400</v>
      </c>
      <c r="I1527" s="311" t="s">
        <v>2989</v>
      </c>
      <c r="J1527" s="118"/>
    </row>
    <row r="1528" spans="1:10" ht="60" x14ac:dyDescent="0.2">
      <c r="A1528" s="286" t="s">
        <v>3055</v>
      </c>
      <c r="B1528" s="129" t="s">
        <v>2996</v>
      </c>
      <c r="C1528" s="114"/>
      <c r="D1528" s="129" t="s">
        <v>2986</v>
      </c>
      <c r="E1528" s="310">
        <v>60000</v>
      </c>
      <c r="F1528" s="286" t="s">
        <v>3056</v>
      </c>
      <c r="G1528" s="129" t="s">
        <v>3002</v>
      </c>
      <c r="H1528" s="308">
        <v>44392</v>
      </c>
      <c r="I1528" s="311" t="s">
        <v>2989</v>
      </c>
      <c r="J1528" s="118"/>
    </row>
    <row r="1529" spans="1:10" ht="36" x14ac:dyDescent="0.2">
      <c r="A1529" s="286" t="s">
        <v>3057</v>
      </c>
      <c r="B1529" s="129" t="s">
        <v>2993</v>
      </c>
      <c r="C1529" s="114"/>
      <c r="D1529" s="129" t="s">
        <v>2986</v>
      </c>
      <c r="E1529" s="310">
        <v>3620185.73</v>
      </c>
      <c r="F1529" s="286" t="s">
        <v>3058</v>
      </c>
      <c r="G1529" s="129" t="s">
        <v>3002</v>
      </c>
      <c r="H1529" s="308">
        <v>44410</v>
      </c>
      <c r="I1529" s="311" t="s">
        <v>2989</v>
      </c>
      <c r="J1529" s="118"/>
    </row>
    <row r="1530" spans="1:10" ht="36" x14ac:dyDescent="0.2">
      <c r="A1530" s="286" t="s">
        <v>3059</v>
      </c>
      <c r="B1530" s="129" t="s">
        <v>2985</v>
      </c>
      <c r="C1530" s="114"/>
      <c r="D1530" s="129" t="s">
        <v>2986</v>
      </c>
      <c r="E1530" s="310">
        <v>54000</v>
      </c>
      <c r="F1530" s="286" t="s">
        <v>3060</v>
      </c>
      <c r="G1530" s="129" t="s">
        <v>2988</v>
      </c>
      <c r="H1530" s="308">
        <v>44428</v>
      </c>
      <c r="I1530" s="311" t="s">
        <v>2989</v>
      </c>
      <c r="J1530" s="118"/>
    </row>
    <row r="1531" spans="1:10" ht="48" x14ac:dyDescent="0.2">
      <c r="A1531" s="286" t="s">
        <v>3061</v>
      </c>
      <c r="B1531" s="129" t="s">
        <v>2993</v>
      </c>
      <c r="C1531" s="114"/>
      <c r="D1531" s="129" t="s">
        <v>2986</v>
      </c>
      <c r="E1531" s="310">
        <v>265998.37</v>
      </c>
      <c r="F1531" s="286" t="s">
        <v>2999</v>
      </c>
      <c r="G1531" s="129" t="s">
        <v>2988</v>
      </c>
      <c r="H1531" s="308">
        <v>44428</v>
      </c>
      <c r="I1531" s="311" t="s">
        <v>2989</v>
      </c>
      <c r="J1531" s="118"/>
    </row>
    <row r="1532" spans="1:10" ht="36" x14ac:dyDescent="0.2">
      <c r="A1532" s="286" t="s">
        <v>3062</v>
      </c>
      <c r="B1532" s="129" t="s">
        <v>2985</v>
      </c>
      <c r="C1532" s="114"/>
      <c r="D1532" s="129" t="s">
        <v>2986</v>
      </c>
      <c r="E1532" s="310">
        <v>73376.67</v>
      </c>
      <c r="F1532" s="286" t="s">
        <v>3063</v>
      </c>
      <c r="G1532" s="129" t="s">
        <v>2988</v>
      </c>
      <c r="H1532" s="308">
        <v>44428</v>
      </c>
      <c r="I1532" s="311" t="s">
        <v>2989</v>
      </c>
      <c r="J1532" s="118"/>
    </row>
    <row r="1533" spans="1:10" ht="36" x14ac:dyDescent="0.2">
      <c r="A1533" s="286" t="s">
        <v>3064</v>
      </c>
      <c r="B1533" s="129" t="s">
        <v>2996</v>
      </c>
      <c r="C1533" s="114"/>
      <c r="D1533" s="129" t="s">
        <v>2986</v>
      </c>
      <c r="E1533" s="310">
        <v>52000</v>
      </c>
      <c r="F1533" s="286" t="s">
        <v>2997</v>
      </c>
      <c r="G1533" s="129" t="s">
        <v>2988</v>
      </c>
      <c r="H1533" s="308">
        <v>44417</v>
      </c>
      <c r="I1533" s="311" t="s">
        <v>2989</v>
      </c>
      <c r="J1533" s="118"/>
    </row>
    <row r="1534" spans="1:10" ht="48" x14ac:dyDescent="0.2">
      <c r="A1534" s="286" t="s">
        <v>3065</v>
      </c>
      <c r="B1534" s="129" t="s">
        <v>2993</v>
      </c>
      <c r="C1534" s="114"/>
      <c r="D1534" s="129" t="s">
        <v>2986</v>
      </c>
      <c r="E1534" s="310">
        <v>94400</v>
      </c>
      <c r="F1534" s="306" t="s">
        <v>3066</v>
      </c>
      <c r="G1534" s="129" t="s">
        <v>2988</v>
      </c>
      <c r="H1534" s="308">
        <v>44419</v>
      </c>
      <c r="I1534" s="311" t="s">
        <v>2989</v>
      </c>
      <c r="J1534" s="118"/>
    </row>
    <row r="1535" spans="1:10" ht="60" x14ac:dyDescent="0.2">
      <c r="A1535" s="286" t="s">
        <v>3067</v>
      </c>
      <c r="B1535" s="129" t="s">
        <v>3068</v>
      </c>
      <c r="C1535" s="114"/>
      <c r="D1535" s="129" t="s">
        <v>2986</v>
      </c>
      <c r="E1535" s="310">
        <v>235634.2</v>
      </c>
      <c r="F1535" s="286" t="s">
        <v>3069</v>
      </c>
      <c r="G1535" s="129" t="s">
        <v>2988</v>
      </c>
      <c r="H1535" s="308">
        <v>44434</v>
      </c>
      <c r="I1535" s="311" t="s">
        <v>2989</v>
      </c>
      <c r="J1535" s="118"/>
    </row>
    <row r="1536" spans="1:10" ht="36" x14ac:dyDescent="0.2">
      <c r="A1536" s="286" t="s">
        <v>3070</v>
      </c>
      <c r="B1536" s="129" t="s">
        <v>2993</v>
      </c>
      <c r="C1536" s="114"/>
      <c r="D1536" s="129" t="s">
        <v>2986</v>
      </c>
      <c r="E1536" s="310">
        <v>114960</v>
      </c>
      <c r="F1536" s="286" t="s">
        <v>3021</v>
      </c>
      <c r="G1536" s="129" t="s">
        <v>3002</v>
      </c>
      <c r="H1536" s="308">
        <v>44447</v>
      </c>
      <c r="I1536" s="311" t="s">
        <v>2989</v>
      </c>
      <c r="J1536" s="118"/>
    </row>
    <row r="1537" spans="1:10" ht="36" x14ac:dyDescent="0.2">
      <c r="A1537" s="286" t="s">
        <v>3071</v>
      </c>
      <c r="B1537" s="129" t="s">
        <v>2993</v>
      </c>
      <c r="C1537" s="114"/>
      <c r="D1537" s="129" t="s">
        <v>2986</v>
      </c>
      <c r="E1537" s="310">
        <v>174640</v>
      </c>
      <c r="F1537" s="286" t="s">
        <v>3019</v>
      </c>
      <c r="G1537" s="129" t="s">
        <v>2988</v>
      </c>
      <c r="H1537" s="308">
        <v>44734</v>
      </c>
      <c r="I1537" s="311" t="s">
        <v>2989</v>
      </c>
      <c r="J1537" s="118"/>
    </row>
    <row r="1538" spans="1:10" ht="36" x14ac:dyDescent="0.2">
      <c r="A1538" s="313" t="s">
        <v>3072</v>
      </c>
      <c r="B1538" s="314"/>
      <c r="C1538" s="117"/>
      <c r="D1538" s="314" t="s">
        <v>2986</v>
      </c>
      <c r="E1538" s="315">
        <v>63980</v>
      </c>
      <c r="F1538" s="313" t="s">
        <v>3073</v>
      </c>
      <c r="G1538" s="314" t="s">
        <v>3002</v>
      </c>
      <c r="H1538" s="316">
        <v>44449</v>
      </c>
      <c r="I1538" s="317" t="s">
        <v>2989</v>
      </c>
      <c r="J1538" s="318"/>
    </row>
    <row r="1539" spans="1:10" ht="60" x14ac:dyDescent="0.2">
      <c r="A1539" s="286" t="s">
        <v>3074</v>
      </c>
      <c r="B1539" s="129" t="s">
        <v>3075</v>
      </c>
      <c r="C1539" s="114"/>
      <c r="D1539" s="129" t="s">
        <v>2986</v>
      </c>
      <c r="E1539" s="310">
        <v>297585</v>
      </c>
      <c r="F1539" s="286" t="s">
        <v>3076</v>
      </c>
      <c r="G1539" s="129" t="s">
        <v>2988</v>
      </c>
      <c r="H1539" s="308">
        <v>44385</v>
      </c>
      <c r="I1539" s="311" t="s">
        <v>2989</v>
      </c>
      <c r="J1539" s="118"/>
    </row>
    <row r="1540" spans="1:10" ht="60" x14ac:dyDescent="0.2">
      <c r="A1540" s="286" t="s">
        <v>3077</v>
      </c>
      <c r="B1540" s="129" t="s">
        <v>3075</v>
      </c>
      <c r="C1540" s="114"/>
      <c r="D1540" s="129" t="s">
        <v>2986</v>
      </c>
      <c r="E1540" s="310">
        <v>1955073.33</v>
      </c>
      <c r="F1540" s="286" t="s">
        <v>3078</v>
      </c>
      <c r="G1540" s="129" t="s">
        <v>2988</v>
      </c>
      <c r="H1540" s="308">
        <v>44385</v>
      </c>
      <c r="I1540" s="311" t="s">
        <v>2989</v>
      </c>
      <c r="J1540" s="118"/>
    </row>
    <row r="1541" spans="1:10" ht="60" x14ac:dyDescent="0.2">
      <c r="A1541" s="286" t="s">
        <v>3079</v>
      </c>
      <c r="B1541" s="129" t="s">
        <v>3075</v>
      </c>
      <c r="C1541" s="114"/>
      <c r="D1541" s="129" t="s">
        <v>2986</v>
      </c>
      <c r="E1541" s="310">
        <v>120105</v>
      </c>
      <c r="F1541" s="286" t="s">
        <v>3080</v>
      </c>
      <c r="G1541" s="129" t="s">
        <v>2988</v>
      </c>
      <c r="H1541" s="308">
        <v>44385</v>
      </c>
      <c r="I1541" s="311" t="s">
        <v>2989</v>
      </c>
      <c r="J1541" s="118"/>
    </row>
    <row r="1542" spans="1:10" ht="36" x14ac:dyDescent="0.2">
      <c r="A1542" s="286" t="s">
        <v>3081</v>
      </c>
      <c r="B1542" s="129" t="s">
        <v>2985</v>
      </c>
      <c r="C1542" s="114"/>
      <c r="D1542" s="129" t="s">
        <v>2986</v>
      </c>
      <c r="E1542" s="310">
        <v>58838.71</v>
      </c>
      <c r="F1542" s="286" t="s">
        <v>3082</v>
      </c>
      <c r="G1542" s="129" t="s">
        <v>3002</v>
      </c>
      <c r="H1542" s="308">
        <v>44412</v>
      </c>
      <c r="I1542" s="311" t="s">
        <v>2989</v>
      </c>
      <c r="J1542" s="118"/>
    </row>
    <row r="1543" spans="1:10" ht="48" x14ac:dyDescent="0.2">
      <c r="A1543" s="286" t="s">
        <v>3083</v>
      </c>
      <c r="B1543" s="129" t="s">
        <v>2996</v>
      </c>
      <c r="C1543" s="114"/>
      <c r="D1543" s="129" t="s">
        <v>2986</v>
      </c>
      <c r="E1543" s="310">
        <v>78947.38</v>
      </c>
      <c r="F1543" s="286" t="s">
        <v>3084</v>
      </c>
      <c r="G1543" s="129" t="s">
        <v>2988</v>
      </c>
      <c r="H1543" s="308">
        <v>44475</v>
      </c>
      <c r="I1543" s="311" t="s">
        <v>2989</v>
      </c>
      <c r="J1543" s="118"/>
    </row>
    <row r="1544" spans="1:10" ht="66.75" customHeight="1" x14ac:dyDescent="0.2">
      <c r="A1544" s="286" t="s">
        <v>3085</v>
      </c>
      <c r="B1544" s="129" t="s">
        <v>2993</v>
      </c>
      <c r="C1544" s="114"/>
      <c r="D1544" s="129" t="s">
        <v>2986</v>
      </c>
      <c r="E1544" s="310">
        <v>169999.76</v>
      </c>
      <c r="F1544" s="286" t="s">
        <v>2999</v>
      </c>
      <c r="G1544" s="129" t="s">
        <v>2988</v>
      </c>
      <c r="H1544" s="308">
        <v>44480</v>
      </c>
      <c r="I1544" s="311" t="s">
        <v>2989</v>
      </c>
      <c r="J1544" s="118"/>
    </row>
    <row r="1545" spans="1:10" ht="36" x14ac:dyDescent="0.2">
      <c r="A1545" s="286" t="s">
        <v>3086</v>
      </c>
      <c r="B1545" s="129" t="s">
        <v>2993</v>
      </c>
      <c r="C1545" s="114"/>
      <c r="D1545" s="129" t="s">
        <v>2986</v>
      </c>
      <c r="E1545" s="310">
        <v>1939404</v>
      </c>
      <c r="F1545" s="286" t="s">
        <v>3001</v>
      </c>
      <c r="G1545" s="129" t="s">
        <v>2988</v>
      </c>
      <c r="H1545" s="308">
        <v>44480</v>
      </c>
      <c r="I1545" s="311" t="s">
        <v>2989</v>
      </c>
      <c r="J1545" s="118"/>
    </row>
    <row r="1546" spans="1:10" ht="60" x14ac:dyDescent="0.2">
      <c r="A1546" s="286" t="s">
        <v>3087</v>
      </c>
      <c r="B1546" s="129" t="s">
        <v>2993</v>
      </c>
      <c r="C1546" s="114"/>
      <c r="D1546" s="129" t="s">
        <v>2986</v>
      </c>
      <c r="E1546" s="310">
        <v>64920</v>
      </c>
      <c r="F1546" s="286" t="s">
        <v>3023</v>
      </c>
      <c r="G1546" s="129" t="s">
        <v>2988</v>
      </c>
      <c r="H1546" s="308">
        <v>44512</v>
      </c>
      <c r="I1546" s="311" t="s">
        <v>2989</v>
      </c>
      <c r="J1546" s="118"/>
    </row>
    <row r="1547" spans="1:10" ht="84" x14ac:dyDescent="0.2">
      <c r="A1547" s="286" t="s">
        <v>3088</v>
      </c>
      <c r="B1547" s="129" t="s">
        <v>3075</v>
      </c>
      <c r="C1547" s="114"/>
      <c r="D1547" s="129" t="s">
        <v>2986</v>
      </c>
      <c r="E1547" s="310">
        <v>169064</v>
      </c>
      <c r="F1547" s="286" t="s">
        <v>3080</v>
      </c>
      <c r="G1547" s="129" t="s">
        <v>3002</v>
      </c>
      <c r="H1547" s="308">
        <v>44506</v>
      </c>
      <c r="I1547" s="311" t="s">
        <v>2989</v>
      </c>
      <c r="J1547" s="118"/>
    </row>
    <row r="1548" spans="1:10" ht="36" x14ac:dyDescent="0.2">
      <c r="A1548" s="286" t="s">
        <v>3089</v>
      </c>
      <c r="B1548" s="129" t="s">
        <v>2993</v>
      </c>
      <c r="C1548" s="114"/>
      <c r="D1548" s="129" t="s">
        <v>2986</v>
      </c>
      <c r="E1548" s="310" t="s">
        <v>3090</v>
      </c>
      <c r="F1548" s="286" t="s">
        <v>3091</v>
      </c>
      <c r="G1548" s="129" t="s">
        <v>2988</v>
      </c>
      <c r="H1548" s="308">
        <v>44286</v>
      </c>
      <c r="I1548" s="311" t="s">
        <v>2989</v>
      </c>
      <c r="J1548" s="118"/>
    </row>
    <row r="1549" spans="1:10" ht="48" x14ac:dyDescent="0.2">
      <c r="A1549" s="286" t="s">
        <v>3092</v>
      </c>
      <c r="B1549" s="129" t="s">
        <v>2993</v>
      </c>
      <c r="C1549" s="114"/>
      <c r="D1549" s="129" t="s">
        <v>2986</v>
      </c>
      <c r="E1549" s="310">
        <v>57356</v>
      </c>
      <c r="F1549" s="286" t="s">
        <v>3093</v>
      </c>
      <c r="G1549" s="129" t="s">
        <v>2988</v>
      </c>
      <c r="H1549" s="308">
        <v>44291</v>
      </c>
      <c r="I1549" s="311" t="s">
        <v>2989</v>
      </c>
      <c r="J1549" s="118"/>
    </row>
    <row r="1550" spans="1:10" ht="84" x14ac:dyDescent="0.2">
      <c r="A1550" s="286" t="s">
        <v>3094</v>
      </c>
      <c r="B1550" s="129" t="s">
        <v>2993</v>
      </c>
      <c r="C1550" s="114"/>
      <c r="D1550" s="129" t="s">
        <v>2986</v>
      </c>
      <c r="E1550" s="310">
        <v>572885.62</v>
      </c>
      <c r="F1550" s="286" t="s">
        <v>3095</v>
      </c>
      <c r="G1550" s="129" t="s">
        <v>2988</v>
      </c>
      <c r="H1550" s="308">
        <v>44301</v>
      </c>
      <c r="I1550" s="311" t="s">
        <v>2989</v>
      </c>
      <c r="J1550" s="118"/>
    </row>
    <row r="1551" spans="1:10" ht="36" x14ac:dyDescent="0.2">
      <c r="A1551" s="286" t="s">
        <v>3096</v>
      </c>
      <c r="B1551" s="129" t="s">
        <v>2993</v>
      </c>
      <c r="C1551" s="114"/>
      <c r="D1551" s="129" t="s">
        <v>2986</v>
      </c>
      <c r="E1551" s="310">
        <v>81583</v>
      </c>
      <c r="F1551" s="286" t="s">
        <v>3097</v>
      </c>
      <c r="G1551" s="129" t="s">
        <v>2988</v>
      </c>
      <c r="H1551" s="308">
        <v>44327</v>
      </c>
      <c r="I1551" s="311" t="s">
        <v>2989</v>
      </c>
      <c r="J1551" s="118"/>
    </row>
    <row r="1552" spans="1:10" ht="48" x14ac:dyDescent="0.2">
      <c r="A1552" s="286" t="s">
        <v>3098</v>
      </c>
      <c r="B1552" s="129" t="s">
        <v>2993</v>
      </c>
      <c r="C1552" s="114"/>
      <c r="D1552" s="129" t="s">
        <v>2986</v>
      </c>
      <c r="E1552" s="310">
        <v>63732</v>
      </c>
      <c r="F1552" s="286" t="s">
        <v>3093</v>
      </c>
      <c r="G1552" s="129" t="s">
        <v>2988</v>
      </c>
      <c r="H1552" s="308">
        <v>44347</v>
      </c>
      <c r="I1552" s="311" t="s">
        <v>2989</v>
      </c>
      <c r="J1552" s="118"/>
    </row>
    <row r="1553" spans="1:10" ht="18" x14ac:dyDescent="0.2">
      <c r="A1553" s="79" t="s">
        <v>216</v>
      </c>
      <c r="B1553" s="80"/>
      <c r="C1553" s="80"/>
      <c r="D1553" s="80"/>
      <c r="E1553" s="290">
        <f>SUM(E1554:E1618)</f>
        <v>12829002.399999999</v>
      </c>
      <c r="F1553" s="80"/>
      <c r="G1553" s="81"/>
      <c r="H1553" s="81"/>
      <c r="I1553" s="81"/>
      <c r="J1553" s="81"/>
    </row>
    <row r="1554" spans="1:10" ht="72" x14ac:dyDescent="0.2">
      <c r="A1554" s="286" t="s">
        <v>3099</v>
      </c>
      <c r="B1554" s="129" t="s">
        <v>3100</v>
      </c>
      <c r="C1554" s="114"/>
      <c r="D1554" s="129" t="s">
        <v>2986</v>
      </c>
      <c r="E1554" s="310">
        <v>198000</v>
      </c>
      <c r="F1554" s="286" t="s">
        <v>3101</v>
      </c>
      <c r="G1554" s="129" t="s">
        <v>2988</v>
      </c>
      <c r="H1554" s="308">
        <v>44571</v>
      </c>
      <c r="I1554" s="311" t="s">
        <v>2989</v>
      </c>
      <c r="J1554" s="118"/>
    </row>
    <row r="1555" spans="1:10" ht="60" x14ac:dyDescent="0.2">
      <c r="A1555" s="286" t="s">
        <v>3102</v>
      </c>
      <c r="B1555" s="129" t="s">
        <v>3075</v>
      </c>
      <c r="C1555" s="114"/>
      <c r="D1555" s="129" t="s">
        <v>2986</v>
      </c>
      <c r="E1555" s="310">
        <v>52515</v>
      </c>
      <c r="F1555" s="286" t="s">
        <v>3076</v>
      </c>
      <c r="G1555" s="129" t="s">
        <v>2988</v>
      </c>
      <c r="H1555" s="308">
        <v>44575</v>
      </c>
      <c r="I1555" s="311" t="s">
        <v>2989</v>
      </c>
      <c r="J1555" s="118"/>
    </row>
    <row r="1556" spans="1:10" ht="36" x14ac:dyDescent="0.2">
      <c r="A1556" s="286" t="s">
        <v>3103</v>
      </c>
      <c r="B1556" s="129" t="s">
        <v>3104</v>
      </c>
      <c r="C1556" s="114"/>
      <c r="D1556" s="129" t="s">
        <v>2986</v>
      </c>
      <c r="E1556" s="310">
        <v>60000</v>
      </c>
      <c r="F1556" s="286" t="s">
        <v>3105</v>
      </c>
      <c r="G1556" s="129" t="s">
        <v>2988</v>
      </c>
      <c r="H1556" s="308">
        <v>44575</v>
      </c>
      <c r="I1556" s="311" t="s">
        <v>2989</v>
      </c>
      <c r="J1556" s="118"/>
    </row>
    <row r="1557" spans="1:10" ht="60" x14ac:dyDescent="0.2">
      <c r="A1557" s="286" t="s">
        <v>3106</v>
      </c>
      <c r="B1557" s="129" t="s">
        <v>2993</v>
      </c>
      <c r="C1557" s="114"/>
      <c r="D1557" s="129" t="s">
        <v>2986</v>
      </c>
      <c r="E1557" s="310">
        <v>181784.9</v>
      </c>
      <c r="F1557" s="286" t="s">
        <v>3023</v>
      </c>
      <c r="G1557" s="129" t="s">
        <v>2988</v>
      </c>
      <c r="H1557" s="308">
        <v>44575</v>
      </c>
      <c r="I1557" s="311" t="s">
        <v>2989</v>
      </c>
      <c r="J1557" s="118"/>
    </row>
    <row r="1558" spans="1:10" ht="36" x14ac:dyDescent="0.2">
      <c r="A1558" s="286" t="s">
        <v>3107</v>
      </c>
      <c r="B1558" s="129" t="s">
        <v>2993</v>
      </c>
      <c r="C1558" s="114"/>
      <c r="D1558" s="129" t="s">
        <v>2986</v>
      </c>
      <c r="E1558" s="310">
        <v>87320</v>
      </c>
      <c r="F1558" s="286" t="s">
        <v>3108</v>
      </c>
      <c r="G1558" s="129" t="s">
        <v>2988</v>
      </c>
      <c r="H1558" s="308">
        <v>44575</v>
      </c>
      <c r="I1558" s="311" t="s">
        <v>2989</v>
      </c>
      <c r="J1558" s="118"/>
    </row>
    <row r="1559" spans="1:10" ht="60" x14ac:dyDescent="0.2">
      <c r="A1559" s="286" t="s">
        <v>3109</v>
      </c>
      <c r="B1559" s="129" t="s">
        <v>3110</v>
      </c>
      <c r="C1559" s="114"/>
      <c r="D1559" s="129" t="s">
        <v>2986</v>
      </c>
      <c r="E1559" s="310">
        <v>76666.67</v>
      </c>
      <c r="F1559" s="286" t="s">
        <v>3056</v>
      </c>
      <c r="G1559" s="129" t="s">
        <v>2988</v>
      </c>
      <c r="H1559" s="308">
        <v>44575</v>
      </c>
      <c r="I1559" s="311" t="s">
        <v>2989</v>
      </c>
      <c r="J1559" s="118"/>
    </row>
    <row r="1560" spans="1:10" ht="48" x14ac:dyDescent="0.2">
      <c r="A1560" s="286" t="s">
        <v>3111</v>
      </c>
      <c r="B1560" s="129" t="s">
        <v>2993</v>
      </c>
      <c r="C1560" s="114"/>
      <c r="D1560" s="129" t="s">
        <v>2986</v>
      </c>
      <c r="E1560" s="310">
        <v>66080</v>
      </c>
      <c r="F1560" s="286" t="s">
        <v>3066</v>
      </c>
      <c r="G1560" s="129" t="s">
        <v>2988</v>
      </c>
      <c r="H1560" s="308">
        <v>44575</v>
      </c>
      <c r="I1560" s="311" t="s">
        <v>2989</v>
      </c>
      <c r="J1560" s="118"/>
    </row>
    <row r="1561" spans="1:10" ht="60" x14ac:dyDescent="0.2">
      <c r="A1561" s="286" t="s">
        <v>3112</v>
      </c>
      <c r="B1561" s="129" t="s">
        <v>3068</v>
      </c>
      <c r="C1561" s="114"/>
      <c r="D1561" s="129" t="s">
        <v>2986</v>
      </c>
      <c r="E1561" s="310">
        <v>222223.5</v>
      </c>
      <c r="F1561" s="286" t="s">
        <v>3113</v>
      </c>
      <c r="G1561" s="129" t="s">
        <v>2988</v>
      </c>
      <c r="H1561" s="308">
        <v>44575</v>
      </c>
      <c r="I1561" s="311" t="s">
        <v>2989</v>
      </c>
      <c r="J1561" s="118"/>
    </row>
    <row r="1562" spans="1:10" ht="60" x14ac:dyDescent="0.2">
      <c r="A1562" s="286" t="s">
        <v>3114</v>
      </c>
      <c r="B1562" s="129" t="s">
        <v>3068</v>
      </c>
      <c r="C1562" s="114"/>
      <c r="D1562" s="129" t="s">
        <v>2986</v>
      </c>
      <c r="E1562" s="310">
        <v>141380.51999999999</v>
      </c>
      <c r="F1562" s="286" t="s">
        <v>3069</v>
      </c>
      <c r="G1562" s="129" t="s">
        <v>2988</v>
      </c>
      <c r="H1562" s="308">
        <v>44575</v>
      </c>
      <c r="I1562" s="311" t="s">
        <v>2989</v>
      </c>
      <c r="J1562" s="118"/>
    </row>
    <row r="1563" spans="1:10" ht="36" x14ac:dyDescent="0.2">
      <c r="A1563" s="286" t="s">
        <v>3115</v>
      </c>
      <c r="B1563" s="129" t="s">
        <v>3104</v>
      </c>
      <c r="C1563" s="114"/>
      <c r="D1563" s="129" t="s">
        <v>2986</v>
      </c>
      <c r="E1563" s="310">
        <v>57500</v>
      </c>
      <c r="F1563" s="286" t="s">
        <v>3116</v>
      </c>
      <c r="G1563" s="129" t="s">
        <v>2988</v>
      </c>
      <c r="H1563" s="308">
        <v>44575</v>
      </c>
      <c r="I1563" s="311" t="s">
        <v>2989</v>
      </c>
      <c r="J1563" s="118"/>
    </row>
    <row r="1564" spans="1:10" ht="60" x14ac:dyDescent="0.2">
      <c r="A1564" s="286" t="s">
        <v>3117</v>
      </c>
      <c r="B1564" s="129" t="s">
        <v>3075</v>
      </c>
      <c r="C1564" s="114"/>
      <c r="D1564" s="129" t="s">
        <v>2986</v>
      </c>
      <c r="E1564" s="310">
        <v>345012.94</v>
      </c>
      <c r="F1564" s="286" t="s">
        <v>3078</v>
      </c>
      <c r="G1564" s="129" t="s">
        <v>2988</v>
      </c>
      <c r="H1564" s="308">
        <v>44575</v>
      </c>
      <c r="I1564" s="311" t="s">
        <v>2989</v>
      </c>
      <c r="J1564" s="118"/>
    </row>
    <row r="1565" spans="1:10" ht="84" x14ac:dyDescent="0.2">
      <c r="A1565" s="286" t="s">
        <v>3118</v>
      </c>
      <c r="B1565" s="129" t="s">
        <v>3075</v>
      </c>
      <c r="C1565" s="114"/>
      <c r="D1565" s="129" t="s">
        <v>2986</v>
      </c>
      <c r="E1565" s="310">
        <v>483040</v>
      </c>
      <c r="F1565" s="286" t="s">
        <v>3080</v>
      </c>
      <c r="G1565" s="129" t="s">
        <v>3002</v>
      </c>
      <c r="H1565" s="308">
        <v>44575</v>
      </c>
      <c r="I1565" s="311" t="s">
        <v>2989</v>
      </c>
      <c r="J1565" s="118"/>
    </row>
    <row r="1566" spans="1:10" ht="36" x14ac:dyDescent="0.2">
      <c r="A1566" s="286" t="s">
        <v>3119</v>
      </c>
      <c r="B1566" s="129" t="s">
        <v>3104</v>
      </c>
      <c r="C1566" s="114"/>
      <c r="D1566" s="129" t="s">
        <v>2986</v>
      </c>
      <c r="E1566" s="310">
        <v>72500</v>
      </c>
      <c r="F1566" s="286" t="s">
        <v>3017</v>
      </c>
      <c r="G1566" s="129" t="s">
        <v>2988</v>
      </c>
      <c r="H1566" s="308">
        <v>44575</v>
      </c>
      <c r="I1566" s="311" t="s">
        <v>2989</v>
      </c>
      <c r="J1566" s="118"/>
    </row>
    <row r="1567" spans="1:10" ht="48" x14ac:dyDescent="0.2">
      <c r="A1567" s="286" t="s">
        <v>3120</v>
      </c>
      <c r="B1567" s="129" t="s">
        <v>3104</v>
      </c>
      <c r="C1567" s="114"/>
      <c r="D1567" s="129" t="s">
        <v>2986</v>
      </c>
      <c r="E1567" s="310">
        <v>60000</v>
      </c>
      <c r="F1567" s="286" t="s">
        <v>3121</v>
      </c>
      <c r="G1567" s="129" t="s">
        <v>2988</v>
      </c>
      <c r="H1567" s="308">
        <v>44567</v>
      </c>
      <c r="I1567" s="311" t="s">
        <v>2989</v>
      </c>
      <c r="J1567" s="118"/>
    </row>
    <row r="1568" spans="1:10" ht="48" x14ac:dyDescent="0.2">
      <c r="A1568" s="286" t="s">
        <v>3122</v>
      </c>
      <c r="B1568" s="129"/>
      <c r="C1568" s="114"/>
      <c r="D1568" s="129" t="s">
        <v>2986</v>
      </c>
      <c r="E1568" s="310">
        <v>97996.28</v>
      </c>
      <c r="F1568" s="286" t="s">
        <v>3123</v>
      </c>
      <c r="G1568" s="129" t="s">
        <v>2988</v>
      </c>
      <c r="H1568" s="308">
        <v>44588</v>
      </c>
      <c r="I1568" s="311" t="s">
        <v>2989</v>
      </c>
      <c r="J1568" s="118"/>
    </row>
    <row r="1569" spans="1:10" ht="36" x14ac:dyDescent="0.2">
      <c r="A1569" s="286" t="s">
        <v>3124</v>
      </c>
      <c r="B1569" s="129" t="s">
        <v>2993</v>
      </c>
      <c r="C1569" s="114"/>
      <c r="D1569" s="129" t="s">
        <v>2986</v>
      </c>
      <c r="E1569" s="310">
        <v>56666.67</v>
      </c>
      <c r="F1569" s="286" t="s">
        <v>3125</v>
      </c>
      <c r="G1569" s="129" t="s">
        <v>3002</v>
      </c>
      <c r="H1569" s="308">
        <v>44579</v>
      </c>
      <c r="I1569" s="311" t="s">
        <v>2989</v>
      </c>
      <c r="J1569" s="118"/>
    </row>
    <row r="1570" spans="1:10" ht="36" x14ac:dyDescent="0.2">
      <c r="A1570" s="286" t="s">
        <v>3126</v>
      </c>
      <c r="B1570" s="129" t="s">
        <v>2996</v>
      </c>
      <c r="C1570" s="114"/>
      <c r="D1570" s="129" t="s">
        <v>2986</v>
      </c>
      <c r="E1570" s="310">
        <v>105000</v>
      </c>
      <c r="F1570" s="286" t="s">
        <v>3127</v>
      </c>
      <c r="G1570" s="129" t="s">
        <v>2988</v>
      </c>
      <c r="H1570" s="308">
        <v>44578</v>
      </c>
      <c r="I1570" s="311" t="s">
        <v>2989</v>
      </c>
      <c r="J1570" s="118"/>
    </row>
    <row r="1571" spans="1:10" ht="108" x14ac:dyDescent="0.2">
      <c r="A1571" s="286" t="s">
        <v>3128</v>
      </c>
      <c r="B1571" s="129" t="s">
        <v>3104</v>
      </c>
      <c r="C1571" s="114"/>
      <c r="D1571" s="129" t="s">
        <v>2986</v>
      </c>
      <c r="E1571" s="310">
        <v>81004.05</v>
      </c>
      <c r="F1571" s="286" t="s">
        <v>3129</v>
      </c>
      <c r="G1571" s="129" t="s">
        <v>2988</v>
      </c>
      <c r="H1571" s="308">
        <v>44547</v>
      </c>
      <c r="I1571" s="311" t="s">
        <v>2989</v>
      </c>
      <c r="J1571" s="118"/>
    </row>
    <row r="1572" spans="1:10" ht="36" x14ac:dyDescent="0.2">
      <c r="A1572" s="286" t="s">
        <v>3130</v>
      </c>
      <c r="B1572" s="129" t="s">
        <v>2993</v>
      </c>
      <c r="C1572" s="114"/>
      <c r="D1572" s="129" t="s">
        <v>2986</v>
      </c>
      <c r="E1572" s="310">
        <v>194474.98</v>
      </c>
      <c r="F1572" s="286" t="s">
        <v>3131</v>
      </c>
      <c r="G1572" s="129" t="s">
        <v>2988</v>
      </c>
      <c r="H1572" s="308">
        <v>44580</v>
      </c>
      <c r="I1572" s="311" t="s">
        <v>2989</v>
      </c>
      <c r="J1572" s="118"/>
    </row>
    <row r="1573" spans="1:10" ht="48" x14ac:dyDescent="0.2">
      <c r="A1573" s="286" t="s">
        <v>3132</v>
      </c>
      <c r="B1573" s="129" t="s">
        <v>2993</v>
      </c>
      <c r="C1573" s="114"/>
      <c r="D1573" s="129" t="s">
        <v>2986</v>
      </c>
      <c r="E1573" s="310">
        <v>118000</v>
      </c>
      <c r="F1573" s="286" t="s">
        <v>3066</v>
      </c>
      <c r="G1573" s="129" t="s">
        <v>2988</v>
      </c>
      <c r="H1573" s="308">
        <v>44613</v>
      </c>
      <c r="I1573" s="311" t="s">
        <v>2989</v>
      </c>
      <c r="J1573" s="118"/>
    </row>
    <row r="1574" spans="1:10" ht="36" x14ac:dyDescent="0.2">
      <c r="A1574" s="286" t="s">
        <v>3133</v>
      </c>
      <c r="B1574" s="129" t="s">
        <v>3104</v>
      </c>
      <c r="C1574" s="114"/>
      <c r="D1574" s="129" t="s">
        <v>2986</v>
      </c>
      <c r="E1574" s="310">
        <v>60000</v>
      </c>
      <c r="F1574" s="286" t="s">
        <v>3134</v>
      </c>
      <c r="G1574" s="129" t="s">
        <v>2988</v>
      </c>
      <c r="H1574" s="308">
        <v>44589</v>
      </c>
      <c r="I1574" s="311" t="s">
        <v>2989</v>
      </c>
      <c r="J1574" s="118"/>
    </row>
    <row r="1575" spans="1:10" ht="84" x14ac:dyDescent="0.2">
      <c r="A1575" s="286" t="s">
        <v>3135</v>
      </c>
      <c r="B1575" s="129" t="s">
        <v>3075</v>
      </c>
      <c r="C1575" s="114"/>
      <c r="D1575" s="129" t="s">
        <v>2986</v>
      </c>
      <c r="E1575" s="310">
        <v>1307878</v>
      </c>
      <c r="F1575" s="286" t="s">
        <v>3080</v>
      </c>
      <c r="G1575" s="129" t="s">
        <v>3002</v>
      </c>
      <c r="H1575" s="308">
        <v>44628</v>
      </c>
      <c r="I1575" s="311" t="s">
        <v>2989</v>
      </c>
      <c r="J1575" s="118"/>
    </row>
    <row r="1576" spans="1:10" ht="36" x14ac:dyDescent="0.2">
      <c r="A1576" s="286" t="s">
        <v>3136</v>
      </c>
      <c r="B1576" s="129" t="s">
        <v>2993</v>
      </c>
      <c r="C1576" s="114"/>
      <c r="D1576" s="129" t="s">
        <v>2986</v>
      </c>
      <c r="E1576" s="310">
        <v>167415.67999999999</v>
      </c>
      <c r="F1576" s="286" t="s">
        <v>3131</v>
      </c>
      <c r="G1576" s="129" t="s">
        <v>2988</v>
      </c>
      <c r="H1576" s="308">
        <v>44629</v>
      </c>
      <c r="I1576" s="311" t="s">
        <v>2989</v>
      </c>
      <c r="J1576" s="118"/>
    </row>
    <row r="1577" spans="1:10" ht="36" x14ac:dyDescent="0.2">
      <c r="A1577" s="286" t="s">
        <v>3137</v>
      </c>
      <c r="B1577" s="129" t="s">
        <v>3104</v>
      </c>
      <c r="C1577" s="114"/>
      <c r="D1577" s="129" t="s">
        <v>2986</v>
      </c>
      <c r="E1577" s="310">
        <v>52900</v>
      </c>
      <c r="F1577" s="286" t="s">
        <v>3138</v>
      </c>
      <c r="G1577" s="129" t="s">
        <v>2988</v>
      </c>
      <c r="H1577" s="308">
        <v>44624</v>
      </c>
      <c r="I1577" s="311" t="s">
        <v>2989</v>
      </c>
      <c r="J1577" s="118"/>
    </row>
    <row r="1578" spans="1:10" ht="72" x14ac:dyDescent="0.2">
      <c r="A1578" s="286" t="s">
        <v>3139</v>
      </c>
      <c r="B1578" s="129" t="s">
        <v>3104</v>
      </c>
      <c r="C1578" s="114"/>
      <c r="D1578" s="129" t="s">
        <v>2986</v>
      </c>
      <c r="E1578" s="310">
        <v>58000</v>
      </c>
      <c r="F1578" s="286" t="s">
        <v>3039</v>
      </c>
      <c r="G1578" s="129" t="s">
        <v>2988</v>
      </c>
      <c r="H1578" s="308">
        <v>44637</v>
      </c>
      <c r="I1578" s="311" t="s">
        <v>2989</v>
      </c>
      <c r="J1578" s="118"/>
    </row>
    <row r="1579" spans="1:10" ht="48" x14ac:dyDescent="0.2">
      <c r="A1579" s="286" t="s">
        <v>3140</v>
      </c>
      <c r="B1579" s="129" t="s">
        <v>2993</v>
      </c>
      <c r="C1579" s="114"/>
      <c r="D1579" s="129" t="s">
        <v>2986</v>
      </c>
      <c r="E1579" s="310">
        <v>65136</v>
      </c>
      <c r="F1579" s="286" t="s">
        <v>3141</v>
      </c>
      <c r="G1579" s="129" t="s">
        <v>2988</v>
      </c>
      <c r="H1579" s="308">
        <v>44609</v>
      </c>
      <c r="I1579" s="311" t="s">
        <v>2989</v>
      </c>
      <c r="J1579" s="118"/>
    </row>
    <row r="1580" spans="1:10" ht="36" x14ac:dyDescent="0.2">
      <c r="A1580" s="286" t="s">
        <v>3142</v>
      </c>
      <c r="B1580" s="129" t="s">
        <v>3104</v>
      </c>
      <c r="C1580" s="114"/>
      <c r="D1580" s="129" t="s">
        <v>2986</v>
      </c>
      <c r="E1580" s="310">
        <v>108000</v>
      </c>
      <c r="F1580" s="286" t="s">
        <v>3143</v>
      </c>
      <c r="G1580" s="129" t="s">
        <v>3002</v>
      </c>
      <c r="H1580" s="308">
        <v>44644</v>
      </c>
      <c r="I1580" s="311" t="s">
        <v>2989</v>
      </c>
      <c r="J1580" s="118"/>
    </row>
    <row r="1581" spans="1:10" ht="48" x14ac:dyDescent="0.2">
      <c r="A1581" s="286" t="s">
        <v>3144</v>
      </c>
      <c r="B1581" s="129" t="s">
        <v>2993</v>
      </c>
      <c r="C1581" s="114"/>
      <c r="D1581" s="129" t="s">
        <v>2986</v>
      </c>
      <c r="E1581" s="310">
        <v>72883.64</v>
      </c>
      <c r="F1581" s="286" t="s">
        <v>3145</v>
      </c>
      <c r="G1581" s="129" t="s">
        <v>3002</v>
      </c>
      <c r="H1581" s="308">
        <v>44656</v>
      </c>
      <c r="I1581" s="311" t="s">
        <v>2989</v>
      </c>
      <c r="J1581" s="118"/>
    </row>
    <row r="1582" spans="1:10" ht="48" x14ac:dyDescent="0.2">
      <c r="A1582" s="286" t="s">
        <v>3146</v>
      </c>
      <c r="B1582" s="129" t="s">
        <v>3110</v>
      </c>
      <c r="C1582" s="114"/>
      <c r="D1582" s="129" t="s">
        <v>2986</v>
      </c>
      <c r="E1582" s="310">
        <v>496565.11</v>
      </c>
      <c r="F1582" s="286" t="s">
        <v>3147</v>
      </c>
      <c r="G1582" s="308" t="s">
        <v>3002</v>
      </c>
      <c r="H1582" s="308">
        <v>44636</v>
      </c>
      <c r="I1582" s="311" t="s">
        <v>2989</v>
      </c>
      <c r="J1582" s="118"/>
    </row>
    <row r="1583" spans="1:10" ht="48" x14ac:dyDescent="0.2">
      <c r="A1583" s="286" t="s">
        <v>3148</v>
      </c>
      <c r="B1583" s="129" t="s">
        <v>2993</v>
      </c>
      <c r="C1583" s="114"/>
      <c r="D1583" s="129" t="s">
        <v>2986</v>
      </c>
      <c r="E1583" s="310">
        <v>79100</v>
      </c>
      <c r="F1583" s="286" t="s">
        <v>3021</v>
      </c>
      <c r="G1583" s="129" t="s">
        <v>2988</v>
      </c>
      <c r="H1583" s="308">
        <v>44670</v>
      </c>
      <c r="I1583" s="311" t="s">
        <v>2989</v>
      </c>
      <c r="J1583" s="118"/>
    </row>
    <row r="1584" spans="1:10" ht="36" x14ac:dyDescent="0.2">
      <c r="A1584" s="286" t="s">
        <v>3149</v>
      </c>
      <c r="B1584" s="129" t="s">
        <v>3104</v>
      </c>
      <c r="C1584" s="114"/>
      <c r="D1584" s="129" t="s">
        <v>2986</v>
      </c>
      <c r="E1584" s="310">
        <v>66000</v>
      </c>
      <c r="F1584" s="286" t="s">
        <v>3150</v>
      </c>
      <c r="G1584" s="129" t="s">
        <v>3002</v>
      </c>
      <c r="H1584" s="308">
        <v>44669</v>
      </c>
      <c r="I1584" s="311" t="s">
        <v>2989</v>
      </c>
      <c r="J1584" s="118"/>
    </row>
    <row r="1585" spans="1:10" ht="36" x14ac:dyDescent="0.2">
      <c r="A1585" s="286" t="s">
        <v>3151</v>
      </c>
      <c r="B1585" s="129" t="s">
        <v>2993</v>
      </c>
      <c r="C1585" s="114"/>
      <c r="D1585" s="129" t="s">
        <v>2986</v>
      </c>
      <c r="E1585" s="310">
        <v>96000</v>
      </c>
      <c r="F1585" s="286" t="s">
        <v>3021</v>
      </c>
      <c r="G1585" s="129" t="s">
        <v>3002</v>
      </c>
      <c r="H1585" s="308">
        <v>44684</v>
      </c>
      <c r="I1585" s="311" t="s">
        <v>2989</v>
      </c>
      <c r="J1585" s="118"/>
    </row>
    <row r="1586" spans="1:10" ht="36" x14ac:dyDescent="0.2">
      <c r="A1586" s="286" t="s">
        <v>3152</v>
      </c>
      <c r="B1586" s="129" t="s">
        <v>3104</v>
      </c>
      <c r="C1586" s="114"/>
      <c r="D1586" s="129" t="s">
        <v>2986</v>
      </c>
      <c r="E1586" s="310">
        <v>93600</v>
      </c>
      <c r="F1586" s="286" t="s">
        <v>3153</v>
      </c>
      <c r="G1586" s="129" t="s">
        <v>3002</v>
      </c>
      <c r="H1586" s="308">
        <v>44684</v>
      </c>
      <c r="I1586" s="311" t="s">
        <v>2989</v>
      </c>
      <c r="J1586" s="118"/>
    </row>
    <row r="1587" spans="1:10" ht="60" x14ac:dyDescent="0.2">
      <c r="A1587" s="313" t="s">
        <v>3154</v>
      </c>
      <c r="B1587" s="314"/>
      <c r="C1587" s="117"/>
      <c r="D1587" s="314" t="s">
        <v>2986</v>
      </c>
      <c r="E1587" s="315">
        <v>149144.92000000001</v>
      </c>
      <c r="F1587" s="313" t="s">
        <v>3155</v>
      </c>
      <c r="G1587" s="314" t="s">
        <v>2988</v>
      </c>
      <c r="H1587" s="316">
        <v>44684</v>
      </c>
      <c r="I1587" s="317" t="s">
        <v>2989</v>
      </c>
      <c r="J1587" s="318"/>
    </row>
    <row r="1588" spans="1:10" ht="36" x14ac:dyDescent="0.2">
      <c r="A1588" s="286" t="s">
        <v>3156</v>
      </c>
      <c r="B1588" s="129" t="s">
        <v>3104</v>
      </c>
      <c r="C1588" s="114"/>
      <c r="D1588" s="129" t="s">
        <v>2986</v>
      </c>
      <c r="E1588" s="310">
        <v>84000</v>
      </c>
      <c r="F1588" s="286" t="s">
        <v>3157</v>
      </c>
      <c r="G1588" s="129" t="s">
        <v>3002</v>
      </c>
      <c r="H1588" s="308">
        <v>44713</v>
      </c>
      <c r="I1588" s="311" t="s">
        <v>2989</v>
      </c>
      <c r="J1588" s="118"/>
    </row>
    <row r="1589" spans="1:10" ht="36" x14ac:dyDescent="0.2">
      <c r="A1589" s="286" t="s">
        <v>3158</v>
      </c>
      <c r="B1589" s="129" t="s">
        <v>3104</v>
      </c>
      <c r="C1589" s="114"/>
      <c r="D1589" s="129" t="s">
        <v>2986</v>
      </c>
      <c r="E1589" s="310">
        <v>84000</v>
      </c>
      <c r="F1589" s="286" t="s">
        <v>3159</v>
      </c>
      <c r="G1589" s="129" t="s">
        <v>3002</v>
      </c>
      <c r="H1589" s="308">
        <v>44714</v>
      </c>
      <c r="I1589" s="311" t="s">
        <v>2989</v>
      </c>
      <c r="J1589" s="118"/>
    </row>
    <row r="1590" spans="1:10" ht="36" x14ac:dyDescent="0.2">
      <c r="A1590" s="286" t="s">
        <v>3160</v>
      </c>
      <c r="B1590" s="129" t="s">
        <v>3104</v>
      </c>
      <c r="C1590" s="114"/>
      <c r="D1590" s="129" t="s">
        <v>2986</v>
      </c>
      <c r="E1590" s="310">
        <v>101500</v>
      </c>
      <c r="F1590" s="286" t="s">
        <v>3017</v>
      </c>
      <c r="G1590" s="129" t="s">
        <v>3002</v>
      </c>
      <c r="H1590" s="308">
        <v>44714</v>
      </c>
      <c r="I1590" s="311" t="s">
        <v>2989</v>
      </c>
      <c r="J1590" s="118"/>
    </row>
    <row r="1591" spans="1:10" ht="72" x14ac:dyDescent="0.2">
      <c r="A1591" s="286" t="s">
        <v>3161</v>
      </c>
      <c r="B1591" s="129" t="s">
        <v>2996</v>
      </c>
      <c r="C1591" s="114"/>
      <c r="D1591" s="129" t="s">
        <v>2986</v>
      </c>
      <c r="E1591" s="310">
        <v>88444.51</v>
      </c>
      <c r="F1591" s="286" t="s">
        <v>3162</v>
      </c>
      <c r="G1591" s="129" t="s">
        <v>3002</v>
      </c>
      <c r="H1591" s="308">
        <v>44729</v>
      </c>
      <c r="I1591" s="311" t="s">
        <v>2989</v>
      </c>
      <c r="J1591" s="118"/>
    </row>
    <row r="1592" spans="1:10" ht="60" x14ac:dyDescent="0.2">
      <c r="A1592" s="286" t="s">
        <v>3163</v>
      </c>
      <c r="B1592" s="129" t="s">
        <v>3104</v>
      </c>
      <c r="C1592" s="114"/>
      <c r="D1592" s="129" t="s">
        <v>2986</v>
      </c>
      <c r="E1592" s="310">
        <v>54000</v>
      </c>
      <c r="F1592" s="286" t="s">
        <v>3164</v>
      </c>
      <c r="G1592" s="129" t="s">
        <v>3002</v>
      </c>
      <c r="H1592" s="308">
        <v>44729</v>
      </c>
      <c r="I1592" s="311" t="s">
        <v>2989</v>
      </c>
      <c r="J1592" s="118"/>
    </row>
    <row r="1593" spans="1:10" ht="36" x14ac:dyDescent="0.2">
      <c r="A1593" s="286" t="s">
        <v>3165</v>
      </c>
      <c r="B1593" s="129" t="s">
        <v>3104</v>
      </c>
      <c r="C1593" s="114"/>
      <c r="D1593" s="129" t="s">
        <v>2986</v>
      </c>
      <c r="E1593" s="310">
        <v>76000</v>
      </c>
      <c r="F1593" s="313" t="s">
        <v>3166</v>
      </c>
      <c r="G1593" s="129" t="s">
        <v>3002</v>
      </c>
      <c r="H1593" s="308">
        <v>44733</v>
      </c>
      <c r="I1593" s="311" t="s">
        <v>2989</v>
      </c>
      <c r="J1593" s="118"/>
    </row>
    <row r="1594" spans="1:10" ht="36" x14ac:dyDescent="0.2">
      <c r="A1594" s="286" t="s">
        <v>3167</v>
      </c>
      <c r="B1594" s="129" t="s">
        <v>3104</v>
      </c>
      <c r="C1594" s="114"/>
      <c r="D1594" s="129" t="s">
        <v>2986</v>
      </c>
      <c r="E1594" s="310">
        <v>60000</v>
      </c>
      <c r="F1594" s="286" t="s">
        <v>3168</v>
      </c>
      <c r="G1594" s="129" t="s">
        <v>3002</v>
      </c>
      <c r="H1594" s="308">
        <v>44733</v>
      </c>
      <c r="I1594" s="311" t="s">
        <v>2989</v>
      </c>
      <c r="J1594" s="118"/>
    </row>
    <row r="1595" spans="1:10" ht="48" x14ac:dyDescent="0.2">
      <c r="A1595" s="286" t="s">
        <v>3169</v>
      </c>
      <c r="B1595" s="129" t="s">
        <v>2993</v>
      </c>
      <c r="C1595" s="114"/>
      <c r="D1595" s="129" t="s">
        <v>2986</v>
      </c>
      <c r="E1595" s="310">
        <v>54922.42</v>
      </c>
      <c r="F1595" s="286" t="s">
        <v>3170</v>
      </c>
      <c r="G1595" s="129" t="s">
        <v>3002</v>
      </c>
      <c r="H1595" s="308">
        <v>44737</v>
      </c>
      <c r="I1595" s="311" t="s">
        <v>2989</v>
      </c>
      <c r="J1595" s="118"/>
    </row>
    <row r="1596" spans="1:10" ht="48" x14ac:dyDescent="0.2">
      <c r="A1596" s="286" t="s">
        <v>3171</v>
      </c>
      <c r="B1596" s="129" t="s">
        <v>2996</v>
      </c>
      <c r="C1596" s="114"/>
      <c r="D1596" s="129" t="s">
        <v>2986</v>
      </c>
      <c r="E1596" s="310" t="s">
        <v>3172</v>
      </c>
      <c r="F1596" s="286" t="s">
        <v>3173</v>
      </c>
      <c r="G1596" s="129" t="s">
        <v>3002</v>
      </c>
      <c r="H1596" s="308">
        <v>44750</v>
      </c>
      <c r="I1596" s="311" t="s">
        <v>2989</v>
      </c>
      <c r="J1596" s="118"/>
    </row>
    <row r="1597" spans="1:10" ht="36" x14ac:dyDescent="0.2">
      <c r="A1597" s="286" t="s">
        <v>3174</v>
      </c>
      <c r="B1597" s="129" t="s">
        <v>3104</v>
      </c>
      <c r="C1597" s="114"/>
      <c r="D1597" s="129" t="s">
        <v>2986</v>
      </c>
      <c r="E1597" s="310">
        <v>72000</v>
      </c>
      <c r="F1597" s="286" t="s">
        <v>3175</v>
      </c>
      <c r="G1597" s="129" t="s">
        <v>3002</v>
      </c>
      <c r="H1597" s="308">
        <v>44747</v>
      </c>
      <c r="I1597" s="311" t="s">
        <v>2989</v>
      </c>
      <c r="J1597" s="118"/>
    </row>
    <row r="1598" spans="1:10" ht="36" x14ac:dyDescent="0.2">
      <c r="A1598" s="286" t="s">
        <v>3176</v>
      </c>
      <c r="B1598" s="129" t="s">
        <v>3104</v>
      </c>
      <c r="C1598" s="114"/>
      <c r="D1598" s="129" t="s">
        <v>2986</v>
      </c>
      <c r="E1598" s="310">
        <v>72000</v>
      </c>
      <c r="F1598" s="286" t="s">
        <v>3177</v>
      </c>
      <c r="G1598" s="129" t="s">
        <v>3002</v>
      </c>
      <c r="H1598" s="308">
        <v>44718</v>
      </c>
      <c r="I1598" s="311" t="s">
        <v>2989</v>
      </c>
      <c r="J1598" s="118"/>
    </row>
    <row r="1599" spans="1:10" ht="36" x14ac:dyDescent="0.2">
      <c r="A1599" s="286" t="s">
        <v>3178</v>
      </c>
      <c r="B1599" s="129" t="s">
        <v>3104</v>
      </c>
      <c r="C1599" s="114"/>
      <c r="D1599" s="129" t="s">
        <v>2986</v>
      </c>
      <c r="E1599" s="310">
        <v>62100</v>
      </c>
      <c r="F1599" s="286" t="s">
        <v>3179</v>
      </c>
      <c r="G1599" s="129" t="s">
        <v>3002</v>
      </c>
      <c r="H1599" s="308">
        <v>44756</v>
      </c>
      <c r="I1599" s="311" t="s">
        <v>2989</v>
      </c>
      <c r="J1599" s="118"/>
    </row>
    <row r="1600" spans="1:10" ht="60" x14ac:dyDescent="0.2">
      <c r="A1600" s="286" t="s">
        <v>3180</v>
      </c>
      <c r="B1600" s="129" t="s">
        <v>2993</v>
      </c>
      <c r="C1600" s="114"/>
      <c r="D1600" s="129" t="s">
        <v>2986</v>
      </c>
      <c r="E1600" s="310">
        <v>949581.93</v>
      </c>
      <c r="F1600" s="286" t="s">
        <v>3181</v>
      </c>
      <c r="G1600" s="129" t="s">
        <v>3002</v>
      </c>
      <c r="H1600" s="308">
        <v>44740</v>
      </c>
      <c r="I1600" s="311" t="s">
        <v>2989</v>
      </c>
      <c r="J1600" s="118"/>
    </row>
    <row r="1601" spans="1:10" ht="48" x14ac:dyDescent="0.2">
      <c r="A1601" s="286" t="s">
        <v>3182</v>
      </c>
      <c r="B1601" s="129" t="s">
        <v>2993</v>
      </c>
      <c r="C1601" s="114"/>
      <c r="D1601" s="129" t="s">
        <v>2986</v>
      </c>
      <c r="E1601" s="310">
        <v>47460</v>
      </c>
      <c r="F1601" s="286" t="s">
        <v>3183</v>
      </c>
      <c r="G1601" s="129" t="s">
        <v>3002</v>
      </c>
      <c r="H1601" s="308">
        <v>44769</v>
      </c>
      <c r="I1601" s="311" t="s">
        <v>2989</v>
      </c>
      <c r="J1601" s="118"/>
    </row>
    <row r="1602" spans="1:10" ht="72" x14ac:dyDescent="0.2">
      <c r="A1602" s="286" t="s">
        <v>3184</v>
      </c>
      <c r="B1602" s="129" t="s">
        <v>3185</v>
      </c>
      <c r="C1602" s="114"/>
      <c r="D1602" s="129" t="s">
        <v>2986</v>
      </c>
      <c r="E1602" s="310">
        <v>240000</v>
      </c>
      <c r="F1602" s="286" t="s">
        <v>3186</v>
      </c>
      <c r="G1602" s="129" t="s">
        <v>3002</v>
      </c>
      <c r="H1602" s="308">
        <v>44781</v>
      </c>
      <c r="I1602" s="311" t="s">
        <v>2989</v>
      </c>
      <c r="J1602" s="118"/>
    </row>
    <row r="1603" spans="1:10" ht="48" x14ac:dyDescent="0.2">
      <c r="A1603" s="286" t="s">
        <v>3187</v>
      </c>
      <c r="B1603" s="129" t="s">
        <v>3185</v>
      </c>
      <c r="C1603" s="114"/>
      <c r="D1603" s="129" t="s">
        <v>2986</v>
      </c>
      <c r="E1603" s="310">
        <v>261252</v>
      </c>
      <c r="F1603" s="286" t="s">
        <v>3188</v>
      </c>
      <c r="G1603" s="129" t="s">
        <v>3002</v>
      </c>
      <c r="H1603" s="308">
        <v>44781</v>
      </c>
      <c r="I1603" s="311" t="s">
        <v>2989</v>
      </c>
      <c r="J1603" s="118"/>
    </row>
    <row r="1604" spans="1:10" ht="48" x14ac:dyDescent="0.2">
      <c r="A1604" s="286" t="s">
        <v>3189</v>
      </c>
      <c r="B1604" s="129" t="s">
        <v>2993</v>
      </c>
      <c r="C1604" s="114"/>
      <c r="D1604" s="129" t="s">
        <v>2986</v>
      </c>
      <c r="E1604" s="310">
        <v>158860.79999999999</v>
      </c>
      <c r="F1604" s="286" t="s">
        <v>3170</v>
      </c>
      <c r="G1604" s="129" t="s">
        <v>3002</v>
      </c>
      <c r="H1604" s="308">
        <v>44788</v>
      </c>
      <c r="I1604" s="311" t="s">
        <v>2989</v>
      </c>
      <c r="J1604" s="118"/>
    </row>
    <row r="1605" spans="1:10" ht="48" x14ac:dyDescent="0.2">
      <c r="A1605" s="286" t="s">
        <v>3190</v>
      </c>
      <c r="B1605" s="129" t="s">
        <v>3185</v>
      </c>
      <c r="C1605" s="114"/>
      <c r="D1605" s="129" t="s">
        <v>2986</v>
      </c>
      <c r="E1605" s="310">
        <v>864805.5</v>
      </c>
      <c r="F1605" s="286" t="s">
        <v>3191</v>
      </c>
      <c r="G1605" s="129" t="s">
        <v>3002</v>
      </c>
      <c r="H1605" s="308">
        <v>44782</v>
      </c>
      <c r="I1605" s="311" t="s">
        <v>2989</v>
      </c>
      <c r="J1605" s="118"/>
    </row>
    <row r="1606" spans="1:10" ht="60" x14ac:dyDescent="0.2">
      <c r="A1606" s="286" t="s">
        <v>3192</v>
      </c>
      <c r="B1606" s="129" t="s">
        <v>3110</v>
      </c>
      <c r="C1606" s="114"/>
      <c r="D1606" s="129" t="s">
        <v>2986</v>
      </c>
      <c r="E1606" s="310" t="s">
        <v>3193</v>
      </c>
      <c r="F1606" s="286" t="s">
        <v>3194</v>
      </c>
      <c r="G1606" s="129" t="s">
        <v>3002</v>
      </c>
      <c r="H1606" s="308">
        <v>44791</v>
      </c>
      <c r="I1606" s="311" t="s">
        <v>2989</v>
      </c>
      <c r="J1606" s="118"/>
    </row>
    <row r="1607" spans="1:10" ht="60" x14ac:dyDescent="0.2">
      <c r="A1607" s="286" t="s">
        <v>3195</v>
      </c>
      <c r="B1607" s="129" t="s">
        <v>3110</v>
      </c>
      <c r="C1607" s="114"/>
      <c r="D1607" s="129" t="s">
        <v>2986</v>
      </c>
      <c r="E1607" s="310" t="s">
        <v>3193</v>
      </c>
      <c r="F1607" s="286" t="s">
        <v>3196</v>
      </c>
      <c r="G1607" s="129" t="s">
        <v>3002</v>
      </c>
      <c r="H1607" s="308">
        <v>44791</v>
      </c>
      <c r="I1607" s="311" t="s">
        <v>2989</v>
      </c>
      <c r="J1607" s="118"/>
    </row>
    <row r="1608" spans="1:10" ht="36" x14ac:dyDescent="0.2">
      <c r="A1608" s="286" t="s">
        <v>3197</v>
      </c>
      <c r="B1608" s="129" t="s">
        <v>2996</v>
      </c>
      <c r="C1608" s="114"/>
      <c r="D1608" s="129" t="s">
        <v>2986</v>
      </c>
      <c r="E1608" s="310">
        <v>37500</v>
      </c>
      <c r="F1608" s="286" t="s">
        <v>3198</v>
      </c>
      <c r="G1608" s="129" t="s">
        <v>3002</v>
      </c>
      <c r="H1608" s="308">
        <v>44799</v>
      </c>
      <c r="I1608" s="311" t="s">
        <v>2989</v>
      </c>
      <c r="J1608" s="118"/>
    </row>
    <row r="1609" spans="1:10" ht="36" x14ac:dyDescent="0.2">
      <c r="A1609" s="286" t="s">
        <v>3199</v>
      </c>
      <c r="B1609" s="129" t="s">
        <v>2996</v>
      </c>
      <c r="C1609" s="114"/>
      <c r="D1609" s="129" t="s">
        <v>2986</v>
      </c>
      <c r="E1609" s="310">
        <v>26196</v>
      </c>
      <c r="F1609" s="286" t="s">
        <v>3200</v>
      </c>
      <c r="G1609" s="129" t="s">
        <v>3002</v>
      </c>
      <c r="H1609" s="308">
        <v>44799</v>
      </c>
      <c r="I1609" s="311" t="s">
        <v>2989</v>
      </c>
      <c r="J1609" s="118"/>
    </row>
    <row r="1610" spans="1:10" ht="36" x14ac:dyDescent="0.2">
      <c r="A1610" s="286" t="s">
        <v>3201</v>
      </c>
      <c r="B1610" s="129" t="s">
        <v>2996</v>
      </c>
      <c r="C1610" s="114"/>
      <c r="D1610" s="129" t="s">
        <v>2986</v>
      </c>
      <c r="E1610" s="310">
        <v>28807.62</v>
      </c>
      <c r="F1610" s="286" t="s">
        <v>3202</v>
      </c>
      <c r="G1610" s="129" t="s">
        <v>3002</v>
      </c>
      <c r="H1610" s="308">
        <v>44799</v>
      </c>
      <c r="I1610" s="311" t="s">
        <v>2989</v>
      </c>
      <c r="J1610" s="118"/>
    </row>
    <row r="1611" spans="1:10" ht="48" x14ac:dyDescent="0.2">
      <c r="A1611" s="286" t="s">
        <v>3203</v>
      </c>
      <c r="B1611" s="129" t="s">
        <v>2996</v>
      </c>
      <c r="C1611" s="114"/>
      <c r="D1611" s="129" t="s">
        <v>2986</v>
      </c>
      <c r="E1611" s="310">
        <v>19116</v>
      </c>
      <c r="F1611" s="286" t="s">
        <v>3204</v>
      </c>
      <c r="G1611" s="129" t="s">
        <v>3002</v>
      </c>
      <c r="H1611" s="308">
        <v>44799</v>
      </c>
      <c r="I1611" s="311" t="s">
        <v>2989</v>
      </c>
      <c r="J1611" s="118"/>
    </row>
    <row r="1612" spans="1:10" ht="48" x14ac:dyDescent="0.2">
      <c r="A1612" s="286" t="s">
        <v>3205</v>
      </c>
      <c r="B1612" s="129" t="s">
        <v>2996</v>
      </c>
      <c r="C1612" s="114"/>
      <c r="D1612" s="129" t="s">
        <v>2986</v>
      </c>
      <c r="E1612" s="310">
        <v>137350</v>
      </c>
      <c r="F1612" s="286" t="s">
        <v>3206</v>
      </c>
      <c r="G1612" s="129" t="s">
        <v>3002</v>
      </c>
      <c r="H1612" s="308">
        <v>44802</v>
      </c>
      <c r="I1612" s="311" t="s">
        <v>2989</v>
      </c>
      <c r="J1612" s="118"/>
    </row>
    <row r="1613" spans="1:10" ht="36" x14ac:dyDescent="0.2">
      <c r="A1613" s="286" t="s">
        <v>3207</v>
      </c>
      <c r="B1613" s="129" t="s">
        <v>2996</v>
      </c>
      <c r="C1613" s="114"/>
      <c r="D1613" s="129" t="s">
        <v>2986</v>
      </c>
      <c r="E1613" s="310">
        <v>53985</v>
      </c>
      <c r="F1613" s="286" t="s">
        <v>3208</v>
      </c>
      <c r="G1613" s="129" t="s">
        <v>3002</v>
      </c>
      <c r="H1613" s="308">
        <v>44802</v>
      </c>
      <c r="I1613" s="311" t="s">
        <v>2989</v>
      </c>
      <c r="J1613" s="118"/>
    </row>
    <row r="1614" spans="1:10" ht="36" x14ac:dyDescent="0.2">
      <c r="A1614" s="286" t="s">
        <v>3209</v>
      </c>
      <c r="B1614" s="129" t="s">
        <v>2993</v>
      </c>
      <c r="C1614" s="114"/>
      <c r="D1614" s="129" t="s">
        <v>2986</v>
      </c>
      <c r="E1614" s="310">
        <v>2607802.96</v>
      </c>
      <c r="F1614" s="286" t="s">
        <v>3210</v>
      </c>
      <c r="G1614" s="129" t="s">
        <v>3002</v>
      </c>
      <c r="H1614" s="308">
        <v>44791</v>
      </c>
      <c r="I1614" s="311" t="s">
        <v>2989</v>
      </c>
      <c r="J1614" s="118"/>
    </row>
    <row r="1615" spans="1:10" ht="36" x14ac:dyDescent="0.2">
      <c r="A1615" s="286" t="s">
        <v>3211</v>
      </c>
      <c r="B1615" s="129" t="s">
        <v>2993</v>
      </c>
      <c r="C1615" s="114"/>
      <c r="D1615" s="129" t="s">
        <v>2986</v>
      </c>
      <c r="E1615" s="310">
        <v>353483.67</v>
      </c>
      <c r="F1615" s="286" t="s">
        <v>3212</v>
      </c>
      <c r="G1615" s="129" t="s">
        <v>3002</v>
      </c>
      <c r="H1615" s="308">
        <v>44799</v>
      </c>
      <c r="I1615" s="311" t="s">
        <v>2989</v>
      </c>
      <c r="J1615" s="118"/>
    </row>
    <row r="1616" spans="1:10" ht="36" x14ac:dyDescent="0.2">
      <c r="A1616" s="286" t="s">
        <v>3213</v>
      </c>
      <c r="B1616" s="129" t="s">
        <v>2996</v>
      </c>
      <c r="C1616" s="114"/>
      <c r="D1616" s="129" t="s">
        <v>2986</v>
      </c>
      <c r="E1616" s="310">
        <v>20344.169999999998</v>
      </c>
      <c r="F1616" s="286" t="s">
        <v>3214</v>
      </c>
      <c r="G1616" s="129" t="s">
        <v>3002</v>
      </c>
      <c r="H1616" s="308">
        <v>44802</v>
      </c>
      <c r="I1616" s="311" t="s">
        <v>2989</v>
      </c>
      <c r="J1616" s="118"/>
    </row>
    <row r="1617" spans="1:10" ht="60" x14ac:dyDescent="0.2">
      <c r="A1617" s="286" t="s">
        <v>3215</v>
      </c>
      <c r="B1617" s="129" t="s">
        <v>2993</v>
      </c>
      <c r="C1617" s="114"/>
      <c r="D1617" s="129" t="s">
        <v>2986</v>
      </c>
      <c r="E1617" s="310">
        <v>79144.960000000006</v>
      </c>
      <c r="F1617" s="286" t="s">
        <v>3216</v>
      </c>
      <c r="G1617" s="129" t="s">
        <v>3002</v>
      </c>
      <c r="H1617" s="308">
        <v>44806</v>
      </c>
      <c r="I1617" s="311" t="s">
        <v>2989</v>
      </c>
      <c r="J1617" s="118"/>
    </row>
    <row r="1618" spans="1:10" ht="168" x14ac:dyDescent="0.2">
      <c r="A1618" s="286" t="s">
        <v>3217</v>
      </c>
      <c r="B1618" s="129" t="s">
        <v>3075</v>
      </c>
      <c r="C1618" s="114"/>
      <c r="D1618" s="129" t="s">
        <v>2986</v>
      </c>
      <c r="E1618" s="310">
        <v>504556</v>
      </c>
      <c r="F1618" s="286" t="s">
        <v>3218</v>
      </c>
      <c r="G1618" s="129" t="s">
        <v>3002</v>
      </c>
      <c r="H1618" s="308">
        <v>44798</v>
      </c>
      <c r="I1618" s="311" t="s">
        <v>2989</v>
      </c>
      <c r="J1618" s="118"/>
    </row>
    <row r="1619" spans="1:10" ht="18" x14ac:dyDescent="0.2">
      <c r="A1619" s="79" t="s">
        <v>218</v>
      </c>
      <c r="B1619" s="80"/>
      <c r="C1619" s="80"/>
      <c r="D1619" s="80"/>
      <c r="E1619" s="290">
        <f>SUM(E1620:E1621)</f>
        <v>3209399</v>
      </c>
      <c r="F1619" s="80"/>
      <c r="G1619" s="81"/>
      <c r="H1619" s="81"/>
      <c r="I1619" s="81"/>
      <c r="J1619" s="81"/>
    </row>
    <row r="1620" spans="1:10" ht="16.5" customHeight="1" x14ac:dyDescent="0.2">
      <c r="A1620" s="114" t="s">
        <v>3219</v>
      </c>
      <c r="B1620" s="114" t="s">
        <v>3220</v>
      </c>
      <c r="C1620" s="57" t="s">
        <v>3221</v>
      </c>
      <c r="D1620" s="114" t="s">
        <v>2986</v>
      </c>
      <c r="E1620" s="319">
        <v>1799999</v>
      </c>
      <c r="F1620" s="57"/>
      <c r="G1620" s="56"/>
      <c r="H1620" s="56"/>
      <c r="I1620" s="320"/>
      <c r="J1620" s="306"/>
    </row>
    <row r="1621" spans="1:10" ht="17.25" customHeight="1" x14ac:dyDescent="0.2">
      <c r="A1621" s="114" t="s">
        <v>3222</v>
      </c>
      <c r="B1621" s="114" t="s">
        <v>3220</v>
      </c>
      <c r="C1621" s="57" t="s">
        <v>3221</v>
      </c>
      <c r="D1621" s="114" t="s">
        <v>2986</v>
      </c>
      <c r="E1621" s="319">
        <v>1409400</v>
      </c>
      <c r="F1621" s="57"/>
      <c r="G1621" s="56"/>
      <c r="H1621" s="56"/>
      <c r="I1621" s="320"/>
      <c r="J1621" s="306"/>
    </row>
    <row r="1622" spans="1:10" ht="18" x14ac:dyDescent="0.2">
      <c r="A1622" s="86" t="s">
        <v>10</v>
      </c>
      <c r="B1622" s="88"/>
      <c r="C1622" s="88"/>
      <c r="D1622" s="88"/>
      <c r="E1622" s="321">
        <f>E7+E567+E715+E1489</f>
        <v>198707065.62666667</v>
      </c>
      <c r="F1622" s="88"/>
      <c r="G1622" s="88"/>
      <c r="H1622" s="88"/>
      <c r="I1622" s="322"/>
      <c r="J1622" s="323"/>
    </row>
    <row r="1623" spans="1:10" x14ac:dyDescent="0.2">
      <c r="A1623" s="111" t="s">
        <v>198</v>
      </c>
      <c r="B1623" s="47"/>
      <c r="C1623" s="47"/>
      <c r="D1623" s="47"/>
      <c r="E1623" s="324"/>
      <c r="F1623" s="47"/>
      <c r="G1623" s="47"/>
      <c r="H1623" s="325"/>
    </row>
  </sheetData>
  <mergeCells count="8">
    <mergeCell ref="A1489:D1489"/>
    <mergeCell ref="A3:J3"/>
    <mergeCell ref="A1:J1"/>
    <mergeCell ref="A2:J2"/>
    <mergeCell ref="A4:J4"/>
    <mergeCell ref="A7:D7"/>
    <mergeCell ref="A567:D567"/>
    <mergeCell ref="A715:D715"/>
  </mergeCells>
  <printOptions horizontalCentered="1"/>
  <pageMargins left="0.11811023622047245" right="0.11811023622047245" top="0.35433070866141736" bottom="0.74803149606299213" header="0.11811023622047245" footer="0.31496062992125984"/>
  <pageSetup scale="40" orientation="portrait"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20A3-0776-48AB-A4BD-2E663BFDDB66}">
  <sheetPr>
    <tabColor rgb="FFFF0000"/>
  </sheetPr>
  <dimension ref="A1:K1108"/>
  <sheetViews>
    <sheetView showGridLines="0" view="pageBreakPreview" zoomScaleNormal="100" zoomScaleSheetLayoutView="100" workbookViewId="0">
      <pane ySplit="6" topLeftCell="A7" activePane="bottomLeft" state="frozen"/>
      <selection pane="bottomLeft" activeCell="H19" sqref="H19"/>
    </sheetView>
  </sheetViews>
  <sheetFormatPr baseColWidth="10" defaultColWidth="11.42578125" defaultRowHeight="15" customHeight="1" x14ac:dyDescent="0.2"/>
  <cols>
    <col min="1" max="1" width="23.85546875" style="326" customWidth="1"/>
    <col min="2" max="3" width="20.28515625" style="326" customWidth="1"/>
    <col min="4" max="4" width="17.7109375" style="348" customWidth="1"/>
    <col min="5" max="5" width="17.7109375" style="326" customWidth="1"/>
    <col min="6" max="6" width="25" style="326" customWidth="1"/>
    <col min="7" max="10" width="17.7109375" style="326" customWidth="1"/>
    <col min="11" max="11" width="36.42578125" style="326" customWidth="1"/>
    <col min="12" max="16384" width="11.42578125" style="326"/>
  </cols>
  <sheetData>
    <row r="1" spans="1:11" ht="20.25" x14ac:dyDescent="0.2">
      <c r="A1" s="755" t="s">
        <v>247</v>
      </c>
      <c r="B1" s="755"/>
      <c r="C1" s="755"/>
      <c r="D1" s="755"/>
      <c r="E1" s="755"/>
      <c r="F1" s="755"/>
      <c r="G1" s="755"/>
      <c r="H1" s="755"/>
      <c r="I1" s="755"/>
      <c r="J1" s="755"/>
      <c r="K1" s="755"/>
    </row>
    <row r="2" spans="1:11" ht="20.25" x14ac:dyDescent="0.2">
      <c r="A2" s="755" t="s">
        <v>239</v>
      </c>
      <c r="B2" s="755"/>
      <c r="C2" s="755"/>
      <c r="D2" s="755"/>
      <c r="E2" s="755"/>
      <c r="F2" s="755"/>
      <c r="G2" s="755"/>
      <c r="H2" s="755"/>
      <c r="I2" s="755"/>
      <c r="J2" s="755"/>
      <c r="K2" s="755"/>
    </row>
    <row r="3" spans="1:11" ht="27" customHeight="1" x14ac:dyDescent="0.2">
      <c r="A3" s="770" t="s">
        <v>10904</v>
      </c>
      <c r="B3" s="771"/>
      <c r="C3" s="771"/>
      <c r="D3" s="771"/>
      <c r="E3" s="771"/>
      <c r="F3" s="771"/>
      <c r="G3" s="771"/>
      <c r="H3" s="771"/>
      <c r="I3" s="771"/>
      <c r="J3" s="771"/>
      <c r="K3" s="771"/>
    </row>
    <row r="4" spans="1:11" ht="27" customHeight="1" x14ac:dyDescent="0.2">
      <c r="A4" s="770" t="s">
        <v>3223</v>
      </c>
      <c r="B4" s="771"/>
      <c r="C4" s="771"/>
      <c r="D4" s="771"/>
      <c r="E4" s="771"/>
      <c r="F4" s="771"/>
      <c r="G4" s="771"/>
      <c r="H4" s="771"/>
      <c r="I4" s="771"/>
      <c r="J4" s="771"/>
      <c r="K4" s="771"/>
    </row>
    <row r="5" spans="1:11" ht="12" hidden="1" x14ac:dyDescent="0.2">
      <c r="A5" s="62" t="s">
        <v>123</v>
      </c>
      <c r="B5" s="62"/>
      <c r="C5" s="62"/>
      <c r="D5" s="62"/>
      <c r="E5" s="62"/>
      <c r="F5" s="62"/>
      <c r="G5" s="62"/>
      <c r="H5" s="62" t="s">
        <v>82</v>
      </c>
      <c r="I5" s="62" t="s">
        <v>129</v>
      </c>
      <c r="J5" s="62"/>
      <c r="K5" s="327"/>
    </row>
    <row r="6" spans="1:11" ht="36" x14ac:dyDescent="0.2">
      <c r="A6" s="86" t="s">
        <v>240</v>
      </c>
      <c r="B6" s="64" t="s">
        <v>195</v>
      </c>
      <c r="C6" s="64" t="s">
        <v>124</v>
      </c>
      <c r="D6" s="64" t="s">
        <v>196</v>
      </c>
      <c r="E6" s="64" t="s">
        <v>241</v>
      </c>
      <c r="F6" s="64" t="s">
        <v>197</v>
      </c>
      <c r="G6" s="64" t="s">
        <v>3224</v>
      </c>
      <c r="H6" s="64" t="s">
        <v>242</v>
      </c>
      <c r="I6" s="64" t="s">
        <v>125</v>
      </c>
      <c r="J6" s="64" t="s">
        <v>127</v>
      </c>
      <c r="K6" s="136" t="s">
        <v>131</v>
      </c>
    </row>
    <row r="7" spans="1:11" ht="22.5" customHeight="1" x14ac:dyDescent="0.2">
      <c r="A7" s="328" t="s">
        <v>217</v>
      </c>
      <c r="B7" s="329"/>
      <c r="C7" s="329"/>
      <c r="D7" s="329"/>
      <c r="E7" s="330">
        <f>SUM(E8:E595)</f>
        <v>27103678.900000028</v>
      </c>
      <c r="F7" s="329"/>
      <c r="G7" s="329"/>
      <c r="H7" s="329"/>
      <c r="I7" s="329"/>
      <c r="J7" s="329"/>
      <c r="K7" s="331"/>
    </row>
    <row r="8" spans="1:11" s="335" customFormat="1" ht="38.25" x14ac:dyDescent="0.25">
      <c r="A8" s="287">
        <v>1</v>
      </c>
      <c r="B8" s="332" t="s">
        <v>589</v>
      </c>
      <c r="C8" s="287" t="s">
        <v>3225</v>
      </c>
      <c r="D8" s="332" t="s">
        <v>3226</v>
      </c>
      <c r="E8" s="333">
        <v>45485.18</v>
      </c>
      <c r="F8" s="332" t="s">
        <v>3227</v>
      </c>
      <c r="G8" s="332" t="s">
        <v>2454</v>
      </c>
      <c r="H8" s="287" t="s">
        <v>3228</v>
      </c>
      <c r="I8" s="334">
        <v>44204</v>
      </c>
      <c r="J8" s="334">
        <v>44204</v>
      </c>
      <c r="K8" s="287"/>
    </row>
    <row r="9" spans="1:11" s="335" customFormat="1" ht="25.5" x14ac:dyDescent="0.25">
      <c r="A9" s="287">
        <v>2</v>
      </c>
      <c r="B9" s="332" t="s">
        <v>589</v>
      </c>
      <c r="C9" s="287" t="s">
        <v>3225</v>
      </c>
      <c r="D9" s="332" t="s">
        <v>3226</v>
      </c>
      <c r="E9" s="333">
        <v>25600</v>
      </c>
      <c r="F9" s="332" t="s">
        <v>3229</v>
      </c>
      <c r="G9" s="332" t="s">
        <v>3230</v>
      </c>
      <c r="H9" s="287" t="s">
        <v>3228</v>
      </c>
      <c r="I9" s="334">
        <v>44204</v>
      </c>
      <c r="J9" s="334">
        <v>44204</v>
      </c>
      <c r="K9" s="287"/>
    </row>
    <row r="10" spans="1:11" s="335" customFormat="1" ht="25.5" x14ac:dyDescent="0.25">
      <c r="A10" s="287">
        <v>3</v>
      </c>
      <c r="B10" s="332" t="s">
        <v>589</v>
      </c>
      <c r="C10" s="287" t="s">
        <v>3225</v>
      </c>
      <c r="D10" s="332" t="s">
        <v>3226</v>
      </c>
      <c r="E10" s="333">
        <v>18000</v>
      </c>
      <c r="F10" s="332" t="s">
        <v>3231</v>
      </c>
      <c r="G10" s="332" t="s">
        <v>3232</v>
      </c>
      <c r="H10" s="287" t="s">
        <v>3228</v>
      </c>
      <c r="I10" s="334">
        <v>44208</v>
      </c>
      <c r="J10" s="334">
        <v>44208</v>
      </c>
      <c r="K10" s="287"/>
    </row>
    <row r="11" spans="1:11" s="335" customFormat="1" ht="25.5" x14ac:dyDescent="0.25">
      <c r="A11" s="287">
        <v>4</v>
      </c>
      <c r="B11" s="332" t="s">
        <v>589</v>
      </c>
      <c r="C11" s="287" t="s">
        <v>3225</v>
      </c>
      <c r="D11" s="332" t="s">
        <v>3226</v>
      </c>
      <c r="E11" s="333">
        <v>27000</v>
      </c>
      <c r="F11" s="332" t="s">
        <v>3233</v>
      </c>
      <c r="G11" s="332" t="s">
        <v>3234</v>
      </c>
      <c r="H11" s="287" t="s">
        <v>3228</v>
      </c>
      <c r="I11" s="334">
        <v>44204</v>
      </c>
      <c r="J11" s="334">
        <v>44204</v>
      </c>
      <c r="K11" s="287"/>
    </row>
    <row r="12" spans="1:11" s="335" customFormat="1" ht="25.5" x14ac:dyDescent="0.25">
      <c r="A12" s="287">
        <v>5</v>
      </c>
      <c r="B12" s="332" t="s">
        <v>589</v>
      </c>
      <c r="C12" s="287" t="s">
        <v>3225</v>
      </c>
      <c r="D12" s="332" t="s">
        <v>3226</v>
      </c>
      <c r="E12" s="333">
        <v>21000</v>
      </c>
      <c r="F12" s="332" t="s">
        <v>3235</v>
      </c>
      <c r="G12" s="332" t="s">
        <v>3236</v>
      </c>
      <c r="H12" s="287" t="s">
        <v>3228</v>
      </c>
      <c r="I12" s="334">
        <v>44207</v>
      </c>
      <c r="J12" s="334">
        <v>44207</v>
      </c>
      <c r="K12" s="287"/>
    </row>
    <row r="13" spans="1:11" s="335" customFormat="1" ht="25.5" x14ac:dyDescent="0.25">
      <c r="A13" s="287">
        <v>6</v>
      </c>
      <c r="B13" s="332" t="s">
        <v>589</v>
      </c>
      <c r="C13" s="287" t="s">
        <v>3225</v>
      </c>
      <c r="D13" s="332" t="s">
        <v>3226</v>
      </c>
      <c r="E13" s="333">
        <v>27000</v>
      </c>
      <c r="F13" s="332" t="s">
        <v>3237</v>
      </c>
      <c r="G13" s="332" t="s">
        <v>3238</v>
      </c>
      <c r="H13" s="287" t="s">
        <v>3228</v>
      </c>
      <c r="I13" s="334">
        <v>44208</v>
      </c>
      <c r="J13" s="334">
        <v>44208</v>
      </c>
      <c r="K13" s="287"/>
    </row>
    <row r="14" spans="1:11" s="335" customFormat="1" ht="25.5" x14ac:dyDescent="0.25">
      <c r="A14" s="287">
        <v>7</v>
      </c>
      <c r="B14" s="332" t="s">
        <v>589</v>
      </c>
      <c r="C14" s="287" t="s">
        <v>3225</v>
      </c>
      <c r="D14" s="332" t="s">
        <v>3226</v>
      </c>
      <c r="E14" s="333">
        <v>21000</v>
      </c>
      <c r="F14" s="332" t="s">
        <v>3239</v>
      </c>
      <c r="G14" s="332" t="s">
        <v>3240</v>
      </c>
      <c r="H14" s="287" t="s">
        <v>3228</v>
      </c>
      <c r="I14" s="334">
        <v>44208</v>
      </c>
      <c r="J14" s="334">
        <v>44208</v>
      </c>
      <c r="K14" s="287"/>
    </row>
    <row r="15" spans="1:11" s="335" customFormat="1" ht="25.5" x14ac:dyDescent="0.25">
      <c r="A15" s="287">
        <v>8</v>
      </c>
      <c r="B15" s="332" t="s">
        <v>589</v>
      </c>
      <c r="C15" s="287" t="s">
        <v>3225</v>
      </c>
      <c r="D15" s="332" t="s">
        <v>3226</v>
      </c>
      <c r="E15" s="333">
        <v>18000</v>
      </c>
      <c r="F15" s="332" t="s">
        <v>3241</v>
      </c>
      <c r="G15" s="332" t="s">
        <v>3242</v>
      </c>
      <c r="H15" s="287" t="s">
        <v>3228</v>
      </c>
      <c r="I15" s="334">
        <v>44207</v>
      </c>
      <c r="J15" s="334">
        <v>44207</v>
      </c>
      <c r="K15" s="287"/>
    </row>
    <row r="16" spans="1:11" s="335" customFormat="1" ht="25.5" x14ac:dyDescent="0.25">
      <c r="A16" s="287">
        <v>9</v>
      </c>
      <c r="B16" s="332" t="s">
        <v>589</v>
      </c>
      <c r="C16" s="287" t="s">
        <v>3225</v>
      </c>
      <c r="D16" s="332" t="s">
        <v>3226</v>
      </c>
      <c r="E16" s="333">
        <v>21000</v>
      </c>
      <c r="F16" s="332" t="s">
        <v>3243</v>
      </c>
      <c r="G16" s="332" t="s">
        <v>3244</v>
      </c>
      <c r="H16" s="287" t="s">
        <v>3228</v>
      </c>
      <c r="I16" s="334">
        <v>44207</v>
      </c>
      <c r="J16" s="334">
        <v>44207</v>
      </c>
      <c r="K16" s="287"/>
    </row>
    <row r="17" spans="1:11" s="335" customFormat="1" ht="25.5" x14ac:dyDescent="0.25">
      <c r="A17" s="287">
        <v>10</v>
      </c>
      <c r="B17" s="332" t="s">
        <v>589</v>
      </c>
      <c r="C17" s="287" t="s">
        <v>3225</v>
      </c>
      <c r="D17" s="332" t="s">
        <v>3226</v>
      </c>
      <c r="E17" s="333">
        <v>27000</v>
      </c>
      <c r="F17" s="332" t="s">
        <v>3245</v>
      </c>
      <c r="G17" s="332" t="s">
        <v>3246</v>
      </c>
      <c r="H17" s="287" t="s">
        <v>3228</v>
      </c>
      <c r="I17" s="334">
        <v>44207</v>
      </c>
      <c r="J17" s="334">
        <v>44207</v>
      </c>
      <c r="K17" s="287"/>
    </row>
    <row r="18" spans="1:11" s="335" customFormat="1" ht="25.5" x14ac:dyDescent="0.25">
      <c r="A18" s="287">
        <v>11</v>
      </c>
      <c r="B18" s="332" t="s">
        <v>589</v>
      </c>
      <c r="C18" s="287" t="s">
        <v>3225</v>
      </c>
      <c r="D18" s="332" t="s">
        <v>3226</v>
      </c>
      <c r="E18" s="333">
        <v>21000</v>
      </c>
      <c r="F18" s="332" t="s">
        <v>3247</v>
      </c>
      <c r="G18" s="332" t="s">
        <v>3248</v>
      </c>
      <c r="H18" s="287" t="s">
        <v>3228</v>
      </c>
      <c r="I18" s="334">
        <v>44207</v>
      </c>
      <c r="J18" s="334">
        <v>44207</v>
      </c>
      <c r="K18" s="287"/>
    </row>
    <row r="19" spans="1:11" s="335" customFormat="1" ht="18" customHeight="1" x14ac:dyDescent="0.25">
      <c r="A19" s="287">
        <v>12</v>
      </c>
      <c r="B19" s="332" t="s">
        <v>589</v>
      </c>
      <c r="C19" s="287" t="s">
        <v>3225</v>
      </c>
      <c r="D19" s="332" t="s">
        <v>3226</v>
      </c>
      <c r="E19" s="333">
        <v>33006.959999999999</v>
      </c>
      <c r="F19" s="332" t="s">
        <v>3249</v>
      </c>
      <c r="G19" s="332" t="s">
        <v>3250</v>
      </c>
      <c r="H19" s="287" t="s">
        <v>3228</v>
      </c>
      <c r="I19" s="334">
        <v>44210</v>
      </c>
      <c r="J19" s="334">
        <v>44210</v>
      </c>
      <c r="K19" s="287"/>
    </row>
    <row r="20" spans="1:11" s="335" customFormat="1" ht="25.5" x14ac:dyDescent="0.25">
      <c r="A20" s="287">
        <v>13</v>
      </c>
      <c r="B20" s="332" t="s">
        <v>589</v>
      </c>
      <c r="C20" s="287" t="s">
        <v>3225</v>
      </c>
      <c r="D20" s="332" t="s">
        <v>3226</v>
      </c>
      <c r="E20" s="333">
        <v>21000</v>
      </c>
      <c r="F20" s="332" t="s">
        <v>3251</v>
      </c>
      <c r="G20" s="332" t="s">
        <v>3252</v>
      </c>
      <c r="H20" s="287" t="s">
        <v>3228</v>
      </c>
      <c r="I20" s="334">
        <v>44210</v>
      </c>
      <c r="J20" s="334">
        <v>44210</v>
      </c>
      <c r="K20" s="287"/>
    </row>
    <row r="21" spans="1:11" s="335" customFormat="1" ht="25.5" x14ac:dyDescent="0.25">
      <c r="A21" s="287">
        <v>14</v>
      </c>
      <c r="B21" s="332" t="s">
        <v>589</v>
      </c>
      <c r="C21" s="287" t="s">
        <v>3225</v>
      </c>
      <c r="D21" s="332" t="s">
        <v>3226</v>
      </c>
      <c r="E21" s="333">
        <v>36066.94</v>
      </c>
      <c r="F21" s="332" t="s">
        <v>3253</v>
      </c>
      <c r="G21" s="332" t="s">
        <v>3254</v>
      </c>
      <c r="H21" s="287" t="s">
        <v>3228</v>
      </c>
      <c r="I21" s="334">
        <v>44210</v>
      </c>
      <c r="J21" s="334">
        <v>44210</v>
      </c>
      <c r="K21" s="287"/>
    </row>
    <row r="22" spans="1:11" s="335" customFormat="1" ht="25.5" x14ac:dyDescent="0.25">
      <c r="A22" s="287">
        <v>15</v>
      </c>
      <c r="B22" s="332" t="s">
        <v>589</v>
      </c>
      <c r="C22" s="287" t="s">
        <v>3225</v>
      </c>
      <c r="D22" s="332" t="s">
        <v>3226</v>
      </c>
      <c r="E22" s="333">
        <v>30000</v>
      </c>
      <c r="F22" s="332" t="s">
        <v>3255</v>
      </c>
      <c r="G22" s="332" t="s">
        <v>3256</v>
      </c>
      <c r="H22" s="287" t="s">
        <v>3228</v>
      </c>
      <c r="I22" s="334">
        <v>44211</v>
      </c>
      <c r="J22" s="334">
        <v>44211</v>
      </c>
      <c r="K22" s="287"/>
    </row>
    <row r="23" spans="1:11" s="335" customFormat="1" ht="25.5" x14ac:dyDescent="0.25">
      <c r="A23" s="287">
        <v>16</v>
      </c>
      <c r="B23" s="332" t="s">
        <v>589</v>
      </c>
      <c r="C23" s="287" t="s">
        <v>3225</v>
      </c>
      <c r="D23" s="332" t="s">
        <v>3226</v>
      </c>
      <c r="E23" s="333">
        <v>27000</v>
      </c>
      <c r="F23" s="332" t="s">
        <v>3257</v>
      </c>
      <c r="G23" s="332" t="s">
        <v>3258</v>
      </c>
      <c r="H23" s="287" t="s">
        <v>3228</v>
      </c>
      <c r="I23" s="334">
        <v>44211</v>
      </c>
      <c r="J23" s="334">
        <v>44211</v>
      </c>
      <c r="K23" s="287"/>
    </row>
    <row r="24" spans="1:11" s="335" customFormat="1" ht="25.5" x14ac:dyDescent="0.25">
      <c r="A24" s="287">
        <v>17</v>
      </c>
      <c r="B24" s="332" t="s">
        <v>589</v>
      </c>
      <c r="C24" s="287" t="s">
        <v>3225</v>
      </c>
      <c r="D24" s="332" t="s">
        <v>3226</v>
      </c>
      <c r="E24" s="333">
        <v>20000</v>
      </c>
      <c r="F24" s="332" t="s">
        <v>3259</v>
      </c>
      <c r="G24" s="332" t="s">
        <v>3260</v>
      </c>
      <c r="H24" s="287" t="s">
        <v>3228</v>
      </c>
      <c r="I24" s="334">
        <v>44216</v>
      </c>
      <c r="J24" s="334">
        <v>44216</v>
      </c>
      <c r="K24" s="287"/>
    </row>
    <row r="25" spans="1:11" s="335" customFormat="1" ht="25.5" x14ac:dyDescent="0.25">
      <c r="A25" s="287">
        <v>18</v>
      </c>
      <c r="B25" s="332" t="s">
        <v>589</v>
      </c>
      <c r="C25" s="287" t="s">
        <v>3225</v>
      </c>
      <c r="D25" s="332" t="s">
        <v>3226</v>
      </c>
      <c r="E25" s="333">
        <v>18000</v>
      </c>
      <c r="F25" s="332" t="s">
        <v>3261</v>
      </c>
      <c r="G25" s="332" t="s">
        <v>3262</v>
      </c>
      <c r="H25" s="287" t="s">
        <v>3228</v>
      </c>
      <c r="I25" s="334">
        <v>44217</v>
      </c>
      <c r="J25" s="334">
        <v>44217</v>
      </c>
      <c r="K25" s="287"/>
    </row>
    <row r="26" spans="1:11" s="335" customFormat="1" ht="38.25" x14ac:dyDescent="0.25">
      <c r="A26" s="287">
        <v>19</v>
      </c>
      <c r="B26" s="332" t="s">
        <v>589</v>
      </c>
      <c r="C26" s="287" t="s">
        <v>3225</v>
      </c>
      <c r="D26" s="332" t="s">
        <v>3226</v>
      </c>
      <c r="E26" s="333">
        <v>98442.75</v>
      </c>
      <c r="F26" s="332" t="s">
        <v>3227</v>
      </c>
      <c r="G26" s="332" t="s">
        <v>2454</v>
      </c>
      <c r="H26" s="287" t="s">
        <v>3228</v>
      </c>
      <c r="I26" s="334">
        <v>44221</v>
      </c>
      <c r="J26" s="334">
        <v>44221</v>
      </c>
      <c r="K26" s="287"/>
    </row>
    <row r="27" spans="1:11" s="335" customFormat="1" ht="25.5" x14ac:dyDescent="0.25">
      <c r="A27" s="287">
        <v>20</v>
      </c>
      <c r="B27" s="332" t="s">
        <v>589</v>
      </c>
      <c r="C27" s="287" t="s">
        <v>3225</v>
      </c>
      <c r="D27" s="332" t="s">
        <v>3226</v>
      </c>
      <c r="E27" s="333">
        <v>19800</v>
      </c>
      <c r="F27" s="332" t="s">
        <v>3263</v>
      </c>
      <c r="G27" s="332" t="s">
        <v>3264</v>
      </c>
      <c r="H27" s="287" t="s">
        <v>3228</v>
      </c>
      <c r="I27" s="334">
        <v>44222</v>
      </c>
      <c r="J27" s="334">
        <v>44222</v>
      </c>
      <c r="K27" s="287"/>
    </row>
    <row r="28" spans="1:11" s="335" customFormat="1" ht="25.5" x14ac:dyDescent="0.25">
      <c r="A28" s="287">
        <v>21</v>
      </c>
      <c r="B28" s="332" t="s">
        <v>589</v>
      </c>
      <c r="C28" s="287" t="s">
        <v>3225</v>
      </c>
      <c r="D28" s="332" t="s">
        <v>3226</v>
      </c>
      <c r="E28" s="333">
        <v>19500</v>
      </c>
      <c r="F28" s="332" t="s">
        <v>3265</v>
      </c>
      <c r="G28" s="332" t="s">
        <v>3266</v>
      </c>
      <c r="H28" s="287" t="s">
        <v>3228</v>
      </c>
      <c r="I28" s="334">
        <v>44225</v>
      </c>
      <c r="J28" s="334">
        <v>44225</v>
      </c>
      <c r="K28" s="287"/>
    </row>
    <row r="29" spans="1:11" s="335" customFormat="1" ht="25.5" x14ac:dyDescent="0.25">
      <c r="A29" s="287">
        <v>22</v>
      </c>
      <c r="B29" s="332" t="s">
        <v>589</v>
      </c>
      <c r="C29" s="287" t="s">
        <v>3225</v>
      </c>
      <c r="D29" s="332" t="s">
        <v>3226</v>
      </c>
      <c r="E29" s="333">
        <v>32301.48</v>
      </c>
      <c r="F29" s="332" t="s">
        <v>3267</v>
      </c>
      <c r="G29" s="332" t="s">
        <v>3268</v>
      </c>
      <c r="H29" s="287" t="s">
        <v>3228</v>
      </c>
      <c r="I29" s="334">
        <v>44225</v>
      </c>
      <c r="J29" s="334">
        <v>44225</v>
      </c>
      <c r="K29" s="287"/>
    </row>
    <row r="30" spans="1:11" s="335" customFormat="1" ht="38.25" x14ac:dyDescent="0.25">
      <c r="A30" s="287">
        <v>23</v>
      </c>
      <c r="B30" s="332" t="s">
        <v>589</v>
      </c>
      <c r="C30" s="287" t="s">
        <v>3225</v>
      </c>
      <c r="D30" s="332" t="s">
        <v>3226</v>
      </c>
      <c r="E30" s="333">
        <v>30090</v>
      </c>
      <c r="F30" s="332" t="s">
        <v>3269</v>
      </c>
      <c r="G30" s="332" t="s">
        <v>2264</v>
      </c>
      <c r="H30" s="287" t="s">
        <v>3228</v>
      </c>
      <c r="I30" s="334">
        <v>44225</v>
      </c>
      <c r="J30" s="334">
        <v>44225</v>
      </c>
      <c r="K30" s="287"/>
    </row>
    <row r="31" spans="1:11" s="335" customFormat="1" ht="25.5" x14ac:dyDescent="0.25">
      <c r="A31" s="287">
        <v>24</v>
      </c>
      <c r="B31" s="332" t="s">
        <v>589</v>
      </c>
      <c r="C31" s="287" t="s">
        <v>3225</v>
      </c>
      <c r="D31" s="332" t="s">
        <v>3226</v>
      </c>
      <c r="E31" s="333">
        <v>26004.1</v>
      </c>
      <c r="F31" s="332" t="s">
        <v>3270</v>
      </c>
      <c r="G31" s="332" t="s">
        <v>3271</v>
      </c>
      <c r="H31" s="287" t="s">
        <v>3228</v>
      </c>
      <c r="I31" s="334">
        <v>44225</v>
      </c>
      <c r="J31" s="334">
        <v>44225</v>
      </c>
      <c r="K31" s="287"/>
    </row>
    <row r="32" spans="1:11" s="335" customFormat="1" ht="25.5" x14ac:dyDescent="0.25">
      <c r="A32" s="287">
        <v>25</v>
      </c>
      <c r="B32" s="332" t="s">
        <v>589</v>
      </c>
      <c r="C32" s="287" t="s">
        <v>3225</v>
      </c>
      <c r="D32" s="332" t="s">
        <v>3226</v>
      </c>
      <c r="E32" s="333">
        <v>18000</v>
      </c>
      <c r="F32" s="332" t="s">
        <v>3272</v>
      </c>
      <c r="G32" s="332" t="s">
        <v>3273</v>
      </c>
      <c r="H32" s="287" t="s">
        <v>3228</v>
      </c>
      <c r="I32" s="334">
        <v>44230</v>
      </c>
      <c r="J32" s="334">
        <v>44230</v>
      </c>
      <c r="K32" s="287"/>
    </row>
    <row r="33" spans="1:11" s="335" customFormat="1" ht="25.5" x14ac:dyDescent="0.25">
      <c r="A33" s="287">
        <v>26</v>
      </c>
      <c r="B33" s="332" t="s">
        <v>589</v>
      </c>
      <c r="C33" s="287" t="s">
        <v>3225</v>
      </c>
      <c r="D33" s="332" t="s">
        <v>3226</v>
      </c>
      <c r="E33" s="333">
        <v>55454.8</v>
      </c>
      <c r="F33" s="332" t="s">
        <v>3274</v>
      </c>
      <c r="G33" s="332" t="s">
        <v>3275</v>
      </c>
      <c r="H33" s="287" t="s">
        <v>3228</v>
      </c>
      <c r="I33" s="334">
        <v>44231</v>
      </c>
      <c r="J33" s="334">
        <v>44231</v>
      </c>
      <c r="K33" s="287"/>
    </row>
    <row r="34" spans="1:11" s="335" customFormat="1" ht="12.75" x14ac:dyDescent="0.25">
      <c r="A34" s="287">
        <v>27</v>
      </c>
      <c r="B34" s="332" t="s">
        <v>3276</v>
      </c>
      <c r="C34" s="287" t="s">
        <v>3225</v>
      </c>
      <c r="D34" s="332" t="s">
        <v>3277</v>
      </c>
      <c r="E34" s="333">
        <v>16000</v>
      </c>
      <c r="F34" s="332" t="s">
        <v>3278</v>
      </c>
      <c r="G34" s="332" t="s">
        <v>3279</v>
      </c>
      <c r="H34" s="287" t="s">
        <v>3228</v>
      </c>
      <c r="I34" s="334">
        <v>43185</v>
      </c>
      <c r="J34" s="334">
        <v>44236</v>
      </c>
      <c r="K34" s="287"/>
    </row>
    <row r="35" spans="1:11" s="335" customFormat="1" ht="25.5" x14ac:dyDescent="0.25">
      <c r="A35" s="287">
        <v>28</v>
      </c>
      <c r="B35" s="332" t="s">
        <v>501</v>
      </c>
      <c r="C35" s="287" t="s">
        <v>3225</v>
      </c>
      <c r="D35" s="332" t="s">
        <v>3280</v>
      </c>
      <c r="E35" s="333">
        <v>64000</v>
      </c>
      <c r="F35" s="332" t="s">
        <v>3281</v>
      </c>
      <c r="G35" s="332" t="s">
        <v>3282</v>
      </c>
      <c r="H35" s="287" t="s">
        <v>3228</v>
      </c>
      <c r="I35" s="334">
        <v>43224</v>
      </c>
      <c r="J35" s="334">
        <v>44236</v>
      </c>
      <c r="K35" s="287"/>
    </row>
    <row r="36" spans="1:11" s="335" customFormat="1" ht="25.5" x14ac:dyDescent="0.25">
      <c r="A36" s="287">
        <v>29</v>
      </c>
      <c r="B36" s="332" t="s">
        <v>3276</v>
      </c>
      <c r="C36" s="287" t="s">
        <v>3225</v>
      </c>
      <c r="D36" s="332" t="s">
        <v>3283</v>
      </c>
      <c r="E36" s="333">
        <v>14200</v>
      </c>
      <c r="F36" s="332" t="s">
        <v>3284</v>
      </c>
      <c r="G36" s="332" t="s">
        <v>3285</v>
      </c>
      <c r="H36" s="287" t="s">
        <v>3228</v>
      </c>
      <c r="I36" s="334">
        <v>43196</v>
      </c>
      <c r="J36" s="334">
        <v>44236</v>
      </c>
      <c r="K36" s="287"/>
    </row>
    <row r="37" spans="1:11" s="335" customFormat="1" ht="25.5" x14ac:dyDescent="0.25">
      <c r="A37" s="287">
        <v>30</v>
      </c>
      <c r="B37" s="332" t="s">
        <v>3286</v>
      </c>
      <c r="C37" s="287" t="s">
        <v>3225</v>
      </c>
      <c r="D37" s="332" t="s">
        <v>3287</v>
      </c>
      <c r="E37" s="333">
        <v>35500</v>
      </c>
      <c r="F37" s="332" t="s">
        <v>3288</v>
      </c>
      <c r="G37" s="332" t="s">
        <v>3289</v>
      </c>
      <c r="H37" s="287" t="s">
        <v>3228</v>
      </c>
      <c r="I37" s="334">
        <v>42507</v>
      </c>
      <c r="J37" s="334">
        <v>44236</v>
      </c>
      <c r="K37" s="287"/>
    </row>
    <row r="38" spans="1:11" s="335" customFormat="1" ht="25.5" x14ac:dyDescent="0.25">
      <c r="A38" s="287">
        <v>31</v>
      </c>
      <c r="B38" s="332" t="s">
        <v>3290</v>
      </c>
      <c r="C38" s="287" t="s">
        <v>3225</v>
      </c>
      <c r="D38" s="332" t="s">
        <v>3291</v>
      </c>
      <c r="E38" s="333">
        <v>48000</v>
      </c>
      <c r="F38" s="332" t="s">
        <v>3292</v>
      </c>
      <c r="G38" s="332" t="s">
        <v>3293</v>
      </c>
      <c r="H38" s="287" t="s">
        <v>3228</v>
      </c>
      <c r="I38" s="334">
        <v>42228</v>
      </c>
      <c r="J38" s="334">
        <v>44236</v>
      </c>
      <c r="K38" s="287"/>
    </row>
    <row r="39" spans="1:11" s="335" customFormat="1" ht="25.5" x14ac:dyDescent="0.25">
      <c r="A39" s="287">
        <v>32</v>
      </c>
      <c r="B39" s="332" t="s">
        <v>501</v>
      </c>
      <c r="C39" s="287" t="s">
        <v>3225</v>
      </c>
      <c r="D39" s="332" t="s">
        <v>3294</v>
      </c>
      <c r="E39" s="333">
        <v>22995</v>
      </c>
      <c r="F39" s="332" t="s">
        <v>3295</v>
      </c>
      <c r="G39" s="332" t="s">
        <v>3296</v>
      </c>
      <c r="H39" s="287" t="s">
        <v>3228</v>
      </c>
      <c r="I39" s="334">
        <v>43144</v>
      </c>
      <c r="J39" s="334">
        <v>44236</v>
      </c>
      <c r="K39" s="287"/>
    </row>
    <row r="40" spans="1:11" s="335" customFormat="1" ht="25.5" x14ac:dyDescent="0.25">
      <c r="A40" s="287">
        <v>33</v>
      </c>
      <c r="B40" s="332" t="s">
        <v>3276</v>
      </c>
      <c r="C40" s="287" t="s">
        <v>3225</v>
      </c>
      <c r="D40" s="332" t="s">
        <v>3297</v>
      </c>
      <c r="E40" s="333">
        <v>72000</v>
      </c>
      <c r="F40" s="332" t="s">
        <v>3298</v>
      </c>
      <c r="G40" s="332" t="s">
        <v>3299</v>
      </c>
      <c r="H40" s="287" t="s">
        <v>3228</v>
      </c>
      <c r="I40" s="334">
        <v>44110</v>
      </c>
      <c r="J40" s="334">
        <v>44236</v>
      </c>
      <c r="K40" s="287"/>
    </row>
    <row r="41" spans="1:11" s="335" customFormat="1" ht="25.5" x14ac:dyDescent="0.25">
      <c r="A41" s="287">
        <v>34</v>
      </c>
      <c r="B41" s="332" t="s">
        <v>633</v>
      </c>
      <c r="C41" s="287" t="s">
        <v>3225</v>
      </c>
      <c r="D41" s="332" t="s">
        <v>3300</v>
      </c>
      <c r="E41" s="333">
        <v>20297.62</v>
      </c>
      <c r="F41" s="332" t="s">
        <v>3249</v>
      </c>
      <c r="G41" s="332" t="s">
        <v>3250</v>
      </c>
      <c r="H41" s="287" t="s">
        <v>3228</v>
      </c>
      <c r="I41" s="334">
        <v>43880</v>
      </c>
      <c r="J41" s="334">
        <v>44236</v>
      </c>
      <c r="K41" s="287"/>
    </row>
    <row r="42" spans="1:11" s="335" customFormat="1" ht="25.5" x14ac:dyDescent="0.25">
      <c r="A42" s="287">
        <v>35</v>
      </c>
      <c r="B42" s="332" t="s">
        <v>633</v>
      </c>
      <c r="C42" s="287" t="s">
        <v>3225</v>
      </c>
      <c r="D42" s="332" t="s">
        <v>3300</v>
      </c>
      <c r="E42" s="333">
        <v>20297.62</v>
      </c>
      <c r="F42" s="332" t="s">
        <v>3249</v>
      </c>
      <c r="G42" s="332" t="s">
        <v>3250</v>
      </c>
      <c r="H42" s="287" t="s">
        <v>3228</v>
      </c>
      <c r="I42" s="334">
        <v>43880</v>
      </c>
      <c r="J42" s="334">
        <v>44236</v>
      </c>
      <c r="K42" s="287"/>
    </row>
    <row r="43" spans="1:11" s="335" customFormat="1" ht="25.5" x14ac:dyDescent="0.25">
      <c r="A43" s="287">
        <v>36</v>
      </c>
      <c r="B43" s="332" t="s">
        <v>633</v>
      </c>
      <c r="C43" s="287" t="s">
        <v>3225</v>
      </c>
      <c r="D43" s="332" t="s">
        <v>3300</v>
      </c>
      <c r="E43" s="333">
        <v>40595.300000000003</v>
      </c>
      <c r="F43" s="332" t="s">
        <v>3249</v>
      </c>
      <c r="G43" s="332" t="s">
        <v>3250</v>
      </c>
      <c r="H43" s="287" t="s">
        <v>3228</v>
      </c>
      <c r="I43" s="334">
        <v>43880</v>
      </c>
      <c r="J43" s="334">
        <v>44236</v>
      </c>
      <c r="K43" s="287"/>
    </row>
    <row r="44" spans="1:11" s="335" customFormat="1" ht="25.5" x14ac:dyDescent="0.25">
      <c r="A44" s="287">
        <v>37</v>
      </c>
      <c r="B44" s="332" t="s">
        <v>633</v>
      </c>
      <c r="C44" s="287" t="s">
        <v>3225</v>
      </c>
      <c r="D44" s="332" t="s">
        <v>3300</v>
      </c>
      <c r="E44" s="333">
        <v>20297.62</v>
      </c>
      <c r="F44" s="332" t="s">
        <v>3249</v>
      </c>
      <c r="G44" s="332" t="s">
        <v>3250</v>
      </c>
      <c r="H44" s="287" t="s">
        <v>3228</v>
      </c>
      <c r="I44" s="334">
        <v>43880</v>
      </c>
      <c r="J44" s="334">
        <v>44236</v>
      </c>
      <c r="K44" s="287"/>
    </row>
    <row r="45" spans="1:11" s="335" customFormat="1" ht="28.5" customHeight="1" x14ac:dyDescent="0.25">
      <c r="A45" s="287">
        <v>38</v>
      </c>
      <c r="B45" s="332" t="s">
        <v>633</v>
      </c>
      <c r="C45" s="287" t="s">
        <v>3225</v>
      </c>
      <c r="D45" s="332" t="s">
        <v>3300</v>
      </c>
      <c r="E45" s="333">
        <v>20297.62</v>
      </c>
      <c r="F45" s="332" t="s">
        <v>3249</v>
      </c>
      <c r="G45" s="332" t="s">
        <v>3250</v>
      </c>
      <c r="H45" s="287" t="s">
        <v>3228</v>
      </c>
      <c r="I45" s="334">
        <v>43880</v>
      </c>
      <c r="J45" s="334">
        <v>44236</v>
      </c>
      <c r="K45" s="287"/>
    </row>
    <row r="46" spans="1:11" s="335" customFormat="1" ht="25.5" x14ac:dyDescent="0.25">
      <c r="A46" s="287">
        <v>39</v>
      </c>
      <c r="B46" s="332" t="s">
        <v>633</v>
      </c>
      <c r="C46" s="287" t="s">
        <v>3225</v>
      </c>
      <c r="D46" s="332" t="s">
        <v>3300</v>
      </c>
      <c r="E46" s="333">
        <v>20297.62</v>
      </c>
      <c r="F46" s="332" t="s">
        <v>3249</v>
      </c>
      <c r="G46" s="332" t="s">
        <v>3250</v>
      </c>
      <c r="H46" s="287" t="s">
        <v>3228</v>
      </c>
      <c r="I46" s="334">
        <v>43880</v>
      </c>
      <c r="J46" s="334">
        <v>44236</v>
      </c>
      <c r="K46" s="336"/>
    </row>
    <row r="47" spans="1:11" s="335" customFormat="1" ht="25.5" x14ac:dyDescent="0.25">
      <c r="A47" s="287">
        <v>40</v>
      </c>
      <c r="B47" s="332" t="s">
        <v>633</v>
      </c>
      <c r="C47" s="287" t="s">
        <v>3225</v>
      </c>
      <c r="D47" s="332" t="s">
        <v>3300</v>
      </c>
      <c r="E47" s="333">
        <v>20297.62</v>
      </c>
      <c r="F47" s="332" t="s">
        <v>3249</v>
      </c>
      <c r="G47" s="332" t="s">
        <v>3250</v>
      </c>
      <c r="H47" s="287" t="s">
        <v>3228</v>
      </c>
      <c r="I47" s="334">
        <v>43880</v>
      </c>
      <c r="J47" s="334">
        <v>44236</v>
      </c>
      <c r="K47" s="336"/>
    </row>
    <row r="48" spans="1:11" s="335" customFormat="1" ht="25.5" x14ac:dyDescent="0.25">
      <c r="A48" s="287">
        <v>41</v>
      </c>
      <c r="B48" s="332" t="s">
        <v>633</v>
      </c>
      <c r="C48" s="287" t="s">
        <v>3225</v>
      </c>
      <c r="D48" s="332" t="s">
        <v>3300</v>
      </c>
      <c r="E48" s="333">
        <v>20297.62</v>
      </c>
      <c r="F48" s="332" t="s">
        <v>3249</v>
      </c>
      <c r="G48" s="332" t="s">
        <v>3250</v>
      </c>
      <c r="H48" s="287" t="s">
        <v>3228</v>
      </c>
      <c r="I48" s="334">
        <v>43880</v>
      </c>
      <c r="J48" s="334">
        <v>44236</v>
      </c>
      <c r="K48" s="336"/>
    </row>
    <row r="49" spans="1:11" s="335" customFormat="1" ht="25.5" x14ac:dyDescent="0.25">
      <c r="A49" s="287">
        <v>42</v>
      </c>
      <c r="B49" s="332" t="s">
        <v>633</v>
      </c>
      <c r="C49" s="287" t="s">
        <v>3225</v>
      </c>
      <c r="D49" s="332" t="s">
        <v>3300</v>
      </c>
      <c r="E49" s="333">
        <v>20297.62</v>
      </c>
      <c r="F49" s="332" t="s">
        <v>3249</v>
      </c>
      <c r="G49" s="332" t="s">
        <v>3250</v>
      </c>
      <c r="H49" s="287" t="s">
        <v>3228</v>
      </c>
      <c r="I49" s="334">
        <v>43880</v>
      </c>
      <c r="J49" s="334">
        <v>44236</v>
      </c>
      <c r="K49" s="336"/>
    </row>
    <row r="50" spans="1:11" s="335" customFormat="1" ht="25.5" x14ac:dyDescent="0.25">
      <c r="A50" s="287">
        <v>43</v>
      </c>
      <c r="B50" s="332" t="s">
        <v>589</v>
      </c>
      <c r="C50" s="287" t="s">
        <v>3225</v>
      </c>
      <c r="D50" s="332" t="s">
        <v>3226</v>
      </c>
      <c r="E50" s="333">
        <v>21000</v>
      </c>
      <c r="F50" s="332" t="s">
        <v>3301</v>
      </c>
      <c r="G50" s="332" t="s">
        <v>3302</v>
      </c>
      <c r="H50" s="287" t="s">
        <v>3228</v>
      </c>
      <c r="I50" s="334">
        <v>44235</v>
      </c>
      <c r="J50" s="334">
        <v>44235</v>
      </c>
      <c r="K50" s="336"/>
    </row>
    <row r="51" spans="1:11" s="335" customFormat="1" ht="25.5" x14ac:dyDescent="0.25">
      <c r="A51" s="287">
        <v>44</v>
      </c>
      <c r="B51" s="332" t="s">
        <v>589</v>
      </c>
      <c r="C51" s="287" t="s">
        <v>3225</v>
      </c>
      <c r="D51" s="332" t="s">
        <v>3226</v>
      </c>
      <c r="E51" s="333">
        <v>22342.5</v>
      </c>
      <c r="F51" s="332" t="s">
        <v>3303</v>
      </c>
      <c r="G51" s="332" t="s">
        <v>2318</v>
      </c>
      <c r="H51" s="287" t="s">
        <v>3228</v>
      </c>
      <c r="I51" s="334">
        <v>44236</v>
      </c>
      <c r="J51" s="334">
        <v>44236</v>
      </c>
      <c r="K51" s="336"/>
    </row>
    <row r="52" spans="1:11" s="335" customFormat="1" ht="25.5" x14ac:dyDescent="0.25">
      <c r="A52" s="287">
        <v>45</v>
      </c>
      <c r="B52" s="332" t="s">
        <v>633</v>
      </c>
      <c r="C52" s="287" t="s">
        <v>3225</v>
      </c>
      <c r="D52" s="332" t="s">
        <v>3300</v>
      </c>
      <c r="E52" s="333">
        <v>20297.62</v>
      </c>
      <c r="F52" s="332" t="s">
        <v>3249</v>
      </c>
      <c r="G52" s="332" t="s">
        <v>3250</v>
      </c>
      <c r="H52" s="287" t="s">
        <v>3228</v>
      </c>
      <c r="I52" s="334">
        <v>43880</v>
      </c>
      <c r="J52" s="334">
        <v>44236</v>
      </c>
      <c r="K52" s="336"/>
    </row>
    <row r="53" spans="1:11" s="335" customFormat="1" ht="25.5" x14ac:dyDescent="0.25">
      <c r="A53" s="287">
        <v>46</v>
      </c>
      <c r="B53" s="332" t="s">
        <v>633</v>
      </c>
      <c r="C53" s="287" t="s">
        <v>3225</v>
      </c>
      <c r="D53" s="332" t="s">
        <v>3300</v>
      </c>
      <c r="E53" s="333">
        <v>20297.62</v>
      </c>
      <c r="F53" s="332" t="s">
        <v>3249</v>
      </c>
      <c r="G53" s="332" t="s">
        <v>3250</v>
      </c>
      <c r="H53" s="287" t="s">
        <v>3228</v>
      </c>
      <c r="I53" s="334">
        <v>43880</v>
      </c>
      <c r="J53" s="334">
        <v>44237</v>
      </c>
      <c r="K53" s="336"/>
    </row>
    <row r="54" spans="1:11" s="335" customFormat="1" ht="25.5" x14ac:dyDescent="0.25">
      <c r="A54" s="287">
        <v>47</v>
      </c>
      <c r="B54" s="332" t="s">
        <v>501</v>
      </c>
      <c r="C54" s="287" t="s">
        <v>3225</v>
      </c>
      <c r="D54" s="332" t="s">
        <v>3304</v>
      </c>
      <c r="E54" s="333">
        <v>144499.92000000001</v>
      </c>
      <c r="F54" s="332" t="s">
        <v>3303</v>
      </c>
      <c r="G54" s="332" t="s">
        <v>2318</v>
      </c>
      <c r="H54" s="287" t="s">
        <v>3228</v>
      </c>
      <c r="I54" s="334">
        <v>43892</v>
      </c>
      <c r="J54" s="334">
        <v>44236</v>
      </c>
      <c r="K54" s="336"/>
    </row>
    <row r="55" spans="1:11" s="335" customFormat="1" ht="12.75" x14ac:dyDescent="0.25">
      <c r="A55" s="287">
        <v>48</v>
      </c>
      <c r="B55" s="332" t="s">
        <v>633</v>
      </c>
      <c r="C55" s="287" t="s">
        <v>3225</v>
      </c>
      <c r="D55" s="332" t="s">
        <v>3297</v>
      </c>
      <c r="E55" s="333">
        <v>250833.35</v>
      </c>
      <c r="F55" s="332" t="s">
        <v>3305</v>
      </c>
      <c r="G55" s="332" t="s">
        <v>3306</v>
      </c>
      <c r="H55" s="287" t="s">
        <v>3228</v>
      </c>
      <c r="I55" s="334">
        <v>43657</v>
      </c>
      <c r="J55" s="334">
        <v>44237</v>
      </c>
      <c r="K55" s="336"/>
    </row>
    <row r="56" spans="1:11" s="335" customFormat="1" ht="38.25" x14ac:dyDescent="0.25">
      <c r="A56" s="287">
        <v>49</v>
      </c>
      <c r="B56" s="332" t="s">
        <v>633</v>
      </c>
      <c r="C56" s="287" t="s">
        <v>3225</v>
      </c>
      <c r="D56" s="332" t="s">
        <v>3307</v>
      </c>
      <c r="E56" s="333">
        <v>88568.9</v>
      </c>
      <c r="F56" s="332" t="s">
        <v>3308</v>
      </c>
      <c r="G56" s="332" t="s">
        <v>1669</v>
      </c>
      <c r="H56" s="287" t="s">
        <v>3228</v>
      </c>
      <c r="I56" s="334">
        <v>43517</v>
      </c>
      <c r="J56" s="334">
        <v>44236</v>
      </c>
      <c r="K56" s="336"/>
    </row>
    <row r="57" spans="1:11" s="335" customFormat="1" ht="12.75" x14ac:dyDescent="0.25">
      <c r="A57" s="287">
        <v>50</v>
      </c>
      <c r="B57" s="332" t="s">
        <v>633</v>
      </c>
      <c r="C57" s="287" t="s">
        <v>3225</v>
      </c>
      <c r="D57" s="332" t="s">
        <v>3309</v>
      </c>
      <c r="E57" s="333">
        <v>120069.43</v>
      </c>
      <c r="F57" s="332" t="s">
        <v>3303</v>
      </c>
      <c r="G57" s="332" t="s">
        <v>2318</v>
      </c>
      <c r="H57" s="287" t="s">
        <v>3228</v>
      </c>
      <c r="I57" s="334">
        <v>43354</v>
      </c>
      <c r="J57" s="334">
        <v>44236</v>
      </c>
      <c r="K57" s="336"/>
    </row>
    <row r="58" spans="1:11" s="335" customFormat="1" ht="12.75" x14ac:dyDescent="0.25">
      <c r="A58" s="287">
        <v>51</v>
      </c>
      <c r="B58" s="332" t="s">
        <v>633</v>
      </c>
      <c r="C58" s="287" t="s">
        <v>3225</v>
      </c>
      <c r="D58" s="332" t="s">
        <v>3310</v>
      </c>
      <c r="E58" s="333">
        <v>159116.4</v>
      </c>
      <c r="F58" s="332" t="s">
        <v>3311</v>
      </c>
      <c r="G58" s="332" t="s">
        <v>1666</v>
      </c>
      <c r="H58" s="287" t="s">
        <v>3228</v>
      </c>
      <c r="I58" s="334">
        <v>43559</v>
      </c>
      <c r="J58" s="334">
        <v>44236</v>
      </c>
      <c r="K58" s="336"/>
    </row>
    <row r="59" spans="1:11" s="335" customFormat="1" ht="12.75" x14ac:dyDescent="0.25">
      <c r="A59" s="287">
        <v>52</v>
      </c>
      <c r="B59" s="332" t="s">
        <v>633</v>
      </c>
      <c r="C59" s="287" t="s">
        <v>3225</v>
      </c>
      <c r="D59" s="332" t="s">
        <v>3310</v>
      </c>
      <c r="E59" s="333">
        <v>10590.13</v>
      </c>
      <c r="F59" s="332" t="s">
        <v>3311</v>
      </c>
      <c r="G59" s="332" t="s">
        <v>1666</v>
      </c>
      <c r="H59" s="287" t="s">
        <v>3228</v>
      </c>
      <c r="I59" s="334">
        <v>43559</v>
      </c>
      <c r="J59" s="334">
        <v>44236</v>
      </c>
      <c r="K59" s="336"/>
    </row>
    <row r="60" spans="1:11" s="335" customFormat="1" ht="38.25" x14ac:dyDescent="0.25">
      <c r="A60" s="287">
        <v>53</v>
      </c>
      <c r="B60" s="332" t="s">
        <v>633</v>
      </c>
      <c r="C60" s="287" t="s">
        <v>3225</v>
      </c>
      <c r="D60" s="332" t="s">
        <v>3307</v>
      </c>
      <c r="E60" s="333">
        <v>5137.9799999999996</v>
      </c>
      <c r="F60" s="332" t="s">
        <v>3308</v>
      </c>
      <c r="G60" s="332" t="s">
        <v>1669</v>
      </c>
      <c r="H60" s="287" t="s">
        <v>3228</v>
      </c>
      <c r="I60" s="334">
        <v>43517</v>
      </c>
      <c r="J60" s="334">
        <v>44236</v>
      </c>
      <c r="K60" s="336"/>
    </row>
    <row r="61" spans="1:11" s="335" customFormat="1" ht="38.25" x14ac:dyDescent="0.25">
      <c r="A61" s="287">
        <v>54</v>
      </c>
      <c r="B61" s="332" t="s">
        <v>633</v>
      </c>
      <c r="C61" s="287" t="s">
        <v>3225</v>
      </c>
      <c r="D61" s="332" t="s">
        <v>3307</v>
      </c>
      <c r="E61" s="333">
        <v>6775.2</v>
      </c>
      <c r="F61" s="332" t="s">
        <v>3308</v>
      </c>
      <c r="G61" s="332" t="s">
        <v>1669</v>
      </c>
      <c r="H61" s="287" t="s">
        <v>3228</v>
      </c>
      <c r="I61" s="334">
        <v>43517</v>
      </c>
      <c r="J61" s="334">
        <v>44236</v>
      </c>
      <c r="K61" s="336"/>
    </row>
    <row r="62" spans="1:11" s="335" customFormat="1" ht="38.25" x14ac:dyDescent="0.25">
      <c r="A62" s="287">
        <v>55</v>
      </c>
      <c r="B62" s="332" t="s">
        <v>633</v>
      </c>
      <c r="C62" s="287" t="s">
        <v>3225</v>
      </c>
      <c r="D62" s="332" t="s">
        <v>3307</v>
      </c>
      <c r="E62" s="333">
        <v>11066.16</v>
      </c>
      <c r="F62" s="332" t="s">
        <v>3308</v>
      </c>
      <c r="G62" s="332" t="s">
        <v>1669</v>
      </c>
      <c r="H62" s="287" t="s">
        <v>3228</v>
      </c>
      <c r="I62" s="334">
        <v>43517</v>
      </c>
      <c r="J62" s="334">
        <v>44236</v>
      </c>
      <c r="K62" s="336"/>
    </row>
    <row r="63" spans="1:11" s="335" customFormat="1" ht="38.25" x14ac:dyDescent="0.25">
      <c r="A63" s="287">
        <v>56</v>
      </c>
      <c r="B63" s="332" t="s">
        <v>633</v>
      </c>
      <c r="C63" s="287" t="s">
        <v>3225</v>
      </c>
      <c r="D63" s="332" t="s">
        <v>3307</v>
      </c>
      <c r="E63" s="333">
        <v>8243.16</v>
      </c>
      <c r="F63" s="332" t="s">
        <v>3308</v>
      </c>
      <c r="G63" s="332" t="s">
        <v>1669</v>
      </c>
      <c r="H63" s="287" t="s">
        <v>3228</v>
      </c>
      <c r="I63" s="334">
        <v>43517</v>
      </c>
      <c r="J63" s="334">
        <v>44236</v>
      </c>
      <c r="K63" s="336"/>
    </row>
    <row r="64" spans="1:11" s="335" customFormat="1" ht="25.5" x14ac:dyDescent="0.25">
      <c r="A64" s="287">
        <v>57</v>
      </c>
      <c r="B64" s="332" t="s">
        <v>501</v>
      </c>
      <c r="C64" s="287" t="s">
        <v>3225</v>
      </c>
      <c r="D64" s="332" t="s">
        <v>3312</v>
      </c>
      <c r="E64" s="333">
        <v>18000</v>
      </c>
      <c r="F64" s="332" t="s">
        <v>3313</v>
      </c>
      <c r="G64" s="332" t="s">
        <v>3314</v>
      </c>
      <c r="H64" s="287" t="s">
        <v>3228</v>
      </c>
      <c r="I64" s="334">
        <v>43140</v>
      </c>
      <c r="J64" s="334">
        <v>44236</v>
      </c>
      <c r="K64" s="336"/>
    </row>
    <row r="65" spans="1:11" s="335" customFormat="1" ht="25.5" x14ac:dyDescent="0.25">
      <c r="A65" s="287">
        <v>58</v>
      </c>
      <c r="B65" s="332" t="s">
        <v>3290</v>
      </c>
      <c r="C65" s="287" t="s">
        <v>3225</v>
      </c>
      <c r="D65" s="332">
        <v>13</v>
      </c>
      <c r="E65" s="333">
        <v>42000</v>
      </c>
      <c r="F65" s="332" t="s">
        <v>3315</v>
      </c>
      <c r="G65" s="332" t="s">
        <v>3316</v>
      </c>
      <c r="H65" s="287" t="s">
        <v>3228</v>
      </c>
      <c r="I65" s="334">
        <v>42300</v>
      </c>
      <c r="J65" s="334">
        <v>44236</v>
      </c>
      <c r="K65" s="336"/>
    </row>
    <row r="66" spans="1:11" s="335" customFormat="1" ht="25.5" x14ac:dyDescent="0.25">
      <c r="A66" s="287">
        <v>59</v>
      </c>
      <c r="B66" s="332" t="s">
        <v>501</v>
      </c>
      <c r="C66" s="287" t="s">
        <v>3225</v>
      </c>
      <c r="D66" s="332" t="s">
        <v>3317</v>
      </c>
      <c r="E66" s="333">
        <v>6000</v>
      </c>
      <c r="F66" s="332" t="s">
        <v>3318</v>
      </c>
      <c r="G66" s="332" t="s">
        <v>3319</v>
      </c>
      <c r="H66" s="287" t="s">
        <v>3228</v>
      </c>
      <c r="I66" s="334">
        <v>43098</v>
      </c>
      <c r="J66" s="334">
        <v>44237</v>
      </c>
      <c r="K66" s="336"/>
    </row>
    <row r="67" spans="1:11" s="335" customFormat="1" ht="25.5" x14ac:dyDescent="0.25">
      <c r="A67" s="287">
        <v>60</v>
      </c>
      <c r="B67" s="332" t="s">
        <v>589</v>
      </c>
      <c r="C67" s="287" t="s">
        <v>3225</v>
      </c>
      <c r="D67" s="332" t="s">
        <v>3226</v>
      </c>
      <c r="E67" s="333">
        <v>18507</v>
      </c>
      <c r="F67" s="332" t="s">
        <v>3320</v>
      </c>
      <c r="G67" s="332" t="s">
        <v>3321</v>
      </c>
      <c r="H67" s="287" t="s">
        <v>3228</v>
      </c>
      <c r="I67" s="334">
        <v>44238</v>
      </c>
      <c r="J67" s="334">
        <v>44238</v>
      </c>
      <c r="K67" s="336"/>
    </row>
    <row r="68" spans="1:11" s="335" customFormat="1" ht="25.5" x14ac:dyDescent="0.25">
      <c r="A68" s="287">
        <v>61</v>
      </c>
      <c r="B68" s="332" t="s">
        <v>589</v>
      </c>
      <c r="C68" s="287" t="s">
        <v>3225</v>
      </c>
      <c r="D68" s="332" t="s">
        <v>3226</v>
      </c>
      <c r="E68" s="333">
        <v>24000</v>
      </c>
      <c r="F68" s="332" t="s">
        <v>3322</v>
      </c>
      <c r="G68" s="332" t="s">
        <v>3323</v>
      </c>
      <c r="H68" s="287" t="s">
        <v>3228</v>
      </c>
      <c r="I68" s="334">
        <v>44238</v>
      </c>
      <c r="J68" s="334">
        <v>44238</v>
      </c>
      <c r="K68" s="336"/>
    </row>
    <row r="69" spans="1:11" s="335" customFormat="1" ht="25.5" x14ac:dyDescent="0.25">
      <c r="A69" s="287">
        <v>62</v>
      </c>
      <c r="B69" s="332" t="s">
        <v>589</v>
      </c>
      <c r="C69" s="287" t="s">
        <v>3225</v>
      </c>
      <c r="D69" s="332" t="s">
        <v>3226</v>
      </c>
      <c r="E69" s="333">
        <v>18000</v>
      </c>
      <c r="F69" s="332" t="s">
        <v>3324</v>
      </c>
      <c r="G69" s="332" t="s">
        <v>3325</v>
      </c>
      <c r="H69" s="287" t="s">
        <v>3228</v>
      </c>
      <c r="I69" s="334">
        <v>44238</v>
      </c>
      <c r="J69" s="334">
        <v>44238</v>
      </c>
      <c r="K69" s="336"/>
    </row>
    <row r="70" spans="1:11" s="335" customFormat="1" ht="25.5" x14ac:dyDescent="0.25">
      <c r="A70" s="287">
        <v>63</v>
      </c>
      <c r="B70" s="332" t="s">
        <v>589</v>
      </c>
      <c r="C70" s="287" t="s">
        <v>3225</v>
      </c>
      <c r="D70" s="332" t="s">
        <v>3226</v>
      </c>
      <c r="E70" s="333">
        <v>18000</v>
      </c>
      <c r="F70" s="332" t="s">
        <v>3326</v>
      </c>
      <c r="G70" s="332" t="s">
        <v>3327</v>
      </c>
      <c r="H70" s="287" t="s">
        <v>3228</v>
      </c>
      <c r="I70" s="334">
        <v>44238</v>
      </c>
      <c r="J70" s="334">
        <v>44238</v>
      </c>
      <c r="K70" s="336"/>
    </row>
    <row r="71" spans="1:11" s="335" customFormat="1" ht="25.5" x14ac:dyDescent="0.25">
      <c r="A71" s="287">
        <v>64</v>
      </c>
      <c r="B71" s="332" t="s">
        <v>589</v>
      </c>
      <c r="C71" s="287" t="s">
        <v>3225</v>
      </c>
      <c r="D71" s="332" t="s">
        <v>3226</v>
      </c>
      <c r="E71" s="333">
        <v>19500</v>
      </c>
      <c r="F71" s="332" t="s">
        <v>3328</v>
      </c>
      <c r="G71" s="332" t="s">
        <v>3329</v>
      </c>
      <c r="H71" s="287" t="s">
        <v>3228</v>
      </c>
      <c r="I71" s="334">
        <v>44238</v>
      </c>
      <c r="J71" s="334">
        <v>44238</v>
      </c>
      <c r="K71" s="336"/>
    </row>
    <row r="72" spans="1:11" s="335" customFormat="1" ht="12.75" x14ac:dyDescent="0.25">
      <c r="A72" s="287">
        <v>65</v>
      </c>
      <c r="B72" s="332" t="s">
        <v>633</v>
      </c>
      <c r="C72" s="287" t="s">
        <v>3225</v>
      </c>
      <c r="D72" s="332" t="s">
        <v>3310</v>
      </c>
      <c r="E72" s="333">
        <v>27705.200000000001</v>
      </c>
      <c r="F72" s="332" t="s">
        <v>3311</v>
      </c>
      <c r="G72" s="332" t="s">
        <v>1666</v>
      </c>
      <c r="H72" s="287" t="s">
        <v>3228</v>
      </c>
      <c r="I72" s="334">
        <v>43559</v>
      </c>
      <c r="J72" s="334">
        <v>44236</v>
      </c>
      <c r="K72" s="336"/>
    </row>
    <row r="73" spans="1:11" s="335" customFormat="1" ht="38.25" x14ac:dyDescent="0.25">
      <c r="A73" s="287">
        <v>66</v>
      </c>
      <c r="B73" s="332" t="s">
        <v>501</v>
      </c>
      <c r="C73" s="287" t="s">
        <v>3225</v>
      </c>
      <c r="D73" s="332" t="s">
        <v>3277</v>
      </c>
      <c r="E73" s="333">
        <v>72641</v>
      </c>
      <c r="F73" s="332" t="s">
        <v>3330</v>
      </c>
      <c r="G73" s="332" t="s">
        <v>3331</v>
      </c>
      <c r="H73" s="287" t="s">
        <v>3228</v>
      </c>
      <c r="I73" s="334">
        <v>44202</v>
      </c>
      <c r="J73" s="334">
        <v>44238</v>
      </c>
      <c r="K73" s="336"/>
    </row>
    <row r="74" spans="1:11" s="335" customFormat="1" ht="38.25" x14ac:dyDescent="0.25">
      <c r="A74" s="287">
        <v>67</v>
      </c>
      <c r="B74" s="332" t="s">
        <v>501</v>
      </c>
      <c r="C74" s="287" t="s">
        <v>3225</v>
      </c>
      <c r="D74" s="332" t="s">
        <v>3277</v>
      </c>
      <c r="E74" s="333">
        <v>98588.82</v>
      </c>
      <c r="F74" s="332" t="s">
        <v>3332</v>
      </c>
      <c r="G74" s="332" t="s">
        <v>3333</v>
      </c>
      <c r="H74" s="287" t="s">
        <v>3228</v>
      </c>
      <c r="I74" s="334">
        <v>44203</v>
      </c>
      <c r="J74" s="334">
        <v>44238</v>
      </c>
      <c r="K74" s="336"/>
    </row>
    <row r="75" spans="1:11" s="335" customFormat="1" ht="25.5" x14ac:dyDescent="0.25">
      <c r="A75" s="287">
        <v>68</v>
      </c>
      <c r="B75" s="332" t="s">
        <v>501</v>
      </c>
      <c r="C75" s="287" t="s">
        <v>3225</v>
      </c>
      <c r="D75" s="332" t="s">
        <v>3277</v>
      </c>
      <c r="E75" s="333">
        <v>67074.810000000012</v>
      </c>
      <c r="F75" s="332" t="s">
        <v>3334</v>
      </c>
      <c r="G75" s="332" t="s">
        <v>3335</v>
      </c>
      <c r="H75" s="287" t="s">
        <v>3228</v>
      </c>
      <c r="I75" s="334">
        <v>44208</v>
      </c>
      <c r="J75" s="334">
        <v>44242</v>
      </c>
      <c r="K75" s="336"/>
    </row>
    <row r="76" spans="1:11" s="335" customFormat="1" ht="25.5" x14ac:dyDescent="0.25">
      <c r="A76" s="287">
        <v>69</v>
      </c>
      <c r="B76" s="332" t="s">
        <v>501</v>
      </c>
      <c r="C76" s="287" t="s">
        <v>3225</v>
      </c>
      <c r="D76" s="332" t="s">
        <v>3277</v>
      </c>
      <c r="E76" s="333">
        <v>11660</v>
      </c>
      <c r="F76" s="332" t="s">
        <v>3336</v>
      </c>
      <c r="G76" s="332" t="s">
        <v>3337</v>
      </c>
      <c r="H76" s="287" t="s">
        <v>3228</v>
      </c>
      <c r="I76" s="334">
        <v>43860</v>
      </c>
      <c r="J76" s="334">
        <v>44242</v>
      </c>
      <c r="K76" s="336"/>
    </row>
    <row r="77" spans="1:11" s="335" customFormat="1" ht="25.5" x14ac:dyDescent="0.25">
      <c r="A77" s="287">
        <v>70</v>
      </c>
      <c r="B77" s="332" t="s">
        <v>501</v>
      </c>
      <c r="C77" s="287" t="s">
        <v>3225</v>
      </c>
      <c r="D77" s="332" t="s">
        <v>3338</v>
      </c>
      <c r="E77" s="333">
        <v>139920</v>
      </c>
      <c r="F77" s="332" t="s">
        <v>3336</v>
      </c>
      <c r="G77" s="332" t="s">
        <v>3337</v>
      </c>
      <c r="H77" s="287" t="s">
        <v>3228</v>
      </c>
      <c r="I77" s="334">
        <v>44224</v>
      </c>
      <c r="J77" s="334">
        <v>44238</v>
      </c>
      <c r="K77" s="336"/>
    </row>
    <row r="78" spans="1:11" s="335" customFormat="1" ht="51" x14ac:dyDescent="0.25">
      <c r="A78" s="287">
        <v>71</v>
      </c>
      <c r="B78" s="332" t="s">
        <v>501</v>
      </c>
      <c r="C78" s="287" t="s">
        <v>3225</v>
      </c>
      <c r="D78" s="332" t="s">
        <v>3300</v>
      </c>
      <c r="E78" s="333">
        <v>76598.3</v>
      </c>
      <c r="F78" s="332" t="s">
        <v>3339</v>
      </c>
      <c r="G78" s="332" t="s">
        <v>3340</v>
      </c>
      <c r="H78" s="287" t="s">
        <v>3228</v>
      </c>
      <c r="I78" s="334">
        <v>44111</v>
      </c>
      <c r="J78" s="334">
        <v>44242</v>
      </c>
      <c r="K78" s="336"/>
    </row>
    <row r="79" spans="1:11" s="335" customFormat="1" ht="25.5" x14ac:dyDescent="0.25">
      <c r="A79" s="287">
        <v>72</v>
      </c>
      <c r="B79" s="332" t="s">
        <v>633</v>
      </c>
      <c r="C79" s="287" t="s">
        <v>3225</v>
      </c>
      <c r="D79" s="332" t="s">
        <v>3297</v>
      </c>
      <c r="E79" s="333">
        <v>57931.32</v>
      </c>
      <c r="F79" s="332" t="s">
        <v>3341</v>
      </c>
      <c r="G79" s="332" t="s">
        <v>3342</v>
      </c>
      <c r="H79" s="287" t="s">
        <v>3228</v>
      </c>
      <c r="I79" s="334">
        <v>43669</v>
      </c>
      <c r="J79" s="334">
        <v>44242</v>
      </c>
      <c r="K79" s="336"/>
    </row>
    <row r="80" spans="1:11" s="335" customFormat="1" ht="51" x14ac:dyDescent="0.25">
      <c r="A80" s="287">
        <v>73</v>
      </c>
      <c r="B80" s="332" t="s">
        <v>501</v>
      </c>
      <c r="C80" s="287" t="s">
        <v>3225</v>
      </c>
      <c r="D80" s="332" t="s">
        <v>3307</v>
      </c>
      <c r="E80" s="333">
        <v>7801.1500000000087</v>
      </c>
      <c r="F80" s="332" t="s">
        <v>3343</v>
      </c>
      <c r="G80" s="332" t="s">
        <v>3344</v>
      </c>
      <c r="H80" s="287" t="s">
        <v>3228</v>
      </c>
      <c r="I80" s="334">
        <v>43699</v>
      </c>
      <c r="J80" s="334">
        <v>44242</v>
      </c>
      <c r="K80" s="336"/>
    </row>
    <row r="81" spans="1:11" s="335" customFormat="1" ht="25.5" x14ac:dyDescent="0.25">
      <c r="A81" s="287">
        <v>74</v>
      </c>
      <c r="B81" s="332" t="s">
        <v>501</v>
      </c>
      <c r="C81" s="287" t="s">
        <v>3225</v>
      </c>
      <c r="D81" s="332" t="s">
        <v>3345</v>
      </c>
      <c r="E81" s="333">
        <v>39830</v>
      </c>
      <c r="F81" s="332" t="s">
        <v>3346</v>
      </c>
      <c r="G81" s="332" t="s">
        <v>3347</v>
      </c>
      <c r="H81" s="287" t="s">
        <v>3228</v>
      </c>
      <c r="I81" s="334">
        <v>43664</v>
      </c>
      <c r="J81" s="334">
        <v>44242</v>
      </c>
      <c r="K81" s="336"/>
    </row>
    <row r="82" spans="1:11" s="335" customFormat="1" ht="25.5" x14ac:dyDescent="0.25">
      <c r="A82" s="287">
        <v>75</v>
      </c>
      <c r="B82" s="332" t="s">
        <v>633</v>
      </c>
      <c r="C82" s="287" t="s">
        <v>3225</v>
      </c>
      <c r="D82" s="332" t="s">
        <v>3283</v>
      </c>
      <c r="E82" s="333">
        <v>566754.4</v>
      </c>
      <c r="F82" s="332" t="s">
        <v>3341</v>
      </c>
      <c r="G82" s="332" t="s">
        <v>3342</v>
      </c>
      <c r="H82" s="287" t="s">
        <v>3228</v>
      </c>
      <c r="I82" s="334">
        <v>43665</v>
      </c>
      <c r="J82" s="334">
        <v>44242</v>
      </c>
      <c r="K82" s="336"/>
    </row>
    <row r="83" spans="1:11" s="335" customFormat="1" ht="25.5" x14ac:dyDescent="0.25">
      <c r="A83" s="287">
        <v>76</v>
      </c>
      <c r="B83" s="332" t="s">
        <v>501</v>
      </c>
      <c r="C83" s="287" t="s">
        <v>3225</v>
      </c>
      <c r="D83" s="332" t="s">
        <v>3345</v>
      </c>
      <c r="E83" s="333">
        <v>53233.87999999999</v>
      </c>
      <c r="F83" s="332" t="s">
        <v>3348</v>
      </c>
      <c r="G83" s="332" t="s">
        <v>3349</v>
      </c>
      <c r="H83" s="287" t="s">
        <v>3228</v>
      </c>
      <c r="I83" s="334">
        <v>44125</v>
      </c>
      <c r="J83" s="334">
        <v>44242</v>
      </c>
      <c r="K83" s="336"/>
    </row>
    <row r="84" spans="1:11" s="335" customFormat="1" ht="25.5" x14ac:dyDescent="0.25">
      <c r="A84" s="287">
        <v>77</v>
      </c>
      <c r="B84" s="332" t="s">
        <v>501</v>
      </c>
      <c r="C84" s="287" t="s">
        <v>3225</v>
      </c>
      <c r="D84" s="332" t="s">
        <v>3345</v>
      </c>
      <c r="E84" s="333">
        <v>53233.87999999999</v>
      </c>
      <c r="F84" s="332" t="s">
        <v>3348</v>
      </c>
      <c r="G84" s="332" t="s">
        <v>3349</v>
      </c>
      <c r="H84" s="287" t="s">
        <v>3228</v>
      </c>
      <c r="I84" s="334">
        <v>44125</v>
      </c>
      <c r="J84" s="334">
        <v>44242</v>
      </c>
      <c r="K84" s="336"/>
    </row>
    <row r="85" spans="1:11" s="335" customFormat="1" ht="25.5" x14ac:dyDescent="0.25">
      <c r="A85" s="287">
        <v>78</v>
      </c>
      <c r="B85" s="332" t="s">
        <v>589</v>
      </c>
      <c r="C85" s="287" t="s">
        <v>3225</v>
      </c>
      <c r="D85" s="332" t="s">
        <v>3226</v>
      </c>
      <c r="E85" s="333">
        <v>28689.05</v>
      </c>
      <c r="F85" s="332" t="s">
        <v>3350</v>
      </c>
      <c r="G85" s="332" t="s">
        <v>3351</v>
      </c>
      <c r="H85" s="287" t="s">
        <v>3228</v>
      </c>
      <c r="I85" s="334">
        <v>44245</v>
      </c>
      <c r="J85" s="334">
        <v>44245</v>
      </c>
      <c r="K85" s="336"/>
    </row>
    <row r="86" spans="1:11" s="335" customFormat="1" ht="25.5" x14ac:dyDescent="0.25">
      <c r="A86" s="287">
        <v>79</v>
      </c>
      <c r="B86" s="332" t="s">
        <v>589</v>
      </c>
      <c r="C86" s="287" t="s">
        <v>3225</v>
      </c>
      <c r="D86" s="332" t="s">
        <v>3226</v>
      </c>
      <c r="E86" s="333">
        <v>25000</v>
      </c>
      <c r="F86" s="332" t="s">
        <v>3352</v>
      </c>
      <c r="G86" s="332" t="s">
        <v>3353</v>
      </c>
      <c r="H86" s="287" t="s">
        <v>3228</v>
      </c>
      <c r="I86" s="334">
        <v>44251</v>
      </c>
      <c r="J86" s="334">
        <v>44251</v>
      </c>
      <c r="K86" s="336"/>
    </row>
    <row r="87" spans="1:11" s="335" customFormat="1" ht="25.5" x14ac:dyDescent="0.25">
      <c r="A87" s="287">
        <v>80</v>
      </c>
      <c r="B87" s="332" t="s">
        <v>589</v>
      </c>
      <c r="C87" s="287" t="s">
        <v>3225</v>
      </c>
      <c r="D87" s="332" t="s">
        <v>3226</v>
      </c>
      <c r="E87" s="333">
        <v>35184.76</v>
      </c>
      <c r="F87" s="332" t="s">
        <v>3354</v>
      </c>
      <c r="G87" s="332" t="s">
        <v>3355</v>
      </c>
      <c r="H87" s="287" t="s">
        <v>3228</v>
      </c>
      <c r="I87" s="334">
        <v>44252</v>
      </c>
      <c r="J87" s="334">
        <v>44252</v>
      </c>
      <c r="K87" s="336"/>
    </row>
    <row r="88" spans="1:11" s="335" customFormat="1" ht="38.25" x14ac:dyDescent="0.25">
      <c r="A88" s="287">
        <v>81</v>
      </c>
      <c r="B88" s="332" t="s">
        <v>501</v>
      </c>
      <c r="C88" s="287" t="s">
        <v>3225</v>
      </c>
      <c r="D88" s="332" t="s">
        <v>3300</v>
      </c>
      <c r="E88" s="333">
        <v>24008.04</v>
      </c>
      <c r="F88" s="332" t="s">
        <v>3356</v>
      </c>
      <c r="G88" s="332" t="s">
        <v>3357</v>
      </c>
      <c r="H88" s="287" t="s">
        <v>3228</v>
      </c>
      <c r="I88" s="334">
        <v>43665</v>
      </c>
      <c r="J88" s="334">
        <v>44244</v>
      </c>
      <c r="K88" s="336"/>
    </row>
    <row r="89" spans="1:11" s="335" customFormat="1" ht="25.5" x14ac:dyDescent="0.25">
      <c r="A89" s="287">
        <v>82</v>
      </c>
      <c r="B89" s="332" t="s">
        <v>633</v>
      </c>
      <c r="C89" s="287" t="s">
        <v>3225</v>
      </c>
      <c r="D89" s="332" t="s">
        <v>3309</v>
      </c>
      <c r="E89" s="333">
        <v>127352.68</v>
      </c>
      <c r="F89" s="332" t="s">
        <v>3358</v>
      </c>
      <c r="G89" s="332" t="s">
        <v>3359</v>
      </c>
      <c r="H89" s="287" t="s">
        <v>3228</v>
      </c>
      <c r="I89" s="334">
        <v>43655</v>
      </c>
      <c r="J89" s="334">
        <v>44242</v>
      </c>
      <c r="K89" s="336"/>
    </row>
    <row r="90" spans="1:11" s="335" customFormat="1" ht="25.5" x14ac:dyDescent="0.25">
      <c r="A90" s="287">
        <v>83</v>
      </c>
      <c r="B90" s="332" t="s">
        <v>501</v>
      </c>
      <c r="C90" s="287" t="s">
        <v>3225</v>
      </c>
      <c r="D90" s="332" t="s">
        <v>3309</v>
      </c>
      <c r="E90" s="333">
        <v>21266.67</v>
      </c>
      <c r="F90" s="332" t="s">
        <v>3360</v>
      </c>
      <c r="G90" s="332" t="s">
        <v>3361</v>
      </c>
      <c r="H90" s="287" t="s">
        <v>3228</v>
      </c>
      <c r="I90" s="334">
        <v>43612</v>
      </c>
      <c r="J90" s="334">
        <v>44243</v>
      </c>
      <c r="K90" s="336"/>
    </row>
    <row r="91" spans="1:11" s="335" customFormat="1" ht="25.5" x14ac:dyDescent="0.25">
      <c r="A91" s="287">
        <v>84</v>
      </c>
      <c r="B91" s="332" t="s">
        <v>501</v>
      </c>
      <c r="C91" s="287" t="s">
        <v>3225</v>
      </c>
      <c r="D91" s="332" t="s">
        <v>3309</v>
      </c>
      <c r="E91" s="333">
        <v>25520</v>
      </c>
      <c r="F91" s="332" t="s">
        <v>3360</v>
      </c>
      <c r="G91" s="332" t="s">
        <v>3361</v>
      </c>
      <c r="H91" s="287" t="s">
        <v>3228</v>
      </c>
      <c r="I91" s="334">
        <v>43612</v>
      </c>
      <c r="J91" s="334">
        <v>44243</v>
      </c>
      <c r="K91" s="336"/>
    </row>
    <row r="92" spans="1:11" s="335" customFormat="1" ht="38.25" x14ac:dyDescent="0.25">
      <c r="A92" s="287">
        <v>85</v>
      </c>
      <c r="B92" s="332" t="s">
        <v>501</v>
      </c>
      <c r="C92" s="287" t="s">
        <v>3225</v>
      </c>
      <c r="D92" s="332" t="s">
        <v>3362</v>
      </c>
      <c r="E92" s="333">
        <v>17338.440000000002</v>
      </c>
      <c r="F92" s="332" t="s">
        <v>3363</v>
      </c>
      <c r="G92" s="332" t="s">
        <v>3364</v>
      </c>
      <c r="H92" s="287" t="s">
        <v>3228</v>
      </c>
      <c r="I92" s="334">
        <v>43888</v>
      </c>
      <c r="J92" s="334">
        <v>44253</v>
      </c>
      <c r="K92" s="336"/>
    </row>
    <row r="93" spans="1:11" s="335" customFormat="1" ht="38.25" x14ac:dyDescent="0.25">
      <c r="A93" s="287">
        <v>86</v>
      </c>
      <c r="B93" s="332" t="s">
        <v>501</v>
      </c>
      <c r="C93" s="287" t="s">
        <v>3225</v>
      </c>
      <c r="D93" s="332" t="s">
        <v>3362</v>
      </c>
      <c r="E93" s="333">
        <v>15449.24</v>
      </c>
      <c r="F93" s="332" t="s">
        <v>3363</v>
      </c>
      <c r="G93" s="332" t="s">
        <v>3364</v>
      </c>
      <c r="H93" s="287" t="s">
        <v>3228</v>
      </c>
      <c r="I93" s="334">
        <v>43888</v>
      </c>
      <c r="J93" s="334">
        <v>44253</v>
      </c>
      <c r="K93" s="336"/>
    </row>
    <row r="94" spans="1:11" s="335" customFormat="1" ht="25.5" x14ac:dyDescent="0.25">
      <c r="A94" s="287">
        <v>87</v>
      </c>
      <c r="B94" s="332" t="s">
        <v>501</v>
      </c>
      <c r="C94" s="287" t="s">
        <v>3225</v>
      </c>
      <c r="D94" s="332" t="s">
        <v>3365</v>
      </c>
      <c r="E94" s="333">
        <v>17943.93</v>
      </c>
      <c r="F94" s="332" t="s">
        <v>3366</v>
      </c>
      <c r="G94" s="332" t="s">
        <v>3367</v>
      </c>
      <c r="H94" s="287" t="s">
        <v>3228</v>
      </c>
      <c r="I94" s="334">
        <v>43817</v>
      </c>
      <c r="J94" s="334">
        <v>44253</v>
      </c>
      <c r="K94" s="336"/>
    </row>
    <row r="95" spans="1:11" s="335" customFormat="1" ht="25.5" x14ac:dyDescent="0.25">
      <c r="A95" s="287">
        <v>88</v>
      </c>
      <c r="B95" s="332" t="s">
        <v>501</v>
      </c>
      <c r="C95" s="287" t="s">
        <v>3225</v>
      </c>
      <c r="D95" s="332" t="s">
        <v>3365</v>
      </c>
      <c r="E95" s="333">
        <v>14850.08</v>
      </c>
      <c r="F95" s="332" t="s">
        <v>3366</v>
      </c>
      <c r="G95" s="332" t="s">
        <v>3367</v>
      </c>
      <c r="H95" s="287" t="s">
        <v>3228</v>
      </c>
      <c r="I95" s="334">
        <v>43817</v>
      </c>
      <c r="J95" s="334">
        <v>44253</v>
      </c>
      <c r="K95" s="336"/>
    </row>
    <row r="96" spans="1:11" s="335" customFormat="1" ht="25.5" x14ac:dyDescent="0.25">
      <c r="A96" s="287">
        <v>89</v>
      </c>
      <c r="B96" s="332" t="s">
        <v>501</v>
      </c>
      <c r="C96" s="287" t="s">
        <v>3225</v>
      </c>
      <c r="D96" s="332" t="s">
        <v>3365</v>
      </c>
      <c r="E96" s="333">
        <v>11137.56</v>
      </c>
      <c r="F96" s="332" t="s">
        <v>3366</v>
      </c>
      <c r="G96" s="332" t="s">
        <v>3367</v>
      </c>
      <c r="H96" s="287" t="s">
        <v>3228</v>
      </c>
      <c r="I96" s="334">
        <v>43817</v>
      </c>
      <c r="J96" s="334">
        <v>44253</v>
      </c>
      <c r="K96" s="336"/>
    </row>
    <row r="97" spans="1:11" s="335" customFormat="1" ht="25.5" x14ac:dyDescent="0.25">
      <c r="A97" s="287">
        <v>90</v>
      </c>
      <c r="B97" s="332" t="s">
        <v>501</v>
      </c>
      <c r="C97" s="287" t="s">
        <v>3225</v>
      </c>
      <c r="D97" s="332" t="s">
        <v>3365</v>
      </c>
      <c r="E97" s="333">
        <v>10518.8</v>
      </c>
      <c r="F97" s="332" t="s">
        <v>3366</v>
      </c>
      <c r="G97" s="332" t="s">
        <v>3367</v>
      </c>
      <c r="H97" s="287" t="s">
        <v>3228</v>
      </c>
      <c r="I97" s="334">
        <v>43817</v>
      </c>
      <c r="J97" s="334">
        <v>44253</v>
      </c>
      <c r="K97" s="336"/>
    </row>
    <row r="98" spans="1:11" s="335" customFormat="1" ht="25.5" x14ac:dyDescent="0.25">
      <c r="A98" s="287">
        <v>91</v>
      </c>
      <c r="B98" s="332" t="s">
        <v>501</v>
      </c>
      <c r="C98" s="287" t="s">
        <v>3225</v>
      </c>
      <c r="D98" s="332" t="s">
        <v>3368</v>
      </c>
      <c r="E98" s="333">
        <v>11512.999999999996</v>
      </c>
      <c r="F98" s="332" t="s">
        <v>3369</v>
      </c>
      <c r="G98" s="332" t="s">
        <v>3370</v>
      </c>
      <c r="H98" s="287" t="s">
        <v>3228</v>
      </c>
      <c r="I98" s="334">
        <v>43728</v>
      </c>
      <c r="J98" s="334">
        <v>44257</v>
      </c>
      <c r="K98" s="336"/>
    </row>
    <row r="99" spans="1:11" s="335" customFormat="1" ht="25.5" x14ac:dyDescent="0.25">
      <c r="A99" s="287">
        <v>92</v>
      </c>
      <c r="B99" s="332" t="s">
        <v>501</v>
      </c>
      <c r="C99" s="287" t="s">
        <v>3225</v>
      </c>
      <c r="D99" s="332" t="s">
        <v>3371</v>
      </c>
      <c r="E99" s="333">
        <v>14634.44</v>
      </c>
      <c r="F99" s="332" t="s">
        <v>3360</v>
      </c>
      <c r="G99" s="332" t="s">
        <v>3361</v>
      </c>
      <c r="H99" s="287" t="s">
        <v>3228</v>
      </c>
      <c r="I99" s="334">
        <v>43889</v>
      </c>
      <c r="J99" s="334">
        <v>44253</v>
      </c>
      <c r="K99" s="336"/>
    </row>
    <row r="100" spans="1:11" s="335" customFormat="1" ht="25.5" x14ac:dyDescent="0.25">
      <c r="A100" s="287">
        <v>93</v>
      </c>
      <c r="B100" s="332" t="s">
        <v>501</v>
      </c>
      <c r="C100" s="287" t="s">
        <v>3225</v>
      </c>
      <c r="D100" s="332" t="s">
        <v>3371</v>
      </c>
      <c r="E100" s="333">
        <v>17110.96</v>
      </c>
      <c r="F100" s="332" t="s">
        <v>3360</v>
      </c>
      <c r="G100" s="332" t="s">
        <v>3361</v>
      </c>
      <c r="H100" s="287" t="s">
        <v>3228</v>
      </c>
      <c r="I100" s="334">
        <v>43889</v>
      </c>
      <c r="J100" s="334">
        <v>44253</v>
      </c>
      <c r="K100" s="336"/>
    </row>
    <row r="101" spans="1:11" s="335" customFormat="1" ht="25.5" x14ac:dyDescent="0.25">
      <c r="A101" s="287">
        <v>94</v>
      </c>
      <c r="B101" s="332" t="s">
        <v>501</v>
      </c>
      <c r="C101" s="287" t="s">
        <v>3225</v>
      </c>
      <c r="D101" s="332" t="s">
        <v>3371</v>
      </c>
      <c r="E101" s="333">
        <v>31557.99</v>
      </c>
      <c r="F101" s="332" t="s">
        <v>3360</v>
      </c>
      <c r="G101" s="332" t="s">
        <v>3361</v>
      </c>
      <c r="H101" s="287" t="s">
        <v>3228</v>
      </c>
      <c r="I101" s="334">
        <v>43889</v>
      </c>
      <c r="J101" s="334">
        <v>44253</v>
      </c>
      <c r="K101" s="336"/>
    </row>
    <row r="102" spans="1:11" s="335" customFormat="1" ht="25.5" x14ac:dyDescent="0.25">
      <c r="A102" s="287">
        <v>95</v>
      </c>
      <c r="B102" s="332" t="s">
        <v>501</v>
      </c>
      <c r="C102" s="287" t="s">
        <v>3225</v>
      </c>
      <c r="D102" s="332" t="s">
        <v>3310</v>
      </c>
      <c r="E102" s="333">
        <v>26156.67</v>
      </c>
      <c r="F102" s="332" t="s">
        <v>3360</v>
      </c>
      <c r="G102" s="332" t="s">
        <v>3361</v>
      </c>
      <c r="H102" s="287" t="s">
        <v>3228</v>
      </c>
      <c r="I102" s="334">
        <v>43663</v>
      </c>
      <c r="J102" s="334">
        <v>44253</v>
      </c>
      <c r="K102" s="336"/>
    </row>
    <row r="103" spans="1:11" s="335" customFormat="1" ht="25.5" x14ac:dyDescent="0.25">
      <c r="A103" s="287">
        <v>96</v>
      </c>
      <c r="B103" s="332" t="s">
        <v>501</v>
      </c>
      <c r="C103" s="287" t="s">
        <v>3225</v>
      </c>
      <c r="D103" s="332" t="s">
        <v>3362</v>
      </c>
      <c r="E103" s="333">
        <v>15840</v>
      </c>
      <c r="F103" s="332" t="s">
        <v>3372</v>
      </c>
      <c r="G103" s="332" t="s">
        <v>1760</v>
      </c>
      <c r="H103" s="287" t="s">
        <v>3228</v>
      </c>
      <c r="I103" s="334">
        <v>43889</v>
      </c>
      <c r="J103" s="334">
        <v>44253</v>
      </c>
      <c r="K103" s="336"/>
    </row>
    <row r="104" spans="1:11" s="335" customFormat="1" ht="25.5" x14ac:dyDescent="0.25">
      <c r="A104" s="287">
        <v>97</v>
      </c>
      <c r="B104" s="332" t="s">
        <v>501</v>
      </c>
      <c r="C104" s="287" t="s">
        <v>3225</v>
      </c>
      <c r="D104" s="332" t="s">
        <v>3362</v>
      </c>
      <c r="E104" s="333">
        <v>14847.19</v>
      </c>
      <c r="F104" s="332" t="s">
        <v>3373</v>
      </c>
      <c r="G104" s="332" t="s">
        <v>3374</v>
      </c>
      <c r="H104" s="287" t="s">
        <v>3228</v>
      </c>
      <c r="I104" s="334">
        <v>43885</v>
      </c>
      <c r="J104" s="334">
        <v>44253</v>
      </c>
      <c r="K104" s="336"/>
    </row>
    <row r="105" spans="1:11" s="335" customFormat="1" ht="25.5" x14ac:dyDescent="0.25">
      <c r="A105" s="287">
        <v>98</v>
      </c>
      <c r="B105" s="332" t="s">
        <v>633</v>
      </c>
      <c r="C105" s="287" t="s">
        <v>3225</v>
      </c>
      <c r="D105" s="332" t="s">
        <v>3277</v>
      </c>
      <c r="E105" s="333">
        <v>44455.32</v>
      </c>
      <c r="F105" s="332" t="s">
        <v>3358</v>
      </c>
      <c r="G105" s="332" t="s">
        <v>3359</v>
      </c>
      <c r="H105" s="287" t="s">
        <v>3228</v>
      </c>
      <c r="I105" s="334">
        <v>43684</v>
      </c>
      <c r="J105" s="334">
        <v>44253</v>
      </c>
      <c r="K105" s="336"/>
    </row>
    <row r="106" spans="1:11" s="335" customFormat="1" ht="25.5" x14ac:dyDescent="0.25">
      <c r="A106" s="287">
        <v>99</v>
      </c>
      <c r="B106" s="332" t="s">
        <v>633</v>
      </c>
      <c r="C106" s="287" t="s">
        <v>3225</v>
      </c>
      <c r="D106" s="332" t="s">
        <v>3300</v>
      </c>
      <c r="E106" s="333">
        <v>10148.83</v>
      </c>
      <c r="F106" s="332" t="s">
        <v>3249</v>
      </c>
      <c r="G106" s="332" t="s">
        <v>3250</v>
      </c>
      <c r="H106" s="287" t="s">
        <v>3228</v>
      </c>
      <c r="I106" s="334">
        <v>43880</v>
      </c>
      <c r="J106" s="334">
        <v>44253</v>
      </c>
      <c r="K106" s="336"/>
    </row>
    <row r="107" spans="1:11" s="335" customFormat="1" ht="25.5" x14ac:dyDescent="0.25">
      <c r="A107" s="287">
        <v>100</v>
      </c>
      <c r="B107" s="332" t="s">
        <v>633</v>
      </c>
      <c r="C107" s="287" t="s">
        <v>3225</v>
      </c>
      <c r="D107" s="332" t="s">
        <v>3300</v>
      </c>
      <c r="E107" s="333">
        <v>20297.61</v>
      </c>
      <c r="F107" s="332" t="s">
        <v>3249</v>
      </c>
      <c r="G107" s="332" t="s">
        <v>3250</v>
      </c>
      <c r="H107" s="287" t="s">
        <v>3228</v>
      </c>
      <c r="I107" s="334">
        <v>43880</v>
      </c>
      <c r="J107" s="334">
        <v>44253</v>
      </c>
      <c r="K107" s="336"/>
    </row>
    <row r="108" spans="1:11" s="335" customFormat="1" ht="25.5" x14ac:dyDescent="0.25">
      <c r="A108" s="287">
        <v>101</v>
      </c>
      <c r="B108" s="332" t="s">
        <v>633</v>
      </c>
      <c r="C108" s="287" t="s">
        <v>3225</v>
      </c>
      <c r="D108" s="332" t="s">
        <v>3310</v>
      </c>
      <c r="E108" s="333">
        <v>193914.17</v>
      </c>
      <c r="F108" s="332" t="s">
        <v>3375</v>
      </c>
      <c r="G108" s="332" t="s">
        <v>3376</v>
      </c>
      <c r="H108" s="287" t="s">
        <v>3228</v>
      </c>
      <c r="I108" s="334">
        <v>43860</v>
      </c>
      <c r="J108" s="334">
        <v>44253</v>
      </c>
      <c r="K108" s="336"/>
    </row>
    <row r="109" spans="1:11" s="335" customFormat="1" ht="25.5" x14ac:dyDescent="0.25">
      <c r="A109" s="287">
        <v>102</v>
      </c>
      <c r="B109" s="332" t="s">
        <v>501</v>
      </c>
      <c r="C109" s="287" t="s">
        <v>3225</v>
      </c>
      <c r="D109" s="332" t="s">
        <v>3310</v>
      </c>
      <c r="E109" s="333">
        <v>173579.67</v>
      </c>
      <c r="F109" s="332" t="s">
        <v>3249</v>
      </c>
      <c r="G109" s="332" t="s">
        <v>3250</v>
      </c>
      <c r="H109" s="287" t="s">
        <v>3228</v>
      </c>
      <c r="I109" s="334">
        <v>44158</v>
      </c>
      <c r="J109" s="334">
        <v>44259</v>
      </c>
      <c r="K109" s="336"/>
    </row>
    <row r="110" spans="1:11" s="335" customFormat="1" ht="25.5" x14ac:dyDescent="0.25">
      <c r="A110" s="287">
        <v>103</v>
      </c>
      <c r="B110" s="332" t="s">
        <v>501</v>
      </c>
      <c r="C110" s="287" t="s">
        <v>3225</v>
      </c>
      <c r="D110" s="332" t="s">
        <v>3310</v>
      </c>
      <c r="E110" s="333">
        <v>117473.11</v>
      </c>
      <c r="F110" s="332" t="s">
        <v>3249</v>
      </c>
      <c r="G110" s="332" t="s">
        <v>3250</v>
      </c>
      <c r="H110" s="287" t="s">
        <v>3228</v>
      </c>
      <c r="I110" s="334">
        <v>44158</v>
      </c>
      <c r="J110" s="334">
        <v>44259</v>
      </c>
      <c r="K110" s="336"/>
    </row>
    <row r="111" spans="1:11" s="335" customFormat="1" ht="25.5" x14ac:dyDescent="0.25">
      <c r="A111" s="287">
        <v>104</v>
      </c>
      <c r="B111" s="332" t="s">
        <v>501</v>
      </c>
      <c r="C111" s="287" t="s">
        <v>3225</v>
      </c>
      <c r="D111" s="332" t="s">
        <v>3310</v>
      </c>
      <c r="E111" s="333">
        <v>189359.69</v>
      </c>
      <c r="F111" s="332" t="s">
        <v>3249</v>
      </c>
      <c r="G111" s="332" t="s">
        <v>3250</v>
      </c>
      <c r="H111" s="287" t="s">
        <v>3228</v>
      </c>
      <c r="I111" s="334">
        <v>44158</v>
      </c>
      <c r="J111" s="334">
        <v>44259</v>
      </c>
      <c r="K111" s="336"/>
    </row>
    <row r="112" spans="1:11" s="335" customFormat="1" ht="25.5" x14ac:dyDescent="0.25">
      <c r="A112" s="287">
        <v>105</v>
      </c>
      <c r="B112" s="332" t="s">
        <v>1467</v>
      </c>
      <c r="C112" s="287" t="s">
        <v>3225</v>
      </c>
      <c r="D112" s="332" t="s">
        <v>3277</v>
      </c>
      <c r="E112" s="333">
        <v>594.22</v>
      </c>
      <c r="F112" s="332" t="s">
        <v>3377</v>
      </c>
      <c r="G112" s="332" t="s">
        <v>3378</v>
      </c>
      <c r="H112" s="287" t="s">
        <v>3228</v>
      </c>
      <c r="I112" s="334">
        <v>44057</v>
      </c>
      <c r="J112" s="334">
        <v>44263</v>
      </c>
      <c r="K112" s="336"/>
    </row>
    <row r="113" spans="1:11" s="335" customFormat="1" ht="25.5" x14ac:dyDescent="0.25">
      <c r="A113" s="287">
        <v>106</v>
      </c>
      <c r="B113" s="332" t="s">
        <v>1467</v>
      </c>
      <c r="C113" s="287" t="s">
        <v>3225</v>
      </c>
      <c r="D113" s="332" t="s">
        <v>3277</v>
      </c>
      <c r="E113" s="333">
        <v>370</v>
      </c>
      <c r="F113" s="332" t="s">
        <v>3377</v>
      </c>
      <c r="G113" s="332" t="s">
        <v>3378</v>
      </c>
      <c r="H113" s="287" t="s">
        <v>3228</v>
      </c>
      <c r="I113" s="334">
        <v>44057</v>
      </c>
      <c r="J113" s="334">
        <v>44263</v>
      </c>
      <c r="K113" s="336"/>
    </row>
    <row r="114" spans="1:11" s="335" customFormat="1" ht="25.5" x14ac:dyDescent="0.25">
      <c r="A114" s="287">
        <v>107</v>
      </c>
      <c r="B114" s="332" t="s">
        <v>1467</v>
      </c>
      <c r="C114" s="287" t="s">
        <v>3225</v>
      </c>
      <c r="D114" s="332" t="s">
        <v>3277</v>
      </c>
      <c r="E114" s="333">
        <v>1059.68</v>
      </c>
      <c r="F114" s="332" t="s">
        <v>3377</v>
      </c>
      <c r="G114" s="332" t="s">
        <v>3378</v>
      </c>
      <c r="H114" s="287" t="s">
        <v>3228</v>
      </c>
      <c r="I114" s="334">
        <v>44057</v>
      </c>
      <c r="J114" s="334">
        <v>44263</v>
      </c>
      <c r="K114" s="336"/>
    </row>
    <row r="115" spans="1:11" s="335" customFormat="1" ht="25.5" x14ac:dyDescent="0.25">
      <c r="A115" s="287">
        <v>108</v>
      </c>
      <c r="B115" s="332" t="s">
        <v>1467</v>
      </c>
      <c r="C115" s="287" t="s">
        <v>3225</v>
      </c>
      <c r="D115" s="332" t="s">
        <v>3277</v>
      </c>
      <c r="E115" s="333">
        <v>780.05</v>
      </c>
      <c r="F115" s="332" t="s">
        <v>3377</v>
      </c>
      <c r="G115" s="332" t="s">
        <v>3378</v>
      </c>
      <c r="H115" s="287" t="s">
        <v>3228</v>
      </c>
      <c r="I115" s="334">
        <v>44057</v>
      </c>
      <c r="J115" s="334">
        <v>44263</v>
      </c>
      <c r="K115" s="336"/>
    </row>
    <row r="116" spans="1:11" s="335" customFormat="1" ht="25.5" x14ac:dyDescent="0.25">
      <c r="A116" s="287">
        <v>109</v>
      </c>
      <c r="B116" s="332" t="s">
        <v>1467</v>
      </c>
      <c r="C116" s="287" t="s">
        <v>3225</v>
      </c>
      <c r="D116" s="332" t="s">
        <v>3277</v>
      </c>
      <c r="E116" s="333">
        <v>728.56</v>
      </c>
      <c r="F116" s="332" t="s">
        <v>3377</v>
      </c>
      <c r="G116" s="332" t="s">
        <v>3378</v>
      </c>
      <c r="H116" s="287" t="s">
        <v>3228</v>
      </c>
      <c r="I116" s="334">
        <v>44057</v>
      </c>
      <c r="J116" s="334">
        <v>44263</v>
      </c>
      <c r="K116" s="336"/>
    </row>
    <row r="117" spans="1:11" s="335" customFormat="1" ht="25.5" x14ac:dyDescent="0.25">
      <c r="A117" s="287">
        <v>110</v>
      </c>
      <c r="B117" s="332" t="s">
        <v>1467</v>
      </c>
      <c r="C117" s="287" t="s">
        <v>3225</v>
      </c>
      <c r="D117" s="332" t="s">
        <v>3277</v>
      </c>
      <c r="E117" s="333">
        <v>146.88999999999999</v>
      </c>
      <c r="F117" s="332" t="s">
        <v>3377</v>
      </c>
      <c r="G117" s="332" t="s">
        <v>3378</v>
      </c>
      <c r="H117" s="287" t="s">
        <v>3228</v>
      </c>
      <c r="I117" s="334">
        <v>44057</v>
      </c>
      <c r="J117" s="334">
        <v>44263</v>
      </c>
      <c r="K117" s="336"/>
    </row>
    <row r="118" spans="1:11" s="335" customFormat="1" ht="25.5" x14ac:dyDescent="0.25">
      <c r="A118" s="287">
        <v>111</v>
      </c>
      <c r="B118" s="332" t="s">
        <v>1467</v>
      </c>
      <c r="C118" s="287" t="s">
        <v>3225</v>
      </c>
      <c r="D118" s="332" t="s">
        <v>3277</v>
      </c>
      <c r="E118" s="333">
        <v>153.61000000000001</v>
      </c>
      <c r="F118" s="332" t="s">
        <v>3379</v>
      </c>
      <c r="G118" s="332" t="s">
        <v>3380</v>
      </c>
      <c r="H118" s="287" t="s">
        <v>3228</v>
      </c>
      <c r="I118" s="334">
        <v>44055</v>
      </c>
      <c r="J118" s="334">
        <v>44264</v>
      </c>
      <c r="K118" s="336"/>
    </row>
    <row r="119" spans="1:11" s="335" customFormat="1" ht="25.5" x14ac:dyDescent="0.25">
      <c r="A119" s="287">
        <v>112</v>
      </c>
      <c r="B119" s="332" t="s">
        <v>1467</v>
      </c>
      <c r="C119" s="287" t="s">
        <v>3225</v>
      </c>
      <c r="D119" s="332" t="s">
        <v>3277</v>
      </c>
      <c r="E119" s="333">
        <v>307.81</v>
      </c>
      <c r="F119" s="332" t="s">
        <v>3379</v>
      </c>
      <c r="G119" s="332" t="s">
        <v>3380</v>
      </c>
      <c r="H119" s="287" t="s">
        <v>3228</v>
      </c>
      <c r="I119" s="334">
        <v>44055</v>
      </c>
      <c r="J119" s="334">
        <v>44264</v>
      </c>
      <c r="K119" s="336"/>
    </row>
    <row r="120" spans="1:11" s="335" customFormat="1" ht="25.5" x14ac:dyDescent="0.25">
      <c r="A120" s="287">
        <v>113</v>
      </c>
      <c r="B120" s="332" t="s">
        <v>1467</v>
      </c>
      <c r="C120" s="287" t="s">
        <v>3225</v>
      </c>
      <c r="D120" s="332" t="s">
        <v>3277</v>
      </c>
      <c r="E120" s="333">
        <v>297.3</v>
      </c>
      <c r="F120" s="332" t="s">
        <v>3379</v>
      </c>
      <c r="G120" s="332" t="s">
        <v>3380</v>
      </c>
      <c r="H120" s="287" t="s">
        <v>3228</v>
      </c>
      <c r="I120" s="334">
        <v>44055</v>
      </c>
      <c r="J120" s="334">
        <v>44264</v>
      </c>
      <c r="K120" s="336"/>
    </row>
    <row r="121" spans="1:11" s="335" customFormat="1" ht="25.5" x14ac:dyDescent="0.25">
      <c r="A121" s="287">
        <v>114</v>
      </c>
      <c r="B121" s="332" t="s">
        <v>1467</v>
      </c>
      <c r="C121" s="287" t="s">
        <v>3225</v>
      </c>
      <c r="D121" s="332" t="s">
        <v>3277</v>
      </c>
      <c r="E121" s="333">
        <v>467.46</v>
      </c>
      <c r="F121" s="332" t="s">
        <v>3379</v>
      </c>
      <c r="G121" s="332" t="s">
        <v>3380</v>
      </c>
      <c r="H121" s="287" t="s">
        <v>3228</v>
      </c>
      <c r="I121" s="334">
        <v>44055</v>
      </c>
      <c r="J121" s="334">
        <v>44264</v>
      </c>
      <c r="K121" s="336"/>
    </row>
    <row r="122" spans="1:11" s="335" customFormat="1" ht="25.5" x14ac:dyDescent="0.25">
      <c r="A122" s="287">
        <v>115</v>
      </c>
      <c r="B122" s="332" t="s">
        <v>1467</v>
      </c>
      <c r="C122" s="287" t="s">
        <v>3225</v>
      </c>
      <c r="D122" s="332" t="s">
        <v>3277</v>
      </c>
      <c r="E122" s="333">
        <v>164.96</v>
      </c>
      <c r="F122" s="332" t="s">
        <v>3379</v>
      </c>
      <c r="G122" s="332" t="s">
        <v>3380</v>
      </c>
      <c r="H122" s="287" t="s">
        <v>3228</v>
      </c>
      <c r="I122" s="334">
        <v>44055</v>
      </c>
      <c r="J122" s="334">
        <v>44264</v>
      </c>
      <c r="K122" s="336"/>
    </row>
    <row r="123" spans="1:11" s="335" customFormat="1" ht="25.5" x14ac:dyDescent="0.25">
      <c r="A123" s="287">
        <v>116</v>
      </c>
      <c r="B123" s="332" t="s">
        <v>1467</v>
      </c>
      <c r="C123" s="287" t="s">
        <v>3225</v>
      </c>
      <c r="D123" s="332" t="s">
        <v>3277</v>
      </c>
      <c r="E123" s="333">
        <v>629.30999999999995</v>
      </c>
      <c r="F123" s="332" t="s">
        <v>3381</v>
      </c>
      <c r="G123" s="332" t="s">
        <v>3382</v>
      </c>
      <c r="H123" s="287" t="s">
        <v>3228</v>
      </c>
      <c r="I123" s="334">
        <v>44053</v>
      </c>
      <c r="J123" s="334">
        <v>44264</v>
      </c>
      <c r="K123" s="336"/>
    </row>
    <row r="124" spans="1:11" s="335" customFormat="1" ht="25.5" x14ac:dyDescent="0.25">
      <c r="A124" s="287">
        <v>117</v>
      </c>
      <c r="B124" s="332" t="s">
        <v>1467</v>
      </c>
      <c r="C124" s="287" t="s">
        <v>3225</v>
      </c>
      <c r="D124" s="332" t="s">
        <v>3277</v>
      </c>
      <c r="E124" s="333">
        <v>575.86</v>
      </c>
      <c r="F124" s="332" t="s">
        <v>3381</v>
      </c>
      <c r="G124" s="332" t="s">
        <v>3382</v>
      </c>
      <c r="H124" s="287" t="s">
        <v>3228</v>
      </c>
      <c r="I124" s="334">
        <v>44053</v>
      </c>
      <c r="J124" s="334">
        <v>44264</v>
      </c>
      <c r="K124" s="336"/>
    </row>
    <row r="125" spans="1:11" s="335" customFormat="1" ht="25.5" x14ac:dyDescent="0.25">
      <c r="A125" s="287">
        <v>118</v>
      </c>
      <c r="B125" s="332" t="s">
        <v>1467</v>
      </c>
      <c r="C125" s="287" t="s">
        <v>3225</v>
      </c>
      <c r="D125" s="332" t="s">
        <v>3277</v>
      </c>
      <c r="E125" s="333">
        <v>381.27</v>
      </c>
      <c r="F125" s="332" t="s">
        <v>3381</v>
      </c>
      <c r="G125" s="332" t="s">
        <v>3382</v>
      </c>
      <c r="H125" s="287" t="s">
        <v>3228</v>
      </c>
      <c r="I125" s="334">
        <v>44053</v>
      </c>
      <c r="J125" s="334">
        <v>44264</v>
      </c>
      <c r="K125" s="336"/>
    </row>
    <row r="126" spans="1:11" s="335" customFormat="1" ht="25.5" x14ac:dyDescent="0.25">
      <c r="A126" s="287">
        <v>119</v>
      </c>
      <c r="B126" s="332" t="s">
        <v>589</v>
      </c>
      <c r="C126" s="287" t="s">
        <v>3225</v>
      </c>
      <c r="D126" s="332" t="s">
        <v>3226</v>
      </c>
      <c r="E126" s="333">
        <v>32400</v>
      </c>
      <c r="F126" s="332" t="s">
        <v>3383</v>
      </c>
      <c r="G126" s="332" t="s">
        <v>3384</v>
      </c>
      <c r="H126" s="287" t="s">
        <v>3228</v>
      </c>
      <c r="I126" s="334">
        <v>44264</v>
      </c>
      <c r="J126" s="334">
        <v>44264</v>
      </c>
      <c r="K126" s="336"/>
    </row>
    <row r="127" spans="1:11" s="335" customFormat="1" ht="25.5" x14ac:dyDescent="0.25">
      <c r="A127" s="287">
        <v>120</v>
      </c>
      <c r="B127" s="332" t="s">
        <v>589</v>
      </c>
      <c r="C127" s="287" t="s">
        <v>3225</v>
      </c>
      <c r="D127" s="332" t="s">
        <v>3226</v>
      </c>
      <c r="E127" s="333">
        <v>26297.45</v>
      </c>
      <c r="F127" s="332" t="s">
        <v>3253</v>
      </c>
      <c r="G127" s="332" t="s">
        <v>3254</v>
      </c>
      <c r="H127" s="287" t="s">
        <v>3228</v>
      </c>
      <c r="I127" s="334">
        <v>44264</v>
      </c>
      <c r="J127" s="334">
        <v>44264</v>
      </c>
      <c r="K127" s="336"/>
    </row>
    <row r="128" spans="1:11" s="335" customFormat="1" ht="25.5" x14ac:dyDescent="0.25">
      <c r="A128" s="287">
        <v>121</v>
      </c>
      <c r="B128" s="332" t="s">
        <v>589</v>
      </c>
      <c r="C128" s="287" t="s">
        <v>3225</v>
      </c>
      <c r="D128" s="332" t="s">
        <v>3226</v>
      </c>
      <c r="E128" s="333">
        <v>28350</v>
      </c>
      <c r="F128" s="332" t="s">
        <v>3229</v>
      </c>
      <c r="G128" s="332" t="s">
        <v>3230</v>
      </c>
      <c r="H128" s="287" t="s">
        <v>3228</v>
      </c>
      <c r="I128" s="334">
        <v>44265</v>
      </c>
      <c r="J128" s="334">
        <v>44265</v>
      </c>
      <c r="K128" s="336"/>
    </row>
    <row r="129" spans="1:11" s="335" customFormat="1" ht="25.5" x14ac:dyDescent="0.25">
      <c r="A129" s="287">
        <v>122</v>
      </c>
      <c r="B129" s="332" t="s">
        <v>501</v>
      </c>
      <c r="C129" s="287" t="s">
        <v>3225</v>
      </c>
      <c r="D129" s="332" t="s">
        <v>3371</v>
      </c>
      <c r="E129" s="333">
        <v>15696.669999999998</v>
      </c>
      <c r="F129" s="332" t="s">
        <v>3360</v>
      </c>
      <c r="G129" s="332" t="s">
        <v>3361</v>
      </c>
      <c r="H129" s="287" t="s">
        <v>3228</v>
      </c>
      <c r="I129" s="334">
        <v>43889</v>
      </c>
      <c r="J129" s="334">
        <v>44259</v>
      </c>
      <c r="K129" s="336"/>
    </row>
    <row r="130" spans="1:11" s="335" customFormat="1" ht="25.5" x14ac:dyDescent="0.25">
      <c r="A130" s="287">
        <v>123</v>
      </c>
      <c r="B130" s="332" t="s">
        <v>589</v>
      </c>
      <c r="C130" s="287" t="s">
        <v>3225</v>
      </c>
      <c r="D130" s="332" t="s">
        <v>3226</v>
      </c>
      <c r="E130" s="333">
        <v>18000</v>
      </c>
      <c r="F130" s="332" t="s">
        <v>3385</v>
      </c>
      <c r="G130" s="332" t="s">
        <v>3386</v>
      </c>
      <c r="H130" s="287" t="s">
        <v>3228</v>
      </c>
      <c r="I130" s="334">
        <v>44271</v>
      </c>
      <c r="J130" s="334">
        <v>44271</v>
      </c>
      <c r="K130" s="336"/>
    </row>
    <row r="131" spans="1:11" s="335" customFormat="1" ht="25.5" x14ac:dyDescent="0.25">
      <c r="A131" s="287">
        <v>124</v>
      </c>
      <c r="B131" s="332" t="s">
        <v>589</v>
      </c>
      <c r="C131" s="287" t="s">
        <v>3225</v>
      </c>
      <c r="D131" s="332" t="s">
        <v>3226</v>
      </c>
      <c r="E131" s="333">
        <v>18000</v>
      </c>
      <c r="F131" s="332" t="s">
        <v>3387</v>
      </c>
      <c r="G131" s="332" t="s">
        <v>3388</v>
      </c>
      <c r="H131" s="287" t="s">
        <v>3228</v>
      </c>
      <c r="I131" s="334">
        <v>44271</v>
      </c>
      <c r="J131" s="334">
        <v>44271</v>
      </c>
      <c r="K131" s="336"/>
    </row>
    <row r="132" spans="1:11" s="335" customFormat="1" ht="25.5" x14ac:dyDescent="0.25">
      <c r="A132" s="287">
        <v>125</v>
      </c>
      <c r="B132" s="332" t="s">
        <v>589</v>
      </c>
      <c r="C132" s="287" t="s">
        <v>3225</v>
      </c>
      <c r="D132" s="332" t="s">
        <v>3226</v>
      </c>
      <c r="E132" s="333">
        <v>21000</v>
      </c>
      <c r="F132" s="332" t="s">
        <v>3389</v>
      </c>
      <c r="G132" s="332" t="s">
        <v>3390</v>
      </c>
      <c r="H132" s="287" t="s">
        <v>3228</v>
      </c>
      <c r="I132" s="334">
        <v>44272</v>
      </c>
      <c r="J132" s="334">
        <v>44272</v>
      </c>
      <c r="K132" s="336"/>
    </row>
    <row r="133" spans="1:11" s="335" customFormat="1" ht="25.5" x14ac:dyDescent="0.25">
      <c r="A133" s="287">
        <v>126</v>
      </c>
      <c r="B133" s="332" t="s">
        <v>589</v>
      </c>
      <c r="C133" s="287" t="s">
        <v>3225</v>
      </c>
      <c r="D133" s="332" t="s">
        <v>3226</v>
      </c>
      <c r="E133" s="333">
        <v>18000</v>
      </c>
      <c r="F133" s="332" t="s">
        <v>3391</v>
      </c>
      <c r="G133" s="332" t="s">
        <v>3392</v>
      </c>
      <c r="H133" s="287" t="s">
        <v>3228</v>
      </c>
      <c r="I133" s="334">
        <v>44272</v>
      </c>
      <c r="J133" s="334">
        <v>44272</v>
      </c>
      <c r="K133" s="336"/>
    </row>
    <row r="134" spans="1:11" s="335" customFormat="1" ht="25.5" x14ac:dyDescent="0.25">
      <c r="A134" s="287">
        <v>127</v>
      </c>
      <c r="B134" s="332" t="s">
        <v>501</v>
      </c>
      <c r="C134" s="287" t="s">
        <v>3225</v>
      </c>
      <c r="D134" s="332" t="s">
        <v>3393</v>
      </c>
      <c r="E134" s="333">
        <v>130996.32</v>
      </c>
      <c r="F134" s="332" t="s">
        <v>3394</v>
      </c>
      <c r="G134" s="332" t="s">
        <v>3395</v>
      </c>
      <c r="H134" s="287" t="s">
        <v>3228</v>
      </c>
      <c r="I134" s="334">
        <v>43990</v>
      </c>
      <c r="J134" s="334">
        <v>44271</v>
      </c>
      <c r="K134" s="336"/>
    </row>
    <row r="135" spans="1:11" s="335" customFormat="1" ht="25.5" x14ac:dyDescent="0.25">
      <c r="A135" s="287">
        <v>128</v>
      </c>
      <c r="B135" s="332" t="s">
        <v>501</v>
      </c>
      <c r="C135" s="287" t="s">
        <v>3225</v>
      </c>
      <c r="D135" s="332" t="s">
        <v>3396</v>
      </c>
      <c r="E135" s="333">
        <v>148773.49</v>
      </c>
      <c r="F135" s="332" t="s">
        <v>3397</v>
      </c>
      <c r="G135" s="332" t="s">
        <v>3398</v>
      </c>
      <c r="H135" s="287" t="s">
        <v>3228</v>
      </c>
      <c r="I135" s="334">
        <v>43791</v>
      </c>
      <c r="J135" s="334">
        <v>44272</v>
      </c>
      <c r="K135" s="336"/>
    </row>
    <row r="136" spans="1:11" s="335" customFormat="1" ht="25.5" x14ac:dyDescent="0.25">
      <c r="A136" s="287">
        <v>129</v>
      </c>
      <c r="B136" s="332" t="s">
        <v>501</v>
      </c>
      <c r="C136" s="287" t="s">
        <v>3225</v>
      </c>
      <c r="D136" s="332" t="s">
        <v>3365</v>
      </c>
      <c r="E136" s="333">
        <v>11137.46</v>
      </c>
      <c r="F136" s="332" t="s">
        <v>3366</v>
      </c>
      <c r="G136" s="332" t="s">
        <v>3367</v>
      </c>
      <c r="H136" s="287" t="s">
        <v>3228</v>
      </c>
      <c r="I136" s="334">
        <v>43817</v>
      </c>
      <c r="J136" s="334">
        <v>44270</v>
      </c>
      <c r="K136" s="336"/>
    </row>
    <row r="137" spans="1:11" s="335" customFormat="1" ht="25.5" x14ac:dyDescent="0.25">
      <c r="A137" s="287">
        <v>130</v>
      </c>
      <c r="B137" s="332" t="s">
        <v>589</v>
      </c>
      <c r="C137" s="287" t="s">
        <v>3225</v>
      </c>
      <c r="D137" s="332" t="s">
        <v>3226</v>
      </c>
      <c r="E137" s="333">
        <v>27000</v>
      </c>
      <c r="F137" s="332" t="s">
        <v>3257</v>
      </c>
      <c r="G137" s="332" t="s">
        <v>3258</v>
      </c>
      <c r="H137" s="287" t="s">
        <v>3228</v>
      </c>
      <c r="I137" s="334">
        <v>44277</v>
      </c>
      <c r="J137" s="334">
        <v>44277</v>
      </c>
      <c r="K137" s="336"/>
    </row>
    <row r="138" spans="1:11" s="335" customFormat="1" ht="25.5" x14ac:dyDescent="0.25">
      <c r="A138" s="287">
        <v>131</v>
      </c>
      <c r="B138" s="332" t="s">
        <v>589</v>
      </c>
      <c r="C138" s="287" t="s">
        <v>3225</v>
      </c>
      <c r="D138" s="332" t="s">
        <v>3226</v>
      </c>
      <c r="E138" s="333">
        <v>34392</v>
      </c>
      <c r="F138" s="332" t="s">
        <v>3399</v>
      </c>
      <c r="G138" s="332" t="s">
        <v>3400</v>
      </c>
      <c r="H138" s="287" t="s">
        <v>3228</v>
      </c>
      <c r="I138" s="334">
        <v>44279</v>
      </c>
      <c r="J138" s="334">
        <v>44279</v>
      </c>
      <c r="K138" s="336"/>
    </row>
    <row r="139" spans="1:11" s="335" customFormat="1" ht="25.5" x14ac:dyDescent="0.25">
      <c r="A139" s="287">
        <v>132</v>
      </c>
      <c r="B139" s="332" t="s">
        <v>589</v>
      </c>
      <c r="C139" s="287" t="s">
        <v>3225</v>
      </c>
      <c r="D139" s="332" t="s">
        <v>3226</v>
      </c>
      <c r="E139" s="333">
        <v>20170.919999999998</v>
      </c>
      <c r="F139" s="332" t="s">
        <v>3249</v>
      </c>
      <c r="G139" s="332" t="s">
        <v>3250</v>
      </c>
      <c r="H139" s="287" t="s">
        <v>3228</v>
      </c>
      <c r="I139" s="334">
        <v>44280</v>
      </c>
      <c r="J139" s="334">
        <v>44280</v>
      </c>
      <c r="K139" s="336"/>
    </row>
    <row r="140" spans="1:11" s="335" customFormat="1" ht="25.5" x14ac:dyDescent="0.25">
      <c r="A140" s="287">
        <v>133</v>
      </c>
      <c r="B140" s="332" t="s">
        <v>589</v>
      </c>
      <c r="C140" s="287" t="s">
        <v>3225</v>
      </c>
      <c r="D140" s="332" t="s">
        <v>3226</v>
      </c>
      <c r="E140" s="333">
        <v>19380</v>
      </c>
      <c r="F140" s="332" t="s">
        <v>3401</v>
      </c>
      <c r="G140" s="332" t="s">
        <v>3402</v>
      </c>
      <c r="H140" s="287" t="s">
        <v>3228</v>
      </c>
      <c r="I140" s="334">
        <v>44280</v>
      </c>
      <c r="J140" s="334">
        <v>44280</v>
      </c>
      <c r="K140" s="336"/>
    </row>
    <row r="141" spans="1:11" s="335" customFormat="1" ht="25.5" x14ac:dyDescent="0.25">
      <c r="A141" s="287">
        <v>134</v>
      </c>
      <c r="B141" s="332" t="s">
        <v>633</v>
      </c>
      <c r="C141" s="287" t="s">
        <v>3225</v>
      </c>
      <c r="D141" s="332" t="s">
        <v>3307</v>
      </c>
      <c r="E141" s="333">
        <v>74700</v>
      </c>
      <c r="F141" s="332" t="s">
        <v>3403</v>
      </c>
      <c r="G141" s="332" t="s">
        <v>3404</v>
      </c>
      <c r="H141" s="287" t="s">
        <v>3228</v>
      </c>
      <c r="I141" s="334">
        <v>43766</v>
      </c>
      <c r="J141" s="334">
        <v>44281</v>
      </c>
      <c r="K141" s="336"/>
    </row>
    <row r="142" spans="1:11" s="335" customFormat="1" ht="25.5" x14ac:dyDescent="0.25">
      <c r="A142" s="287">
        <v>135</v>
      </c>
      <c r="B142" s="332" t="s">
        <v>589</v>
      </c>
      <c r="C142" s="287" t="s">
        <v>3225</v>
      </c>
      <c r="D142" s="332" t="s">
        <v>3226</v>
      </c>
      <c r="E142" s="333">
        <v>23623.35</v>
      </c>
      <c r="F142" s="332" t="s">
        <v>3253</v>
      </c>
      <c r="G142" s="332" t="s">
        <v>3254</v>
      </c>
      <c r="H142" s="287" t="s">
        <v>3228</v>
      </c>
      <c r="I142" s="334">
        <v>44280</v>
      </c>
      <c r="J142" s="334">
        <v>44280</v>
      </c>
      <c r="K142" s="336"/>
    </row>
    <row r="143" spans="1:11" s="335" customFormat="1" ht="25.5" x14ac:dyDescent="0.25">
      <c r="A143" s="287">
        <v>136</v>
      </c>
      <c r="B143" s="332" t="s">
        <v>589</v>
      </c>
      <c r="C143" s="287" t="s">
        <v>3225</v>
      </c>
      <c r="D143" s="332" t="s">
        <v>3226</v>
      </c>
      <c r="E143" s="333">
        <v>18000</v>
      </c>
      <c r="F143" s="332" t="s">
        <v>3405</v>
      </c>
      <c r="G143" s="332" t="s">
        <v>3406</v>
      </c>
      <c r="H143" s="287" t="s">
        <v>3228</v>
      </c>
      <c r="I143" s="334">
        <v>44286</v>
      </c>
      <c r="J143" s="334">
        <v>44286</v>
      </c>
      <c r="K143" s="336"/>
    </row>
    <row r="144" spans="1:11" s="335" customFormat="1" ht="25.5" x14ac:dyDescent="0.25">
      <c r="A144" s="287">
        <v>137</v>
      </c>
      <c r="B144" s="332" t="s">
        <v>589</v>
      </c>
      <c r="C144" s="287" t="s">
        <v>3225</v>
      </c>
      <c r="D144" s="332" t="s">
        <v>3226</v>
      </c>
      <c r="E144" s="333">
        <v>18000</v>
      </c>
      <c r="F144" s="332" t="s">
        <v>3407</v>
      </c>
      <c r="G144" s="332" t="s">
        <v>3408</v>
      </c>
      <c r="H144" s="287" t="s">
        <v>3228</v>
      </c>
      <c r="I144" s="334">
        <v>44291</v>
      </c>
      <c r="J144" s="334">
        <v>44291</v>
      </c>
      <c r="K144" s="336"/>
    </row>
    <row r="145" spans="1:11" s="335" customFormat="1" ht="25.5" x14ac:dyDescent="0.25">
      <c r="A145" s="287">
        <v>138</v>
      </c>
      <c r="B145" s="332" t="s">
        <v>589</v>
      </c>
      <c r="C145" s="287" t="s">
        <v>3225</v>
      </c>
      <c r="D145" s="332" t="s">
        <v>3226</v>
      </c>
      <c r="E145" s="333">
        <v>18000</v>
      </c>
      <c r="F145" s="332" t="s">
        <v>3409</v>
      </c>
      <c r="G145" s="332" t="s">
        <v>3410</v>
      </c>
      <c r="H145" s="287" t="s">
        <v>3228</v>
      </c>
      <c r="I145" s="334">
        <v>44291</v>
      </c>
      <c r="J145" s="334">
        <v>44291</v>
      </c>
      <c r="K145" s="336"/>
    </row>
    <row r="146" spans="1:11" s="335" customFormat="1" ht="25.5" x14ac:dyDescent="0.25">
      <c r="A146" s="287">
        <v>139</v>
      </c>
      <c r="B146" s="332" t="s">
        <v>501</v>
      </c>
      <c r="C146" s="287" t="s">
        <v>3225</v>
      </c>
      <c r="D146" s="332" t="s">
        <v>3307</v>
      </c>
      <c r="E146" s="333">
        <v>685</v>
      </c>
      <c r="F146" s="332" t="s">
        <v>3411</v>
      </c>
      <c r="G146" s="332" t="s">
        <v>3412</v>
      </c>
      <c r="H146" s="287" t="s">
        <v>3228</v>
      </c>
      <c r="I146" s="334">
        <v>44063</v>
      </c>
      <c r="J146" s="334">
        <v>44291</v>
      </c>
      <c r="K146" s="336"/>
    </row>
    <row r="147" spans="1:11" s="335" customFormat="1" ht="25.5" x14ac:dyDescent="0.25">
      <c r="A147" s="287">
        <v>140</v>
      </c>
      <c r="B147" s="332" t="s">
        <v>3276</v>
      </c>
      <c r="C147" s="287" t="s">
        <v>3225</v>
      </c>
      <c r="D147" s="332" t="s">
        <v>3277</v>
      </c>
      <c r="E147" s="333">
        <v>120000</v>
      </c>
      <c r="F147" s="332" t="s">
        <v>3413</v>
      </c>
      <c r="G147" s="332" t="s">
        <v>3414</v>
      </c>
      <c r="H147" s="287" t="s">
        <v>3228</v>
      </c>
      <c r="I147" s="334">
        <v>43539</v>
      </c>
      <c r="J147" s="334">
        <v>44292</v>
      </c>
      <c r="K147" s="336"/>
    </row>
    <row r="148" spans="1:11" s="335" customFormat="1" ht="25.5" x14ac:dyDescent="0.25">
      <c r="A148" s="287">
        <v>141</v>
      </c>
      <c r="B148" s="332" t="s">
        <v>3276</v>
      </c>
      <c r="C148" s="287" t="s">
        <v>3225</v>
      </c>
      <c r="D148" s="332" t="s">
        <v>3283</v>
      </c>
      <c r="E148" s="333">
        <v>92400</v>
      </c>
      <c r="F148" s="332" t="s">
        <v>3415</v>
      </c>
      <c r="G148" s="332" t="s">
        <v>3416</v>
      </c>
      <c r="H148" s="287" t="s">
        <v>3228</v>
      </c>
      <c r="I148" s="334">
        <v>43545</v>
      </c>
      <c r="J148" s="334">
        <v>44292</v>
      </c>
      <c r="K148" s="336"/>
    </row>
    <row r="149" spans="1:11" s="335" customFormat="1" ht="25.5" x14ac:dyDescent="0.25">
      <c r="A149" s="287">
        <v>142</v>
      </c>
      <c r="B149" s="332" t="s">
        <v>589</v>
      </c>
      <c r="C149" s="287" t="s">
        <v>3225</v>
      </c>
      <c r="D149" s="332" t="s">
        <v>3226</v>
      </c>
      <c r="E149" s="333">
        <v>19250</v>
      </c>
      <c r="F149" s="332" t="s">
        <v>3417</v>
      </c>
      <c r="G149" s="332" t="s">
        <v>3418</v>
      </c>
      <c r="H149" s="287" t="s">
        <v>3228</v>
      </c>
      <c r="I149" s="334">
        <v>44292</v>
      </c>
      <c r="J149" s="334">
        <v>44292</v>
      </c>
      <c r="K149" s="336"/>
    </row>
    <row r="150" spans="1:11" s="335" customFormat="1" ht="25.5" x14ac:dyDescent="0.25">
      <c r="A150" s="287">
        <v>143</v>
      </c>
      <c r="B150" s="332" t="s">
        <v>633</v>
      </c>
      <c r="C150" s="287" t="s">
        <v>3225</v>
      </c>
      <c r="D150" s="332" t="s">
        <v>3277</v>
      </c>
      <c r="E150" s="333">
        <v>351936.65</v>
      </c>
      <c r="F150" s="332" t="s">
        <v>3358</v>
      </c>
      <c r="G150" s="332" t="s">
        <v>3359</v>
      </c>
      <c r="H150" s="287" t="s">
        <v>3228</v>
      </c>
      <c r="I150" s="334">
        <v>43684</v>
      </c>
      <c r="J150" s="334">
        <v>44292</v>
      </c>
      <c r="K150" s="336"/>
    </row>
    <row r="151" spans="1:11" s="335" customFormat="1" ht="25.5" x14ac:dyDescent="0.25">
      <c r="A151" s="287">
        <v>144</v>
      </c>
      <c r="B151" s="332" t="s">
        <v>589</v>
      </c>
      <c r="C151" s="287" t="s">
        <v>3225</v>
      </c>
      <c r="D151" s="332" t="s">
        <v>3226</v>
      </c>
      <c r="E151" s="333">
        <v>27000</v>
      </c>
      <c r="F151" s="332" t="s">
        <v>3237</v>
      </c>
      <c r="G151" s="332" t="s">
        <v>3238</v>
      </c>
      <c r="H151" s="287" t="s">
        <v>3228</v>
      </c>
      <c r="I151" s="334">
        <v>44294</v>
      </c>
      <c r="J151" s="334">
        <v>44294</v>
      </c>
      <c r="K151" s="336"/>
    </row>
    <row r="152" spans="1:11" s="335" customFormat="1" ht="25.5" x14ac:dyDescent="0.25">
      <c r="A152" s="287">
        <v>145</v>
      </c>
      <c r="B152" s="332" t="s">
        <v>589</v>
      </c>
      <c r="C152" s="287" t="s">
        <v>3225</v>
      </c>
      <c r="D152" s="332" t="s">
        <v>3226</v>
      </c>
      <c r="E152" s="333">
        <v>28000</v>
      </c>
      <c r="F152" s="332" t="s">
        <v>3235</v>
      </c>
      <c r="G152" s="332" t="s">
        <v>3236</v>
      </c>
      <c r="H152" s="287" t="s">
        <v>3228</v>
      </c>
      <c r="I152" s="334">
        <v>44294</v>
      </c>
      <c r="J152" s="334">
        <v>44294</v>
      </c>
      <c r="K152" s="336"/>
    </row>
    <row r="153" spans="1:11" s="335" customFormat="1" ht="25.5" x14ac:dyDescent="0.25">
      <c r="A153" s="287">
        <v>146</v>
      </c>
      <c r="B153" s="332" t="s">
        <v>589</v>
      </c>
      <c r="C153" s="287" t="s">
        <v>3225</v>
      </c>
      <c r="D153" s="332" t="s">
        <v>3226</v>
      </c>
      <c r="E153" s="333">
        <v>18000</v>
      </c>
      <c r="F153" s="332" t="s">
        <v>3272</v>
      </c>
      <c r="G153" s="332" t="s">
        <v>3273</v>
      </c>
      <c r="H153" s="287" t="s">
        <v>3228</v>
      </c>
      <c r="I153" s="334">
        <v>44295</v>
      </c>
      <c r="J153" s="334">
        <v>44295</v>
      </c>
      <c r="K153" s="336"/>
    </row>
    <row r="154" spans="1:11" s="335" customFormat="1" ht="25.5" x14ac:dyDescent="0.25">
      <c r="A154" s="287">
        <v>147</v>
      </c>
      <c r="B154" s="332" t="s">
        <v>589</v>
      </c>
      <c r="C154" s="287" t="s">
        <v>3225</v>
      </c>
      <c r="D154" s="332" t="s">
        <v>3226</v>
      </c>
      <c r="E154" s="333">
        <v>18000</v>
      </c>
      <c r="F154" s="332" t="s">
        <v>3419</v>
      </c>
      <c r="G154" s="332" t="s">
        <v>3420</v>
      </c>
      <c r="H154" s="287" t="s">
        <v>3228</v>
      </c>
      <c r="I154" s="334">
        <v>44295</v>
      </c>
      <c r="J154" s="334">
        <v>44295</v>
      </c>
      <c r="K154" s="336"/>
    </row>
    <row r="155" spans="1:11" s="335" customFormat="1" ht="25.5" x14ac:dyDescent="0.25">
      <c r="A155" s="287">
        <v>148</v>
      </c>
      <c r="B155" s="332" t="s">
        <v>589</v>
      </c>
      <c r="C155" s="287" t="s">
        <v>3225</v>
      </c>
      <c r="D155" s="332" t="s">
        <v>3226</v>
      </c>
      <c r="E155" s="333">
        <v>27000</v>
      </c>
      <c r="F155" s="332" t="s">
        <v>3245</v>
      </c>
      <c r="G155" s="332" t="s">
        <v>3246</v>
      </c>
      <c r="H155" s="287" t="s">
        <v>3228</v>
      </c>
      <c r="I155" s="334">
        <v>44298</v>
      </c>
      <c r="J155" s="334">
        <v>44298</v>
      </c>
      <c r="K155" s="336"/>
    </row>
    <row r="156" spans="1:11" s="335" customFormat="1" ht="25.5" x14ac:dyDescent="0.25">
      <c r="A156" s="287">
        <v>149</v>
      </c>
      <c r="B156" s="332" t="s">
        <v>589</v>
      </c>
      <c r="C156" s="287" t="s">
        <v>3225</v>
      </c>
      <c r="D156" s="332" t="s">
        <v>3226</v>
      </c>
      <c r="E156" s="333">
        <v>28000</v>
      </c>
      <c r="F156" s="332" t="s">
        <v>3247</v>
      </c>
      <c r="G156" s="332" t="s">
        <v>3248</v>
      </c>
      <c r="H156" s="287" t="s">
        <v>3228</v>
      </c>
      <c r="I156" s="334">
        <v>44298</v>
      </c>
      <c r="J156" s="334">
        <v>44298</v>
      </c>
      <c r="K156" s="336"/>
    </row>
    <row r="157" spans="1:11" s="335" customFormat="1" ht="25.5" x14ac:dyDescent="0.25">
      <c r="A157" s="287">
        <v>150</v>
      </c>
      <c r="B157" s="332" t="s">
        <v>589</v>
      </c>
      <c r="C157" s="287" t="s">
        <v>3225</v>
      </c>
      <c r="D157" s="332" t="s">
        <v>3226</v>
      </c>
      <c r="E157" s="333">
        <v>27000</v>
      </c>
      <c r="F157" s="332" t="s">
        <v>3233</v>
      </c>
      <c r="G157" s="332" t="s">
        <v>3234</v>
      </c>
      <c r="H157" s="287" t="s">
        <v>3228</v>
      </c>
      <c r="I157" s="334">
        <v>44298</v>
      </c>
      <c r="J157" s="334">
        <v>44298</v>
      </c>
      <c r="K157" s="336"/>
    </row>
    <row r="158" spans="1:11" s="335" customFormat="1" ht="25.5" x14ac:dyDescent="0.25">
      <c r="A158" s="287">
        <v>151</v>
      </c>
      <c r="B158" s="332" t="s">
        <v>589</v>
      </c>
      <c r="C158" s="287" t="s">
        <v>3225</v>
      </c>
      <c r="D158" s="332" t="s">
        <v>3226</v>
      </c>
      <c r="E158" s="333">
        <v>34736.910000000003</v>
      </c>
      <c r="F158" s="332" t="s">
        <v>3421</v>
      </c>
      <c r="G158" s="332" t="s">
        <v>3422</v>
      </c>
      <c r="H158" s="287" t="s">
        <v>3228</v>
      </c>
      <c r="I158" s="334">
        <v>44299</v>
      </c>
      <c r="J158" s="334">
        <v>44299</v>
      </c>
      <c r="K158" s="336"/>
    </row>
    <row r="159" spans="1:11" s="335" customFormat="1" ht="25.5" x14ac:dyDescent="0.25">
      <c r="A159" s="287">
        <v>152</v>
      </c>
      <c r="B159" s="332" t="s">
        <v>589</v>
      </c>
      <c r="C159" s="287" t="s">
        <v>3225</v>
      </c>
      <c r="D159" s="332" t="s">
        <v>3226</v>
      </c>
      <c r="E159" s="333">
        <v>28000</v>
      </c>
      <c r="F159" s="332" t="s">
        <v>3243</v>
      </c>
      <c r="G159" s="332" t="s">
        <v>3244</v>
      </c>
      <c r="H159" s="287" t="s">
        <v>3228</v>
      </c>
      <c r="I159" s="334">
        <v>44299</v>
      </c>
      <c r="J159" s="334">
        <v>44299</v>
      </c>
      <c r="K159" s="336"/>
    </row>
    <row r="160" spans="1:11" s="335" customFormat="1" ht="25.5" x14ac:dyDescent="0.25">
      <c r="A160" s="287">
        <v>153</v>
      </c>
      <c r="B160" s="332" t="s">
        <v>589</v>
      </c>
      <c r="C160" s="287" t="s">
        <v>3225</v>
      </c>
      <c r="D160" s="332" t="s">
        <v>3226</v>
      </c>
      <c r="E160" s="333">
        <v>24000</v>
      </c>
      <c r="F160" s="332" t="s">
        <v>3241</v>
      </c>
      <c r="G160" s="332" t="s">
        <v>3242</v>
      </c>
      <c r="H160" s="287" t="s">
        <v>3228</v>
      </c>
      <c r="I160" s="334">
        <v>44299</v>
      </c>
      <c r="J160" s="334">
        <v>44299</v>
      </c>
      <c r="K160" s="336"/>
    </row>
    <row r="161" spans="1:11" s="335" customFormat="1" ht="25.5" x14ac:dyDescent="0.25">
      <c r="A161" s="287">
        <v>154</v>
      </c>
      <c r="B161" s="332" t="s">
        <v>589</v>
      </c>
      <c r="C161" s="287" t="s">
        <v>3225</v>
      </c>
      <c r="D161" s="332" t="s">
        <v>3226</v>
      </c>
      <c r="E161" s="333">
        <v>18000</v>
      </c>
      <c r="F161" s="332" t="s">
        <v>3231</v>
      </c>
      <c r="G161" s="332" t="s">
        <v>3232</v>
      </c>
      <c r="H161" s="287" t="s">
        <v>3228</v>
      </c>
      <c r="I161" s="334">
        <v>44300</v>
      </c>
      <c r="J161" s="334">
        <v>44300</v>
      </c>
      <c r="K161" s="336"/>
    </row>
    <row r="162" spans="1:11" s="335" customFormat="1" ht="25.5" x14ac:dyDescent="0.25">
      <c r="A162" s="287">
        <v>155</v>
      </c>
      <c r="B162" s="332" t="s">
        <v>633</v>
      </c>
      <c r="C162" s="287" t="s">
        <v>3225</v>
      </c>
      <c r="D162" s="332" t="s">
        <v>3283</v>
      </c>
      <c r="E162" s="333">
        <v>112004.97</v>
      </c>
      <c r="F162" s="332" t="s">
        <v>3341</v>
      </c>
      <c r="G162" s="332" t="s">
        <v>3342</v>
      </c>
      <c r="H162" s="287" t="s">
        <v>3228</v>
      </c>
      <c r="I162" s="334">
        <v>43665</v>
      </c>
      <c r="J162" s="334">
        <v>44299</v>
      </c>
      <c r="K162" s="336"/>
    </row>
    <row r="163" spans="1:11" s="335" customFormat="1" ht="25.5" x14ac:dyDescent="0.25">
      <c r="A163" s="287">
        <v>156</v>
      </c>
      <c r="B163" s="332" t="s">
        <v>589</v>
      </c>
      <c r="C163" s="287" t="s">
        <v>3225</v>
      </c>
      <c r="D163" s="332" t="s">
        <v>3226</v>
      </c>
      <c r="E163" s="333">
        <v>24500</v>
      </c>
      <c r="F163" s="332" t="s">
        <v>3263</v>
      </c>
      <c r="G163" s="332" t="s">
        <v>3264</v>
      </c>
      <c r="H163" s="287" t="s">
        <v>3228</v>
      </c>
      <c r="I163" s="334">
        <v>44301</v>
      </c>
      <c r="J163" s="334">
        <v>44301</v>
      </c>
      <c r="K163" s="336"/>
    </row>
    <row r="164" spans="1:11" s="335" customFormat="1" ht="25.5" x14ac:dyDescent="0.25">
      <c r="A164" s="287">
        <v>157</v>
      </c>
      <c r="B164" s="332" t="s">
        <v>589</v>
      </c>
      <c r="C164" s="287" t="s">
        <v>3225</v>
      </c>
      <c r="D164" s="332" t="s">
        <v>3226</v>
      </c>
      <c r="E164" s="333">
        <v>18000</v>
      </c>
      <c r="F164" s="332" t="s">
        <v>3261</v>
      </c>
      <c r="G164" s="332" t="s">
        <v>3262</v>
      </c>
      <c r="H164" s="287" t="s">
        <v>3228</v>
      </c>
      <c r="I164" s="334">
        <v>44301</v>
      </c>
      <c r="J164" s="334">
        <v>44301</v>
      </c>
      <c r="K164" s="336"/>
    </row>
    <row r="165" spans="1:11" s="335" customFormat="1" ht="25.5" x14ac:dyDescent="0.25">
      <c r="A165" s="287">
        <v>158</v>
      </c>
      <c r="B165" s="332" t="s">
        <v>589</v>
      </c>
      <c r="C165" s="287" t="s">
        <v>3225</v>
      </c>
      <c r="D165" s="332" t="s">
        <v>3226</v>
      </c>
      <c r="E165" s="333">
        <v>28000</v>
      </c>
      <c r="F165" s="332" t="s">
        <v>3239</v>
      </c>
      <c r="G165" s="332" t="s">
        <v>3240</v>
      </c>
      <c r="H165" s="287" t="s">
        <v>3228</v>
      </c>
      <c r="I165" s="334">
        <v>44301</v>
      </c>
      <c r="J165" s="334">
        <v>44301</v>
      </c>
      <c r="K165" s="336"/>
    </row>
    <row r="166" spans="1:11" s="335" customFormat="1" ht="25.5" x14ac:dyDescent="0.25">
      <c r="A166" s="287">
        <v>159</v>
      </c>
      <c r="B166" s="332" t="s">
        <v>589</v>
      </c>
      <c r="C166" s="287" t="s">
        <v>3225</v>
      </c>
      <c r="D166" s="332" t="s">
        <v>3226</v>
      </c>
      <c r="E166" s="333">
        <v>18000</v>
      </c>
      <c r="F166" s="332" t="s">
        <v>3423</v>
      </c>
      <c r="G166" s="332" t="s">
        <v>3424</v>
      </c>
      <c r="H166" s="287" t="s">
        <v>3228</v>
      </c>
      <c r="I166" s="334">
        <v>44302</v>
      </c>
      <c r="J166" s="334">
        <v>44302</v>
      </c>
      <c r="K166" s="336"/>
    </row>
    <row r="167" spans="1:11" s="335" customFormat="1" ht="25.5" x14ac:dyDescent="0.25">
      <c r="A167" s="287">
        <v>160</v>
      </c>
      <c r="B167" s="332" t="s">
        <v>589</v>
      </c>
      <c r="C167" s="287" t="s">
        <v>3225</v>
      </c>
      <c r="D167" s="332" t="s">
        <v>3226</v>
      </c>
      <c r="E167" s="333">
        <v>30000</v>
      </c>
      <c r="F167" s="332" t="s">
        <v>3255</v>
      </c>
      <c r="G167" s="332" t="s">
        <v>3256</v>
      </c>
      <c r="H167" s="287" t="s">
        <v>3228</v>
      </c>
      <c r="I167" s="334">
        <v>44302</v>
      </c>
      <c r="J167" s="334">
        <v>44302</v>
      </c>
      <c r="K167" s="336"/>
    </row>
    <row r="168" spans="1:11" s="335" customFormat="1" ht="25.5" x14ac:dyDescent="0.25">
      <c r="A168" s="287">
        <v>161</v>
      </c>
      <c r="B168" s="332" t="s">
        <v>589</v>
      </c>
      <c r="C168" s="287" t="s">
        <v>3225</v>
      </c>
      <c r="D168" s="332" t="s">
        <v>3226</v>
      </c>
      <c r="E168" s="333">
        <v>21000</v>
      </c>
      <c r="F168" s="332" t="s">
        <v>3251</v>
      </c>
      <c r="G168" s="332" t="s">
        <v>3252</v>
      </c>
      <c r="H168" s="287" t="s">
        <v>3228</v>
      </c>
      <c r="I168" s="334">
        <v>44306</v>
      </c>
      <c r="J168" s="334">
        <v>44306</v>
      </c>
      <c r="K168" s="336"/>
    </row>
    <row r="169" spans="1:11" s="335" customFormat="1" ht="25.5" x14ac:dyDescent="0.25">
      <c r="A169" s="287">
        <v>162</v>
      </c>
      <c r="B169" s="332" t="s">
        <v>1467</v>
      </c>
      <c r="C169" s="287" t="s">
        <v>3225</v>
      </c>
      <c r="D169" s="332" t="s">
        <v>3277</v>
      </c>
      <c r="E169" s="333">
        <v>95.81</v>
      </c>
      <c r="F169" s="332" t="s">
        <v>3381</v>
      </c>
      <c r="G169" s="332" t="s">
        <v>3382</v>
      </c>
      <c r="H169" s="287" t="s">
        <v>3228</v>
      </c>
      <c r="I169" s="334">
        <v>44053</v>
      </c>
      <c r="J169" s="334">
        <v>44306</v>
      </c>
      <c r="K169" s="336"/>
    </row>
    <row r="170" spans="1:11" s="335" customFormat="1" ht="25.5" x14ac:dyDescent="0.25">
      <c r="A170" s="287">
        <v>163</v>
      </c>
      <c r="B170" s="332" t="s">
        <v>1467</v>
      </c>
      <c r="C170" s="287" t="s">
        <v>3225</v>
      </c>
      <c r="D170" s="332" t="s">
        <v>3277</v>
      </c>
      <c r="E170" s="333">
        <v>595.24</v>
      </c>
      <c r="F170" s="332" t="s">
        <v>3381</v>
      </c>
      <c r="G170" s="332" t="s">
        <v>3382</v>
      </c>
      <c r="H170" s="287" t="s">
        <v>3228</v>
      </c>
      <c r="I170" s="334">
        <v>44053</v>
      </c>
      <c r="J170" s="334">
        <v>44306</v>
      </c>
      <c r="K170" s="336"/>
    </row>
    <row r="171" spans="1:11" s="335" customFormat="1" ht="25.5" x14ac:dyDescent="0.25">
      <c r="A171" s="287">
        <v>164</v>
      </c>
      <c r="B171" s="332" t="s">
        <v>1467</v>
      </c>
      <c r="C171" s="287" t="s">
        <v>3225</v>
      </c>
      <c r="D171" s="332" t="s">
        <v>3277</v>
      </c>
      <c r="E171" s="333">
        <v>1617.09</v>
      </c>
      <c r="F171" s="332" t="s">
        <v>3381</v>
      </c>
      <c r="G171" s="332" t="s">
        <v>3382</v>
      </c>
      <c r="H171" s="287" t="s">
        <v>3228</v>
      </c>
      <c r="I171" s="334">
        <v>44053</v>
      </c>
      <c r="J171" s="334">
        <v>44306</v>
      </c>
      <c r="K171" s="336"/>
    </row>
    <row r="172" spans="1:11" s="335" customFormat="1" ht="25.5" x14ac:dyDescent="0.25">
      <c r="A172" s="287">
        <v>165</v>
      </c>
      <c r="B172" s="332" t="s">
        <v>1467</v>
      </c>
      <c r="C172" s="287" t="s">
        <v>3225</v>
      </c>
      <c r="D172" s="332" t="s">
        <v>3277</v>
      </c>
      <c r="E172" s="333">
        <v>258.64</v>
      </c>
      <c r="F172" s="332" t="s">
        <v>3381</v>
      </c>
      <c r="G172" s="332" t="s">
        <v>3382</v>
      </c>
      <c r="H172" s="287" t="s">
        <v>3228</v>
      </c>
      <c r="I172" s="334">
        <v>44053</v>
      </c>
      <c r="J172" s="334">
        <v>44306</v>
      </c>
      <c r="K172" s="336"/>
    </row>
    <row r="173" spans="1:11" s="335" customFormat="1" ht="25.5" x14ac:dyDescent="0.25">
      <c r="A173" s="287">
        <v>166</v>
      </c>
      <c r="B173" s="332" t="s">
        <v>1467</v>
      </c>
      <c r="C173" s="287" t="s">
        <v>3225</v>
      </c>
      <c r="D173" s="332" t="s">
        <v>3277</v>
      </c>
      <c r="E173" s="333">
        <v>698.98</v>
      </c>
      <c r="F173" s="332" t="s">
        <v>3379</v>
      </c>
      <c r="G173" s="332" t="s">
        <v>3380</v>
      </c>
      <c r="H173" s="287" t="s">
        <v>3228</v>
      </c>
      <c r="I173" s="334">
        <v>44055</v>
      </c>
      <c r="J173" s="334">
        <v>44307</v>
      </c>
      <c r="K173" s="336"/>
    </row>
    <row r="174" spans="1:11" s="335" customFormat="1" ht="25.5" x14ac:dyDescent="0.25">
      <c r="A174" s="287">
        <v>167</v>
      </c>
      <c r="B174" s="332" t="s">
        <v>1467</v>
      </c>
      <c r="C174" s="287" t="s">
        <v>3225</v>
      </c>
      <c r="D174" s="332" t="s">
        <v>3277</v>
      </c>
      <c r="E174" s="333">
        <v>485.46</v>
      </c>
      <c r="F174" s="332" t="s">
        <v>3379</v>
      </c>
      <c r="G174" s="332" t="s">
        <v>3380</v>
      </c>
      <c r="H174" s="287" t="s">
        <v>3228</v>
      </c>
      <c r="I174" s="334">
        <v>44055</v>
      </c>
      <c r="J174" s="334">
        <v>44307</v>
      </c>
      <c r="K174" s="336"/>
    </row>
    <row r="175" spans="1:11" s="335" customFormat="1" ht="25.5" x14ac:dyDescent="0.25">
      <c r="A175" s="287">
        <v>168</v>
      </c>
      <c r="B175" s="332" t="s">
        <v>1467</v>
      </c>
      <c r="C175" s="287" t="s">
        <v>3225</v>
      </c>
      <c r="D175" s="332" t="s">
        <v>3277</v>
      </c>
      <c r="E175" s="333">
        <v>1531.38</v>
      </c>
      <c r="F175" s="332" t="s">
        <v>3379</v>
      </c>
      <c r="G175" s="332" t="s">
        <v>3380</v>
      </c>
      <c r="H175" s="287" t="s">
        <v>3228</v>
      </c>
      <c r="I175" s="334">
        <v>44055</v>
      </c>
      <c r="J175" s="334">
        <v>44307</v>
      </c>
      <c r="K175" s="336"/>
    </row>
    <row r="176" spans="1:11" s="335" customFormat="1" ht="25.5" x14ac:dyDescent="0.25">
      <c r="A176" s="287">
        <v>169</v>
      </c>
      <c r="B176" s="332" t="s">
        <v>1467</v>
      </c>
      <c r="C176" s="287" t="s">
        <v>3225</v>
      </c>
      <c r="D176" s="332" t="s">
        <v>3277</v>
      </c>
      <c r="E176" s="333">
        <v>490.07</v>
      </c>
      <c r="F176" s="332" t="s">
        <v>3379</v>
      </c>
      <c r="G176" s="332" t="s">
        <v>3380</v>
      </c>
      <c r="H176" s="287" t="s">
        <v>3228</v>
      </c>
      <c r="I176" s="334">
        <v>44055</v>
      </c>
      <c r="J176" s="334">
        <v>44307</v>
      </c>
      <c r="K176" s="336"/>
    </row>
    <row r="177" spans="1:11" s="335" customFormat="1" ht="25.5" x14ac:dyDescent="0.25">
      <c r="A177" s="287">
        <v>170</v>
      </c>
      <c r="B177" s="332" t="s">
        <v>1467</v>
      </c>
      <c r="C177" s="287" t="s">
        <v>3225</v>
      </c>
      <c r="D177" s="332" t="s">
        <v>3277</v>
      </c>
      <c r="E177" s="333">
        <v>1061.7</v>
      </c>
      <c r="F177" s="332" t="s">
        <v>3377</v>
      </c>
      <c r="G177" s="332" t="s">
        <v>3378</v>
      </c>
      <c r="H177" s="287" t="s">
        <v>3228</v>
      </c>
      <c r="I177" s="334">
        <v>44057</v>
      </c>
      <c r="J177" s="334">
        <v>44307</v>
      </c>
      <c r="K177" s="336"/>
    </row>
    <row r="178" spans="1:11" s="335" customFormat="1" ht="25.5" x14ac:dyDescent="0.25">
      <c r="A178" s="287">
        <v>171</v>
      </c>
      <c r="B178" s="332" t="s">
        <v>1467</v>
      </c>
      <c r="C178" s="287" t="s">
        <v>3225</v>
      </c>
      <c r="D178" s="332" t="s">
        <v>3277</v>
      </c>
      <c r="E178" s="333">
        <v>925.9</v>
      </c>
      <c r="F178" s="332" t="s">
        <v>3377</v>
      </c>
      <c r="G178" s="332" t="s">
        <v>3378</v>
      </c>
      <c r="H178" s="287" t="s">
        <v>3228</v>
      </c>
      <c r="I178" s="334">
        <v>44057</v>
      </c>
      <c r="J178" s="334">
        <v>44307</v>
      </c>
      <c r="K178" s="336"/>
    </row>
    <row r="179" spans="1:11" s="335" customFormat="1" ht="25.5" x14ac:dyDescent="0.25">
      <c r="A179" s="287">
        <v>172</v>
      </c>
      <c r="B179" s="332" t="s">
        <v>1467</v>
      </c>
      <c r="C179" s="287" t="s">
        <v>3225</v>
      </c>
      <c r="D179" s="332" t="s">
        <v>3277</v>
      </c>
      <c r="E179" s="333">
        <v>1569.28</v>
      </c>
      <c r="F179" s="332" t="s">
        <v>3377</v>
      </c>
      <c r="G179" s="332" t="s">
        <v>3378</v>
      </c>
      <c r="H179" s="287" t="s">
        <v>3228</v>
      </c>
      <c r="I179" s="334">
        <v>44057</v>
      </c>
      <c r="J179" s="334">
        <v>44307</v>
      </c>
      <c r="K179" s="336"/>
    </row>
    <row r="180" spans="1:11" s="335" customFormat="1" ht="25.5" x14ac:dyDescent="0.25">
      <c r="A180" s="287">
        <v>173</v>
      </c>
      <c r="B180" s="332" t="s">
        <v>1467</v>
      </c>
      <c r="C180" s="287" t="s">
        <v>3225</v>
      </c>
      <c r="D180" s="332" t="s">
        <v>3277</v>
      </c>
      <c r="E180" s="333">
        <v>1302.77</v>
      </c>
      <c r="F180" s="332" t="s">
        <v>3377</v>
      </c>
      <c r="G180" s="332" t="s">
        <v>3378</v>
      </c>
      <c r="H180" s="287" t="s">
        <v>3228</v>
      </c>
      <c r="I180" s="334">
        <v>44057</v>
      </c>
      <c r="J180" s="334">
        <v>44307</v>
      </c>
      <c r="K180" s="336"/>
    </row>
    <row r="181" spans="1:11" s="335" customFormat="1" ht="25.5" x14ac:dyDescent="0.25">
      <c r="A181" s="287">
        <v>174</v>
      </c>
      <c r="B181" s="332" t="s">
        <v>1467</v>
      </c>
      <c r="C181" s="287" t="s">
        <v>3225</v>
      </c>
      <c r="D181" s="332" t="s">
        <v>3277</v>
      </c>
      <c r="E181" s="333">
        <v>424.8</v>
      </c>
      <c r="F181" s="332" t="s">
        <v>3377</v>
      </c>
      <c r="G181" s="332" t="s">
        <v>3378</v>
      </c>
      <c r="H181" s="287" t="s">
        <v>3228</v>
      </c>
      <c r="I181" s="334">
        <v>44057</v>
      </c>
      <c r="J181" s="334">
        <v>44307</v>
      </c>
      <c r="K181" s="336"/>
    </row>
    <row r="182" spans="1:11" s="335" customFormat="1" ht="25.5" x14ac:dyDescent="0.25">
      <c r="A182" s="287">
        <v>175</v>
      </c>
      <c r="B182" s="332" t="s">
        <v>501</v>
      </c>
      <c r="C182" s="287" t="s">
        <v>3225</v>
      </c>
      <c r="D182" s="332" t="s">
        <v>3425</v>
      </c>
      <c r="E182" s="333">
        <v>16983</v>
      </c>
      <c r="F182" s="332" t="s">
        <v>3426</v>
      </c>
      <c r="G182" s="332" t="s">
        <v>3427</v>
      </c>
      <c r="H182" s="287" t="s">
        <v>3228</v>
      </c>
      <c r="I182" s="334">
        <v>44236</v>
      </c>
      <c r="J182" s="334">
        <v>44308</v>
      </c>
      <c r="K182" s="336"/>
    </row>
    <row r="183" spans="1:11" s="335" customFormat="1" ht="38.25" x14ac:dyDescent="0.25">
      <c r="A183" s="287">
        <v>176</v>
      </c>
      <c r="B183" s="332" t="s">
        <v>633</v>
      </c>
      <c r="C183" s="287" t="s">
        <v>3225</v>
      </c>
      <c r="D183" s="332" t="s">
        <v>3307</v>
      </c>
      <c r="E183" s="333">
        <v>76272.38</v>
      </c>
      <c r="F183" s="332" t="s">
        <v>3308</v>
      </c>
      <c r="G183" s="332" t="s">
        <v>1669</v>
      </c>
      <c r="H183" s="287" t="s">
        <v>3228</v>
      </c>
      <c r="I183" s="334">
        <v>43517</v>
      </c>
      <c r="J183" s="334">
        <v>44293</v>
      </c>
      <c r="K183" s="336"/>
    </row>
    <row r="184" spans="1:11" s="335" customFormat="1" ht="25.5" x14ac:dyDescent="0.25">
      <c r="A184" s="287">
        <v>177</v>
      </c>
      <c r="B184" s="332" t="s">
        <v>1467</v>
      </c>
      <c r="C184" s="287" t="s">
        <v>3225</v>
      </c>
      <c r="D184" s="332" t="s">
        <v>3277</v>
      </c>
      <c r="E184" s="333">
        <v>1654.37</v>
      </c>
      <c r="F184" s="332" t="s">
        <v>3381</v>
      </c>
      <c r="G184" s="332" t="s">
        <v>3382</v>
      </c>
      <c r="H184" s="287" t="s">
        <v>3228</v>
      </c>
      <c r="I184" s="334">
        <v>44053</v>
      </c>
      <c r="J184" s="334">
        <v>44312</v>
      </c>
      <c r="K184" s="336"/>
    </row>
    <row r="185" spans="1:11" s="335" customFormat="1" ht="38.25" x14ac:dyDescent="0.25">
      <c r="A185" s="287">
        <v>178</v>
      </c>
      <c r="B185" s="332" t="s">
        <v>589</v>
      </c>
      <c r="C185" s="287" t="s">
        <v>3225</v>
      </c>
      <c r="D185" s="332" t="s">
        <v>3226</v>
      </c>
      <c r="E185" s="333">
        <v>28564</v>
      </c>
      <c r="F185" s="332" t="s">
        <v>3428</v>
      </c>
      <c r="G185" s="332" t="s">
        <v>3429</v>
      </c>
      <c r="H185" s="287" t="s">
        <v>3228</v>
      </c>
      <c r="I185" s="334">
        <v>44314</v>
      </c>
      <c r="J185" s="334">
        <v>44314</v>
      </c>
      <c r="K185" s="336"/>
    </row>
    <row r="186" spans="1:11" s="335" customFormat="1" ht="25.5" x14ac:dyDescent="0.25">
      <c r="A186" s="287">
        <v>179</v>
      </c>
      <c r="B186" s="332" t="s">
        <v>589</v>
      </c>
      <c r="C186" s="287" t="s">
        <v>3225</v>
      </c>
      <c r="D186" s="332" t="s">
        <v>3226</v>
      </c>
      <c r="E186" s="333">
        <v>66076.100000000006</v>
      </c>
      <c r="F186" s="332" t="s">
        <v>3274</v>
      </c>
      <c r="G186" s="332" t="s">
        <v>3275</v>
      </c>
      <c r="H186" s="287" t="s">
        <v>3228</v>
      </c>
      <c r="I186" s="334">
        <v>44314</v>
      </c>
      <c r="J186" s="334">
        <v>44314</v>
      </c>
      <c r="K186" s="336"/>
    </row>
    <row r="187" spans="1:11" s="335" customFormat="1" ht="25.5" x14ac:dyDescent="0.25">
      <c r="A187" s="287">
        <v>180</v>
      </c>
      <c r="B187" s="332" t="s">
        <v>589</v>
      </c>
      <c r="C187" s="287" t="s">
        <v>3225</v>
      </c>
      <c r="D187" s="332" t="s">
        <v>3226</v>
      </c>
      <c r="E187" s="333">
        <v>33600</v>
      </c>
      <c r="F187" s="332" t="s">
        <v>3389</v>
      </c>
      <c r="G187" s="332" t="s">
        <v>3390</v>
      </c>
      <c r="H187" s="287" t="s">
        <v>3228</v>
      </c>
      <c r="I187" s="334">
        <v>44315</v>
      </c>
      <c r="J187" s="334">
        <v>44315</v>
      </c>
      <c r="K187" s="336"/>
    </row>
    <row r="188" spans="1:11" s="335" customFormat="1" ht="25.5" x14ac:dyDescent="0.25">
      <c r="A188" s="287">
        <v>181</v>
      </c>
      <c r="B188" s="332" t="s">
        <v>589</v>
      </c>
      <c r="C188" s="287" t="s">
        <v>3225</v>
      </c>
      <c r="D188" s="332" t="s">
        <v>3226</v>
      </c>
      <c r="E188" s="333">
        <v>19333.599999999999</v>
      </c>
      <c r="F188" s="332" t="s">
        <v>3430</v>
      </c>
      <c r="G188" s="332" t="s">
        <v>3431</v>
      </c>
      <c r="H188" s="287" t="s">
        <v>3228</v>
      </c>
      <c r="I188" s="334">
        <v>44319</v>
      </c>
      <c r="J188" s="334">
        <v>44319</v>
      </c>
      <c r="K188" s="336"/>
    </row>
    <row r="189" spans="1:11" s="335" customFormat="1" ht="25.5" x14ac:dyDescent="0.25">
      <c r="A189" s="287">
        <v>182</v>
      </c>
      <c r="B189" s="332" t="s">
        <v>589</v>
      </c>
      <c r="C189" s="287" t="s">
        <v>3225</v>
      </c>
      <c r="D189" s="332" t="s">
        <v>3226</v>
      </c>
      <c r="E189" s="333">
        <v>19500</v>
      </c>
      <c r="F189" s="332" t="s">
        <v>3265</v>
      </c>
      <c r="G189" s="332" t="s">
        <v>3266</v>
      </c>
      <c r="H189" s="287" t="s">
        <v>3228</v>
      </c>
      <c r="I189" s="334">
        <v>44319</v>
      </c>
      <c r="J189" s="334">
        <v>44319</v>
      </c>
      <c r="K189" s="336"/>
    </row>
    <row r="190" spans="1:11" s="335" customFormat="1" ht="25.5" x14ac:dyDescent="0.25">
      <c r="A190" s="287">
        <v>183</v>
      </c>
      <c r="B190" s="332" t="s">
        <v>501</v>
      </c>
      <c r="C190" s="287" t="s">
        <v>3225</v>
      </c>
      <c r="D190" s="332" t="s">
        <v>3432</v>
      </c>
      <c r="E190" s="333">
        <v>64269</v>
      </c>
      <c r="F190" s="332" t="s">
        <v>3433</v>
      </c>
      <c r="G190" s="332" t="s">
        <v>3434</v>
      </c>
      <c r="H190" s="287" t="s">
        <v>3228</v>
      </c>
      <c r="I190" s="334">
        <v>44250</v>
      </c>
      <c r="J190" s="334">
        <v>44320</v>
      </c>
      <c r="K190" s="336"/>
    </row>
    <row r="191" spans="1:11" s="335" customFormat="1" ht="25.5" x14ac:dyDescent="0.25">
      <c r="A191" s="287">
        <v>184</v>
      </c>
      <c r="B191" s="332" t="s">
        <v>501</v>
      </c>
      <c r="C191" s="287" t="s">
        <v>3225</v>
      </c>
      <c r="D191" s="332" t="s">
        <v>3432</v>
      </c>
      <c r="E191" s="333">
        <v>70016.479999999996</v>
      </c>
      <c r="F191" s="332" t="s">
        <v>3435</v>
      </c>
      <c r="G191" s="332" t="s">
        <v>3436</v>
      </c>
      <c r="H191" s="287" t="s">
        <v>3228</v>
      </c>
      <c r="I191" s="334">
        <v>44281</v>
      </c>
      <c r="J191" s="334">
        <v>44320</v>
      </c>
      <c r="K191" s="336"/>
    </row>
    <row r="192" spans="1:11" s="335" customFormat="1" ht="25.5" x14ac:dyDescent="0.25">
      <c r="A192" s="287">
        <v>185</v>
      </c>
      <c r="B192" s="332" t="s">
        <v>633</v>
      </c>
      <c r="C192" s="287" t="s">
        <v>3225</v>
      </c>
      <c r="D192" s="332" t="s">
        <v>3300</v>
      </c>
      <c r="E192" s="333">
        <v>30108.190000000002</v>
      </c>
      <c r="F192" s="332" t="s">
        <v>3249</v>
      </c>
      <c r="G192" s="332" t="s">
        <v>3250</v>
      </c>
      <c r="H192" s="287" t="s">
        <v>3228</v>
      </c>
      <c r="I192" s="334">
        <v>43880</v>
      </c>
      <c r="J192" s="334">
        <v>44316</v>
      </c>
      <c r="K192" s="336"/>
    </row>
    <row r="193" spans="1:11" s="335" customFormat="1" ht="25.5" x14ac:dyDescent="0.25">
      <c r="A193" s="287">
        <v>186</v>
      </c>
      <c r="B193" s="332" t="s">
        <v>633</v>
      </c>
      <c r="C193" s="287" t="s">
        <v>3225</v>
      </c>
      <c r="D193" s="332" t="s">
        <v>3300</v>
      </c>
      <c r="E193" s="333">
        <v>30108.190000000002</v>
      </c>
      <c r="F193" s="332" t="s">
        <v>3249</v>
      </c>
      <c r="G193" s="332" t="s">
        <v>3250</v>
      </c>
      <c r="H193" s="287" t="s">
        <v>3228</v>
      </c>
      <c r="I193" s="334">
        <v>43880</v>
      </c>
      <c r="J193" s="334">
        <v>44316</v>
      </c>
      <c r="K193" s="336"/>
    </row>
    <row r="194" spans="1:11" s="335" customFormat="1" ht="25.5" x14ac:dyDescent="0.25">
      <c r="A194" s="287">
        <v>187</v>
      </c>
      <c r="B194" s="332" t="s">
        <v>633</v>
      </c>
      <c r="C194" s="287" t="s">
        <v>3225</v>
      </c>
      <c r="D194" s="332" t="s">
        <v>3300</v>
      </c>
      <c r="E194" s="333">
        <v>60216.36</v>
      </c>
      <c r="F194" s="332" t="s">
        <v>3249</v>
      </c>
      <c r="G194" s="332" t="s">
        <v>3250</v>
      </c>
      <c r="H194" s="287" t="s">
        <v>3228</v>
      </c>
      <c r="I194" s="334">
        <v>43880</v>
      </c>
      <c r="J194" s="334">
        <v>44316</v>
      </c>
      <c r="K194" s="336"/>
    </row>
    <row r="195" spans="1:11" s="335" customFormat="1" ht="25.5" x14ac:dyDescent="0.25">
      <c r="A195" s="287">
        <v>188</v>
      </c>
      <c r="B195" s="332" t="s">
        <v>633</v>
      </c>
      <c r="C195" s="287" t="s">
        <v>3225</v>
      </c>
      <c r="D195" s="332" t="s">
        <v>3300</v>
      </c>
      <c r="E195" s="333">
        <v>30108.190000000002</v>
      </c>
      <c r="F195" s="332" t="s">
        <v>3249</v>
      </c>
      <c r="G195" s="332" t="s">
        <v>3250</v>
      </c>
      <c r="H195" s="287" t="s">
        <v>3228</v>
      </c>
      <c r="I195" s="334">
        <v>43880</v>
      </c>
      <c r="J195" s="334">
        <v>44316</v>
      </c>
      <c r="K195" s="336"/>
    </row>
    <row r="196" spans="1:11" s="335" customFormat="1" ht="25.5" x14ac:dyDescent="0.25">
      <c r="A196" s="287">
        <v>189</v>
      </c>
      <c r="B196" s="332" t="s">
        <v>633</v>
      </c>
      <c r="C196" s="287" t="s">
        <v>3225</v>
      </c>
      <c r="D196" s="332" t="s">
        <v>3300</v>
      </c>
      <c r="E196" s="333">
        <v>30108.190000000002</v>
      </c>
      <c r="F196" s="332" t="s">
        <v>3249</v>
      </c>
      <c r="G196" s="332" t="s">
        <v>3250</v>
      </c>
      <c r="H196" s="287" t="s">
        <v>3228</v>
      </c>
      <c r="I196" s="334">
        <v>43880</v>
      </c>
      <c r="J196" s="334">
        <v>44316</v>
      </c>
      <c r="K196" s="336"/>
    </row>
    <row r="197" spans="1:11" s="335" customFormat="1" ht="25.5" x14ac:dyDescent="0.25">
      <c r="A197" s="287">
        <v>190</v>
      </c>
      <c r="B197" s="332" t="s">
        <v>633</v>
      </c>
      <c r="C197" s="287" t="s">
        <v>3225</v>
      </c>
      <c r="D197" s="332" t="s">
        <v>3300</v>
      </c>
      <c r="E197" s="333">
        <v>30108.190000000002</v>
      </c>
      <c r="F197" s="332" t="s">
        <v>3249</v>
      </c>
      <c r="G197" s="332" t="s">
        <v>3250</v>
      </c>
      <c r="H197" s="287" t="s">
        <v>3228</v>
      </c>
      <c r="I197" s="334">
        <v>43880</v>
      </c>
      <c r="J197" s="334">
        <v>44316</v>
      </c>
      <c r="K197" s="336"/>
    </row>
    <row r="198" spans="1:11" s="335" customFormat="1" ht="25.5" x14ac:dyDescent="0.25">
      <c r="A198" s="287">
        <v>191</v>
      </c>
      <c r="B198" s="332" t="s">
        <v>633</v>
      </c>
      <c r="C198" s="287" t="s">
        <v>3225</v>
      </c>
      <c r="D198" s="332" t="s">
        <v>3300</v>
      </c>
      <c r="E198" s="333">
        <v>30108.190000000002</v>
      </c>
      <c r="F198" s="332" t="s">
        <v>3249</v>
      </c>
      <c r="G198" s="332" t="s">
        <v>3250</v>
      </c>
      <c r="H198" s="287" t="s">
        <v>3228</v>
      </c>
      <c r="I198" s="334">
        <v>43880</v>
      </c>
      <c r="J198" s="334">
        <v>44316</v>
      </c>
      <c r="K198" s="336"/>
    </row>
    <row r="199" spans="1:11" s="335" customFormat="1" ht="25.5" x14ac:dyDescent="0.25">
      <c r="A199" s="287">
        <v>192</v>
      </c>
      <c r="B199" s="332" t="s">
        <v>633</v>
      </c>
      <c r="C199" s="287" t="s">
        <v>3225</v>
      </c>
      <c r="D199" s="332" t="s">
        <v>3300</v>
      </c>
      <c r="E199" s="333">
        <v>30108.190000000002</v>
      </c>
      <c r="F199" s="332" t="s">
        <v>3249</v>
      </c>
      <c r="G199" s="332" t="s">
        <v>3250</v>
      </c>
      <c r="H199" s="287" t="s">
        <v>3228</v>
      </c>
      <c r="I199" s="334">
        <v>43880</v>
      </c>
      <c r="J199" s="334">
        <v>44316</v>
      </c>
      <c r="K199" s="336"/>
    </row>
    <row r="200" spans="1:11" s="335" customFormat="1" ht="25.5" x14ac:dyDescent="0.25">
      <c r="A200" s="287">
        <v>193</v>
      </c>
      <c r="B200" s="332" t="s">
        <v>633</v>
      </c>
      <c r="C200" s="287" t="s">
        <v>3225</v>
      </c>
      <c r="D200" s="332" t="s">
        <v>3300</v>
      </c>
      <c r="E200" s="333">
        <v>30108.190000000002</v>
      </c>
      <c r="F200" s="332" t="s">
        <v>3249</v>
      </c>
      <c r="G200" s="332" t="s">
        <v>3250</v>
      </c>
      <c r="H200" s="287" t="s">
        <v>3228</v>
      </c>
      <c r="I200" s="334">
        <v>43880</v>
      </c>
      <c r="J200" s="334">
        <v>44316</v>
      </c>
      <c r="K200" s="336"/>
    </row>
    <row r="201" spans="1:11" s="335" customFormat="1" ht="25.5" x14ac:dyDescent="0.25">
      <c r="A201" s="287">
        <v>194</v>
      </c>
      <c r="B201" s="332" t="s">
        <v>501</v>
      </c>
      <c r="C201" s="287" t="s">
        <v>3225</v>
      </c>
      <c r="D201" s="332" t="s">
        <v>3437</v>
      </c>
      <c r="E201" s="333">
        <v>4039.46</v>
      </c>
      <c r="F201" s="332" t="s">
        <v>3375</v>
      </c>
      <c r="G201" s="332" t="s">
        <v>3376</v>
      </c>
      <c r="H201" s="287" t="s">
        <v>3228</v>
      </c>
      <c r="I201" s="334">
        <v>43664</v>
      </c>
      <c r="J201" s="334">
        <v>44320</v>
      </c>
      <c r="K201" s="336"/>
    </row>
    <row r="202" spans="1:11" s="335" customFormat="1" ht="25.5" x14ac:dyDescent="0.25">
      <c r="A202" s="287">
        <v>195</v>
      </c>
      <c r="B202" s="332" t="s">
        <v>633</v>
      </c>
      <c r="C202" s="287" t="s">
        <v>3225</v>
      </c>
      <c r="D202" s="332" t="s">
        <v>3300</v>
      </c>
      <c r="E202" s="333">
        <v>30108.190000000002</v>
      </c>
      <c r="F202" s="332" t="s">
        <v>3249</v>
      </c>
      <c r="G202" s="332" t="s">
        <v>3250</v>
      </c>
      <c r="H202" s="287" t="s">
        <v>3228</v>
      </c>
      <c r="I202" s="334">
        <v>43880</v>
      </c>
      <c r="J202" s="334">
        <v>44316</v>
      </c>
      <c r="K202" s="336"/>
    </row>
    <row r="203" spans="1:11" s="335" customFormat="1" ht="25.5" x14ac:dyDescent="0.25">
      <c r="A203" s="287">
        <v>196</v>
      </c>
      <c r="B203" s="332" t="s">
        <v>633</v>
      </c>
      <c r="C203" s="287" t="s">
        <v>3225</v>
      </c>
      <c r="D203" s="332" t="s">
        <v>3300</v>
      </c>
      <c r="E203" s="333">
        <v>30108.190000000002</v>
      </c>
      <c r="F203" s="332" t="s">
        <v>3249</v>
      </c>
      <c r="G203" s="332" t="s">
        <v>3250</v>
      </c>
      <c r="H203" s="287" t="s">
        <v>3228</v>
      </c>
      <c r="I203" s="334">
        <v>43880</v>
      </c>
      <c r="J203" s="334">
        <v>44316</v>
      </c>
      <c r="K203" s="336"/>
    </row>
    <row r="204" spans="1:11" s="335" customFormat="1" ht="25.5" x14ac:dyDescent="0.25">
      <c r="A204" s="287">
        <v>197</v>
      </c>
      <c r="B204" s="332" t="s">
        <v>633</v>
      </c>
      <c r="C204" s="287" t="s">
        <v>3225</v>
      </c>
      <c r="D204" s="332" t="s">
        <v>3300</v>
      </c>
      <c r="E204" s="333">
        <v>30108.190000000002</v>
      </c>
      <c r="F204" s="332" t="s">
        <v>3249</v>
      </c>
      <c r="G204" s="332" t="s">
        <v>3250</v>
      </c>
      <c r="H204" s="287" t="s">
        <v>3228</v>
      </c>
      <c r="I204" s="334">
        <v>43880</v>
      </c>
      <c r="J204" s="334">
        <v>44321</v>
      </c>
      <c r="K204" s="336"/>
    </row>
    <row r="205" spans="1:11" s="335" customFormat="1" ht="25.5" x14ac:dyDescent="0.25">
      <c r="A205" s="287">
        <v>198</v>
      </c>
      <c r="B205" s="332" t="s">
        <v>633</v>
      </c>
      <c r="C205" s="287" t="s">
        <v>3225</v>
      </c>
      <c r="D205" s="332" t="s">
        <v>3300</v>
      </c>
      <c r="E205" s="333">
        <v>30108.190000000002</v>
      </c>
      <c r="F205" s="332" t="s">
        <v>3249</v>
      </c>
      <c r="G205" s="332" t="s">
        <v>3250</v>
      </c>
      <c r="H205" s="287" t="s">
        <v>3228</v>
      </c>
      <c r="I205" s="334">
        <v>43880</v>
      </c>
      <c r="J205" s="334">
        <v>44321</v>
      </c>
      <c r="K205" s="336"/>
    </row>
    <row r="206" spans="1:11" s="335" customFormat="1" ht="25.5" x14ac:dyDescent="0.25">
      <c r="A206" s="287">
        <v>199</v>
      </c>
      <c r="B206" s="332" t="s">
        <v>589</v>
      </c>
      <c r="C206" s="287" t="s">
        <v>3225</v>
      </c>
      <c r="D206" s="332" t="s">
        <v>3226</v>
      </c>
      <c r="E206" s="333">
        <v>35100</v>
      </c>
      <c r="F206" s="332" t="s">
        <v>3303</v>
      </c>
      <c r="G206" s="332" t="s">
        <v>2318</v>
      </c>
      <c r="H206" s="287" t="s">
        <v>3228</v>
      </c>
      <c r="I206" s="334">
        <v>44323</v>
      </c>
      <c r="J206" s="334">
        <v>44323</v>
      </c>
      <c r="K206" s="336"/>
    </row>
    <row r="207" spans="1:11" s="335" customFormat="1" ht="25.5" x14ac:dyDescent="0.25">
      <c r="A207" s="287">
        <v>200</v>
      </c>
      <c r="B207" s="332" t="s">
        <v>589</v>
      </c>
      <c r="C207" s="287" t="s">
        <v>3225</v>
      </c>
      <c r="D207" s="332" t="s">
        <v>3226</v>
      </c>
      <c r="E207" s="333">
        <v>27000</v>
      </c>
      <c r="F207" s="332" t="s">
        <v>3257</v>
      </c>
      <c r="G207" s="332" t="s">
        <v>3258</v>
      </c>
      <c r="H207" s="287" t="s">
        <v>3228</v>
      </c>
      <c r="I207" s="334">
        <v>44327</v>
      </c>
      <c r="J207" s="334">
        <v>44327</v>
      </c>
      <c r="K207" s="336"/>
    </row>
    <row r="208" spans="1:11" s="335" customFormat="1" ht="25.5" x14ac:dyDescent="0.25">
      <c r="A208" s="287">
        <v>201</v>
      </c>
      <c r="B208" s="332" t="s">
        <v>589</v>
      </c>
      <c r="C208" s="287" t="s">
        <v>3225</v>
      </c>
      <c r="D208" s="332" t="s">
        <v>3226</v>
      </c>
      <c r="E208" s="333">
        <v>19500</v>
      </c>
      <c r="F208" s="332" t="s">
        <v>3328</v>
      </c>
      <c r="G208" s="332" t="s">
        <v>3329</v>
      </c>
      <c r="H208" s="287" t="s">
        <v>3228</v>
      </c>
      <c r="I208" s="334">
        <v>44327</v>
      </c>
      <c r="J208" s="334">
        <v>44327</v>
      </c>
      <c r="K208" s="336"/>
    </row>
    <row r="209" spans="1:11" s="335" customFormat="1" ht="25.5" x14ac:dyDescent="0.25">
      <c r="A209" s="287">
        <v>202</v>
      </c>
      <c r="B209" s="332" t="s">
        <v>589</v>
      </c>
      <c r="C209" s="287" t="s">
        <v>3225</v>
      </c>
      <c r="D209" s="332" t="s">
        <v>3226</v>
      </c>
      <c r="E209" s="333">
        <v>24000</v>
      </c>
      <c r="F209" s="332" t="s">
        <v>3438</v>
      </c>
      <c r="G209" s="332" t="s">
        <v>3439</v>
      </c>
      <c r="H209" s="287" t="s">
        <v>3228</v>
      </c>
      <c r="I209" s="334">
        <v>44327</v>
      </c>
      <c r="J209" s="334">
        <v>44327</v>
      </c>
      <c r="K209" s="336"/>
    </row>
    <row r="210" spans="1:11" s="335" customFormat="1" ht="25.5" x14ac:dyDescent="0.25">
      <c r="A210" s="287">
        <v>203</v>
      </c>
      <c r="B210" s="332" t="s">
        <v>633</v>
      </c>
      <c r="C210" s="287" t="s">
        <v>3225</v>
      </c>
      <c r="D210" s="332" t="s">
        <v>3307</v>
      </c>
      <c r="E210" s="333">
        <v>30718</v>
      </c>
      <c r="F210" s="332" t="s">
        <v>3403</v>
      </c>
      <c r="G210" s="332" t="s">
        <v>3404</v>
      </c>
      <c r="H210" s="287" t="s">
        <v>3228</v>
      </c>
      <c r="I210" s="334">
        <v>43766</v>
      </c>
      <c r="J210" s="334">
        <v>44327</v>
      </c>
      <c r="K210" s="336"/>
    </row>
    <row r="211" spans="1:11" s="335" customFormat="1" ht="25.5" x14ac:dyDescent="0.25">
      <c r="A211" s="287">
        <v>204</v>
      </c>
      <c r="B211" s="332" t="s">
        <v>501</v>
      </c>
      <c r="C211" s="287" t="s">
        <v>3225</v>
      </c>
      <c r="D211" s="332" t="s">
        <v>3312</v>
      </c>
      <c r="E211" s="333">
        <v>36000</v>
      </c>
      <c r="F211" s="332" t="s">
        <v>3313</v>
      </c>
      <c r="G211" s="332" t="s">
        <v>3314</v>
      </c>
      <c r="H211" s="287" t="s">
        <v>3228</v>
      </c>
      <c r="I211" s="334">
        <v>43140</v>
      </c>
      <c r="J211" s="334">
        <v>44328</v>
      </c>
      <c r="K211" s="336"/>
    </row>
    <row r="212" spans="1:11" s="335" customFormat="1" ht="12.75" x14ac:dyDescent="0.25">
      <c r="A212" s="287">
        <v>205</v>
      </c>
      <c r="B212" s="332" t="s">
        <v>3276</v>
      </c>
      <c r="C212" s="287" t="s">
        <v>3225</v>
      </c>
      <c r="D212" s="332" t="s">
        <v>3277</v>
      </c>
      <c r="E212" s="333">
        <v>32000</v>
      </c>
      <c r="F212" s="332" t="s">
        <v>3278</v>
      </c>
      <c r="G212" s="332" t="s">
        <v>3279</v>
      </c>
      <c r="H212" s="287" t="s">
        <v>3228</v>
      </c>
      <c r="I212" s="334">
        <v>43185</v>
      </c>
      <c r="J212" s="334">
        <v>44328</v>
      </c>
      <c r="K212" s="336"/>
    </row>
    <row r="213" spans="1:11" s="335" customFormat="1" ht="25.5" x14ac:dyDescent="0.25">
      <c r="A213" s="287">
        <v>206</v>
      </c>
      <c r="B213" s="332" t="s">
        <v>589</v>
      </c>
      <c r="C213" s="287" t="s">
        <v>3225</v>
      </c>
      <c r="D213" s="332" t="s">
        <v>3226</v>
      </c>
      <c r="E213" s="333">
        <v>24000</v>
      </c>
      <c r="F213" s="332" t="s">
        <v>3322</v>
      </c>
      <c r="G213" s="332" t="s">
        <v>3323</v>
      </c>
      <c r="H213" s="287" t="s">
        <v>3228</v>
      </c>
      <c r="I213" s="334">
        <v>44328</v>
      </c>
      <c r="J213" s="334">
        <v>44328</v>
      </c>
      <c r="K213" s="336"/>
    </row>
    <row r="214" spans="1:11" s="335" customFormat="1" ht="25.5" x14ac:dyDescent="0.25">
      <c r="A214" s="287">
        <v>207</v>
      </c>
      <c r="B214" s="332" t="s">
        <v>501</v>
      </c>
      <c r="C214" s="287" t="s">
        <v>3225</v>
      </c>
      <c r="D214" s="332" t="s">
        <v>3307</v>
      </c>
      <c r="E214" s="333">
        <v>2875</v>
      </c>
      <c r="F214" s="332" t="s">
        <v>3411</v>
      </c>
      <c r="G214" s="332" t="s">
        <v>3412</v>
      </c>
      <c r="H214" s="287" t="s">
        <v>3228</v>
      </c>
      <c r="I214" s="334">
        <v>44063</v>
      </c>
      <c r="J214" s="334">
        <v>44329</v>
      </c>
      <c r="K214" s="336"/>
    </row>
    <row r="215" spans="1:11" s="335" customFormat="1" ht="25.5" x14ac:dyDescent="0.25">
      <c r="A215" s="287">
        <v>208</v>
      </c>
      <c r="B215" s="332" t="s">
        <v>633</v>
      </c>
      <c r="C215" s="287" t="s">
        <v>3225</v>
      </c>
      <c r="D215" s="332" t="s">
        <v>3300</v>
      </c>
      <c r="E215" s="333">
        <v>10148.790000000001</v>
      </c>
      <c r="F215" s="332" t="s">
        <v>3249</v>
      </c>
      <c r="G215" s="332" t="s">
        <v>3250</v>
      </c>
      <c r="H215" s="287" t="s">
        <v>3228</v>
      </c>
      <c r="I215" s="334">
        <v>43880</v>
      </c>
      <c r="J215" s="334">
        <v>44329</v>
      </c>
      <c r="K215" s="336"/>
    </row>
    <row r="216" spans="1:11" s="335" customFormat="1" ht="25.5" x14ac:dyDescent="0.25">
      <c r="A216" s="287">
        <v>209</v>
      </c>
      <c r="B216" s="332" t="s">
        <v>589</v>
      </c>
      <c r="C216" s="287" t="s">
        <v>3225</v>
      </c>
      <c r="D216" s="332" t="s">
        <v>3226</v>
      </c>
      <c r="E216" s="333">
        <v>18000</v>
      </c>
      <c r="F216" s="332" t="s">
        <v>3326</v>
      </c>
      <c r="G216" s="332" t="s">
        <v>3327</v>
      </c>
      <c r="H216" s="287" t="s">
        <v>3228</v>
      </c>
      <c r="I216" s="334">
        <v>44330</v>
      </c>
      <c r="J216" s="334">
        <v>44330</v>
      </c>
      <c r="K216" s="336"/>
    </row>
    <row r="217" spans="1:11" s="335" customFormat="1" ht="25.5" x14ac:dyDescent="0.25">
      <c r="A217" s="287">
        <v>210</v>
      </c>
      <c r="B217" s="332" t="s">
        <v>589</v>
      </c>
      <c r="C217" s="287" t="s">
        <v>3225</v>
      </c>
      <c r="D217" s="332" t="s">
        <v>3226</v>
      </c>
      <c r="E217" s="333">
        <v>35090</v>
      </c>
      <c r="F217" s="332" t="s">
        <v>3440</v>
      </c>
      <c r="G217" s="332" t="s">
        <v>3441</v>
      </c>
      <c r="H217" s="287" t="s">
        <v>3228</v>
      </c>
      <c r="I217" s="334">
        <v>44330</v>
      </c>
      <c r="J217" s="334">
        <v>44330</v>
      </c>
      <c r="K217" s="336"/>
    </row>
    <row r="218" spans="1:11" s="335" customFormat="1" ht="25.5" x14ac:dyDescent="0.25">
      <c r="A218" s="287">
        <v>211</v>
      </c>
      <c r="B218" s="332" t="s">
        <v>589</v>
      </c>
      <c r="C218" s="287" t="s">
        <v>3225</v>
      </c>
      <c r="D218" s="332" t="s">
        <v>3226</v>
      </c>
      <c r="E218" s="333">
        <v>18000</v>
      </c>
      <c r="F218" s="332" t="s">
        <v>3442</v>
      </c>
      <c r="G218" s="332" t="s">
        <v>3443</v>
      </c>
      <c r="H218" s="287" t="s">
        <v>3228</v>
      </c>
      <c r="I218" s="334">
        <v>44335</v>
      </c>
      <c r="J218" s="334">
        <v>44335</v>
      </c>
      <c r="K218" s="336"/>
    </row>
    <row r="219" spans="1:11" s="335" customFormat="1" ht="25.5" x14ac:dyDescent="0.25">
      <c r="A219" s="287">
        <v>212</v>
      </c>
      <c r="B219" s="332" t="s">
        <v>589</v>
      </c>
      <c r="C219" s="287" t="s">
        <v>3225</v>
      </c>
      <c r="D219" s="332" t="s">
        <v>3226</v>
      </c>
      <c r="E219" s="333">
        <v>33500</v>
      </c>
      <c r="F219" s="332" t="s">
        <v>3444</v>
      </c>
      <c r="G219" s="332" t="s">
        <v>3445</v>
      </c>
      <c r="H219" s="287" t="s">
        <v>3228</v>
      </c>
      <c r="I219" s="334">
        <v>44336</v>
      </c>
      <c r="J219" s="334">
        <v>44336</v>
      </c>
      <c r="K219" s="336"/>
    </row>
    <row r="220" spans="1:11" s="335" customFormat="1" ht="25.5" x14ac:dyDescent="0.25">
      <c r="A220" s="287">
        <v>213</v>
      </c>
      <c r="B220" s="332" t="s">
        <v>589</v>
      </c>
      <c r="C220" s="287" t="s">
        <v>3225</v>
      </c>
      <c r="D220" s="332" t="s">
        <v>3226</v>
      </c>
      <c r="E220" s="333">
        <v>23222.400000000001</v>
      </c>
      <c r="F220" s="332" t="s">
        <v>3446</v>
      </c>
      <c r="G220" s="332" t="s">
        <v>3447</v>
      </c>
      <c r="H220" s="287" t="s">
        <v>3228</v>
      </c>
      <c r="I220" s="334">
        <v>44340</v>
      </c>
      <c r="J220" s="334">
        <v>44340</v>
      </c>
      <c r="K220" s="336"/>
    </row>
    <row r="221" spans="1:11" s="335" customFormat="1" ht="25.5" x14ac:dyDescent="0.25">
      <c r="A221" s="287">
        <v>214</v>
      </c>
      <c r="B221" s="332" t="s">
        <v>501</v>
      </c>
      <c r="C221" s="287" t="s">
        <v>3225</v>
      </c>
      <c r="D221" s="332" t="s">
        <v>3365</v>
      </c>
      <c r="E221" s="333">
        <v>3217.59</v>
      </c>
      <c r="F221" s="332" t="s">
        <v>3366</v>
      </c>
      <c r="G221" s="332" t="s">
        <v>3367</v>
      </c>
      <c r="H221" s="287" t="s">
        <v>3228</v>
      </c>
      <c r="I221" s="334">
        <v>43817</v>
      </c>
      <c r="J221" s="334">
        <v>44340</v>
      </c>
      <c r="K221" s="336"/>
    </row>
    <row r="222" spans="1:11" s="335" customFormat="1" ht="25.5" x14ac:dyDescent="0.25">
      <c r="A222" s="287">
        <v>215</v>
      </c>
      <c r="B222" s="332" t="s">
        <v>501</v>
      </c>
      <c r="C222" s="287" t="s">
        <v>3225</v>
      </c>
      <c r="D222" s="332" t="s">
        <v>3365</v>
      </c>
      <c r="E222" s="333">
        <v>3093.76</v>
      </c>
      <c r="F222" s="332" t="s">
        <v>3366</v>
      </c>
      <c r="G222" s="332" t="s">
        <v>3367</v>
      </c>
      <c r="H222" s="287" t="s">
        <v>3228</v>
      </c>
      <c r="I222" s="334">
        <v>43817</v>
      </c>
      <c r="J222" s="334">
        <v>44340</v>
      </c>
      <c r="K222" s="336"/>
    </row>
    <row r="223" spans="1:11" s="335" customFormat="1" ht="25.5" x14ac:dyDescent="0.25">
      <c r="A223" s="287">
        <v>216</v>
      </c>
      <c r="B223" s="332" t="s">
        <v>501</v>
      </c>
      <c r="C223" s="287" t="s">
        <v>3225</v>
      </c>
      <c r="D223" s="332" t="s">
        <v>3365</v>
      </c>
      <c r="E223" s="333">
        <v>10615.129999999997</v>
      </c>
      <c r="F223" s="332" t="s">
        <v>3448</v>
      </c>
      <c r="G223" s="332" t="s">
        <v>3449</v>
      </c>
      <c r="H223" s="287" t="s">
        <v>3228</v>
      </c>
      <c r="I223" s="334">
        <v>44237</v>
      </c>
      <c r="J223" s="334">
        <v>44336</v>
      </c>
      <c r="K223" s="336"/>
    </row>
    <row r="224" spans="1:11" s="335" customFormat="1" ht="25.5" x14ac:dyDescent="0.25">
      <c r="A224" s="287">
        <v>217</v>
      </c>
      <c r="B224" s="332" t="s">
        <v>1467</v>
      </c>
      <c r="C224" s="287" t="s">
        <v>3225</v>
      </c>
      <c r="D224" s="332" t="s">
        <v>3277</v>
      </c>
      <c r="E224" s="333">
        <v>951</v>
      </c>
      <c r="F224" s="332" t="s">
        <v>3377</v>
      </c>
      <c r="G224" s="332" t="s">
        <v>3378</v>
      </c>
      <c r="H224" s="287" t="s">
        <v>3228</v>
      </c>
      <c r="I224" s="334">
        <v>44057</v>
      </c>
      <c r="J224" s="334">
        <v>44343</v>
      </c>
      <c r="K224" s="336"/>
    </row>
    <row r="225" spans="1:11" s="335" customFormat="1" ht="25.5" x14ac:dyDescent="0.25">
      <c r="A225" s="287">
        <v>218</v>
      </c>
      <c r="B225" s="332" t="s">
        <v>1467</v>
      </c>
      <c r="C225" s="287" t="s">
        <v>3225</v>
      </c>
      <c r="D225" s="332" t="s">
        <v>3277</v>
      </c>
      <c r="E225" s="333">
        <v>1620.26</v>
      </c>
      <c r="F225" s="332" t="s">
        <v>3377</v>
      </c>
      <c r="G225" s="332" t="s">
        <v>3378</v>
      </c>
      <c r="H225" s="287" t="s">
        <v>3228</v>
      </c>
      <c r="I225" s="334">
        <v>44057</v>
      </c>
      <c r="J225" s="334">
        <v>44343</v>
      </c>
      <c r="K225" s="336"/>
    </row>
    <row r="226" spans="1:11" s="335" customFormat="1" ht="25.5" x14ac:dyDescent="0.25">
      <c r="A226" s="287">
        <v>219</v>
      </c>
      <c r="B226" s="332" t="s">
        <v>1467</v>
      </c>
      <c r="C226" s="287" t="s">
        <v>3225</v>
      </c>
      <c r="D226" s="332" t="s">
        <v>3277</v>
      </c>
      <c r="E226" s="333">
        <v>1721.2</v>
      </c>
      <c r="F226" s="332" t="s">
        <v>3377</v>
      </c>
      <c r="G226" s="332" t="s">
        <v>3378</v>
      </c>
      <c r="H226" s="287" t="s">
        <v>3228</v>
      </c>
      <c r="I226" s="334">
        <v>44057</v>
      </c>
      <c r="J226" s="334">
        <v>44343</v>
      </c>
      <c r="K226" s="336"/>
    </row>
    <row r="227" spans="1:11" s="335" customFormat="1" ht="25.5" x14ac:dyDescent="0.25">
      <c r="A227" s="287">
        <v>220</v>
      </c>
      <c r="B227" s="332" t="s">
        <v>1467</v>
      </c>
      <c r="C227" s="287" t="s">
        <v>3225</v>
      </c>
      <c r="D227" s="332" t="s">
        <v>3277</v>
      </c>
      <c r="E227" s="333">
        <v>2350.9699999999998</v>
      </c>
      <c r="F227" s="332" t="s">
        <v>3377</v>
      </c>
      <c r="G227" s="332" t="s">
        <v>3378</v>
      </c>
      <c r="H227" s="287" t="s">
        <v>3228</v>
      </c>
      <c r="I227" s="334">
        <v>44057</v>
      </c>
      <c r="J227" s="334">
        <v>44343</v>
      </c>
      <c r="K227" s="336"/>
    </row>
    <row r="228" spans="1:11" s="335" customFormat="1" ht="25.5" x14ac:dyDescent="0.25">
      <c r="A228" s="287">
        <v>221</v>
      </c>
      <c r="B228" s="332" t="s">
        <v>1467</v>
      </c>
      <c r="C228" s="287" t="s">
        <v>3225</v>
      </c>
      <c r="D228" s="332" t="s">
        <v>3277</v>
      </c>
      <c r="E228" s="333">
        <v>646.84</v>
      </c>
      <c r="F228" s="332" t="s">
        <v>3377</v>
      </c>
      <c r="G228" s="332" t="s">
        <v>3378</v>
      </c>
      <c r="H228" s="287" t="s">
        <v>3228</v>
      </c>
      <c r="I228" s="334">
        <v>44057</v>
      </c>
      <c r="J228" s="334">
        <v>44343</v>
      </c>
      <c r="K228" s="336"/>
    </row>
    <row r="229" spans="1:11" s="335" customFormat="1" ht="25.5" x14ac:dyDescent="0.25">
      <c r="A229" s="287">
        <v>222</v>
      </c>
      <c r="B229" s="332" t="s">
        <v>1467</v>
      </c>
      <c r="C229" s="287" t="s">
        <v>3225</v>
      </c>
      <c r="D229" s="332" t="s">
        <v>3277</v>
      </c>
      <c r="E229" s="333">
        <v>556.79999999999995</v>
      </c>
      <c r="F229" s="332" t="s">
        <v>3381</v>
      </c>
      <c r="G229" s="332" t="s">
        <v>3382</v>
      </c>
      <c r="H229" s="287" t="s">
        <v>3228</v>
      </c>
      <c r="I229" s="334">
        <v>44053</v>
      </c>
      <c r="J229" s="334">
        <v>44343</v>
      </c>
      <c r="K229" s="336"/>
    </row>
    <row r="230" spans="1:11" s="335" customFormat="1" ht="25.5" x14ac:dyDescent="0.25">
      <c r="A230" s="287">
        <v>223</v>
      </c>
      <c r="B230" s="332" t="s">
        <v>1467</v>
      </c>
      <c r="C230" s="287" t="s">
        <v>3225</v>
      </c>
      <c r="D230" s="332" t="s">
        <v>3277</v>
      </c>
      <c r="E230" s="333">
        <v>1025.45</v>
      </c>
      <c r="F230" s="332" t="s">
        <v>3381</v>
      </c>
      <c r="G230" s="332" t="s">
        <v>3382</v>
      </c>
      <c r="H230" s="287" t="s">
        <v>3228</v>
      </c>
      <c r="I230" s="334">
        <v>44053</v>
      </c>
      <c r="J230" s="334">
        <v>44343</v>
      </c>
      <c r="K230" s="336"/>
    </row>
    <row r="231" spans="1:11" s="335" customFormat="1" ht="25.5" x14ac:dyDescent="0.25">
      <c r="A231" s="287">
        <v>224</v>
      </c>
      <c r="B231" s="332" t="s">
        <v>1467</v>
      </c>
      <c r="C231" s="287" t="s">
        <v>3225</v>
      </c>
      <c r="D231" s="332" t="s">
        <v>3277</v>
      </c>
      <c r="E231" s="333">
        <v>832.92</v>
      </c>
      <c r="F231" s="332" t="s">
        <v>3381</v>
      </c>
      <c r="G231" s="332" t="s">
        <v>3382</v>
      </c>
      <c r="H231" s="287" t="s">
        <v>3228</v>
      </c>
      <c r="I231" s="334">
        <v>44053</v>
      </c>
      <c r="J231" s="334">
        <v>44343</v>
      </c>
      <c r="K231" s="336"/>
    </row>
    <row r="232" spans="1:11" s="335" customFormat="1" ht="25.5" x14ac:dyDescent="0.25">
      <c r="A232" s="287">
        <v>225</v>
      </c>
      <c r="B232" s="332" t="s">
        <v>1467</v>
      </c>
      <c r="C232" s="287" t="s">
        <v>3225</v>
      </c>
      <c r="D232" s="332" t="s">
        <v>3277</v>
      </c>
      <c r="E232" s="333">
        <v>1270.47</v>
      </c>
      <c r="F232" s="332" t="s">
        <v>3381</v>
      </c>
      <c r="G232" s="332" t="s">
        <v>3382</v>
      </c>
      <c r="H232" s="287" t="s">
        <v>3228</v>
      </c>
      <c r="I232" s="334">
        <v>44053</v>
      </c>
      <c r="J232" s="334">
        <v>44343</v>
      </c>
      <c r="K232" s="336"/>
    </row>
    <row r="233" spans="1:11" s="335" customFormat="1" ht="25.5" x14ac:dyDescent="0.25">
      <c r="A233" s="287">
        <v>226</v>
      </c>
      <c r="B233" s="332" t="s">
        <v>1467</v>
      </c>
      <c r="C233" s="287" t="s">
        <v>3225</v>
      </c>
      <c r="D233" s="332" t="s">
        <v>3277</v>
      </c>
      <c r="E233" s="333">
        <v>641.53</v>
      </c>
      <c r="F233" s="332" t="s">
        <v>3381</v>
      </c>
      <c r="G233" s="332" t="s">
        <v>3382</v>
      </c>
      <c r="H233" s="287" t="s">
        <v>3228</v>
      </c>
      <c r="I233" s="334">
        <v>44053</v>
      </c>
      <c r="J233" s="334">
        <v>44343</v>
      </c>
      <c r="K233" s="336"/>
    </row>
    <row r="234" spans="1:11" s="335" customFormat="1" ht="25.5" x14ac:dyDescent="0.25">
      <c r="A234" s="287">
        <v>227</v>
      </c>
      <c r="B234" s="332" t="s">
        <v>501</v>
      </c>
      <c r="C234" s="287" t="s">
        <v>3225</v>
      </c>
      <c r="D234" s="332" t="s">
        <v>3307</v>
      </c>
      <c r="E234" s="333">
        <v>2390</v>
      </c>
      <c r="F234" s="332" t="s">
        <v>3411</v>
      </c>
      <c r="G234" s="332" t="s">
        <v>3412</v>
      </c>
      <c r="H234" s="287" t="s">
        <v>3228</v>
      </c>
      <c r="I234" s="334">
        <v>44063</v>
      </c>
      <c r="J234" s="334">
        <v>44344</v>
      </c>
      <c r="K234" s="336"/>
    </row>
    <row r="235" spans="1:11" s="335" customFormat="1" ht="25.5" x14ac:dyDescent="0.25">
      <c r="A235" s="287">
        <v>228</v>
      </c>
      <c r="B235" s="332" t="s">
        <v>589</v>
      </c>
      <c r="C235" s="287" t="s">
        <v>3225</v>
      </c>
      <c r="D235" s="332" t="s">
        <v>3226</v>
      </c>
      <c r="E235" s="333">
        <v>24000</v>
      </c>
      <c r="F235" s="332" t="s">
        <v>3450</v>
      </c>
      <c r="G235" s="332" t="s">
        <v>3451</v>
      </c>
      <c r="H235" s="287" t="s">
        <v>3228</v>
      </c>
      <c r="I235" s="334">
        <v>44344</v>
      </c>
      <c r="J235" s="334">
        <v>44344</v>
      </c>
      <c r="K235" s="336"/>
    </row>
    <row r="236" spans="1:11" s="335" customFormat="1" ht="25.5" x14ac:dyDescent="0.25">
      <c r="A236" s="287">
        <v>229</v>
      </c>
      <c r="B236" s="332" t="s">
        <v>633</v>
      </c>
      <c r="C236" s="287" t="s">
        <v>3225</v>
      </c>
      <c r="D236" s="332" t="s">
        <v>3277</v>
      </c>
      <c r="E236" s="333">
        <v>267476.90999999997</v>
      </c>
      <c r="F236" s="332" t="s">
        <v>3358</v>
      </c>
      <c r="G236" s="332" t="s">
        <v>3359</v>
      </c>
      <c r="H236" s="287" t="s">
        <v>3228</v>
      </c>
      <c r="I236" s="334">
        <v>43684</v>
      </c>
      <c r="J236" s="334">
        <v>44347</v>
      </c>
      <c r="K236" s="336"/>
    </row>
    <row r="237" spans="1:11" s="335" customFormat="1" ht="25.5" x14ac:dyDescent="0.25">
      <c r="A237" s="287">
        <v>230</v>
      </c>
      <c r="B237" s="332" t="s">
        <v>1467</v>
      </c>
      <c r="C237" s="287" t="s">
        <v>3225</v>
      </c>
      <c r="D237" s="332" t="s">
        <v>3277</v>
      </c>
      <c r="E237" s="333">
        <v>509.71</v>
      </c>
      <c r="F237" s="332" t="s">
        <v>3379</v>
      </c>
      <c r="G237" s="332" t="s">
        <v>3380</v>
      </c>
      <c r="H237" s="287" t="s">
        <v>3228</v>
      </c>
      <c r="I237" s="334">
        <v>44055</v>
      </c>
      <c r="J237" s="334">
        <v>44349</v>
      </c>
      <c r="K237" s="336"/>
    </row>
    <row r="238" spans="1:11" s="335" customFormat="1" ht="25.5" x14ac:dyDescent="0.25">
      <c r="A238" s="287">
        <v>231</v>
      </c>
      <c r="B238" s="332" t="s">
        <v>1467</v>
      </c>
      <c r="C238" s="287" t="s">
        <v>3225</v>
      </c>
      <c r="D238" s="332" t="s">
        <v>3277</v>
      </c>
      <c r="E238" s="333">
        <v>833.02</v>
      </c>
      <c r="F238" s="332" t="s">
        <v>3379</v>
      </c>
      <c r="G238" s="332" t="s">
        <v>3380</v>
      </c>
      <c r="H238" s="287" t="s">
        <v>3228</v>
      </c>
      <c r="I238" s="334">
        <v>44055</v>
      </c>
      <c r="J238" s="334">
        <v>44349</v>
      </c>
      <c r="K238" s="336"/>
    </row>
    <row r="239" spans="1:11" s="335" customFormat="1" ht="25.5" x14ac:dyDescent="0.25">
      <c r="A239" s="287">
        <v>232</v>
      </c>
      <c r="B239" s="332" t="s">
        <v>1467</v>
      </c>
      <c r="C239" s="287" t="s">
        <v>3225</v>
      </c>
      <c r="D239" s="332" t="s">
        <v>3277</v>
      </c>
      <c r="E239" s="333">
        <v>948.06</v>
      </c>
      <c r="F239" s="332" t="s">
        <v>3379</v>
      </c>
      <c r="G239" s="332" t="s">
        <v>3380</v>
      </c>
      <c r="H239" s="287" t="s">
        <v>3228</v>
      </c>
      <c r="I239" s="334">
        <v>44055</v>
      </c>
      <c r="J239" s="334">
        <v>44349</v>
      </c>
      <c r="K239" s="336"/>
    </row>
    <row r="240" spans="1:11" s="335" customFormat="1" ht="25.5" x14ac:dyDescent="0.25">
      <c r="A240" s="287">
        <v>233</v>
      </c>
      <c r="B240" s="332" t="s">
        <v>1467</v>
      </c>
      <c r="C240" s="287" t="s">
        <v>3225</v>
      </c>
      <c r="D240" s="332" t="s">
        <v>3277</v>
      </c>
      <c r="E240" s="333">
        <v>1016.64</v>
      </c>
      <c r="F240" s="332" t="s">
        <v>3379</v>
      </c>
      <c r="G240" s="332" t="s">
        <v>3380</v>
      </c>
      <c r="H240" s="287" t="s">
        <v>3228</v>
      </c>
      <c r="I240" s="334">
        <v>44055</v>
      </c>
      <c r="J240" s="334">
        <v>44349</v>
      </c>
      <c r="K240" s="336"/>
    </row>
    <row r="241" spans="1:11" s="335" customFormat="1" ht="25.5" x14ac:dyDescent="0.25">
      <c r="A241" s="287">
        <v>234</v>
      </c>
      <c r="B241" s="332" t="s">
        <v>1467</v>
      </c>
      <c r="C241" s="287" t="s">
        <v>3225</v>
      </c>
      <c r="D241" s="332" t="s">
        <v>3277</v>
      </c>
      <c r="E241" s="333">
        <v>525.54999999999995</v>
      </c>
      <c r="F241" s="332" t="s">
        <v>3379</v>
      </c>
      <c r="G241" s="332" t="s">
        <v>3380</v>
      </c>
      <c r="H241" s="287" t="s">
        <v>3228</v>
      </c>
      <c r="I241" s="334">
        <v>44055</v>
      </c>
      <c r="J241" s="334">
        <v>44349</v>
      </c>
      <c r="K241" s="336"/>
    </row>
    <row r="242" spans="1:11" s="335" customFormat="1" ht="25.5" x14ac:dyDescent="0.25">
      <c r="A242" s="287">
        <v>235</v>
      </c>
      <c r="B242" s="332" t="s">
        <v>1467</v>
      </c>
      <c r="C242" s="287" t="s">
        <v>3225</v>
      </c>
      <c r="D242" s="332" t="s">
        <v>3277</v>
      </c>
      <c r="E242" s="333">
        <v>1892.68</v>
      </c>
      <c r="F242" s="332" t="s">
        <v>3379</v>
      </c>
      <c r="G242" s="332" t="s">
        <v>3380</v>
      </c>
      <c r="H242" s="287" t="s">
        <v>3228</v>
      </c>
      <c r="I242" s="334">
        <v>44055</v>
      </c>
      <c r="J242" s="334">
        <v>44349</v>
      </c>
      <c r="K242" s="336"/>
    </row>
    <row r="243" spans="1:11" s="335" customFormat="1" ht="25.5" x14ac:dyDescent="0.25">
      <c r="A243" s="287">
        <v>236</v>
      </c>
      <c r="B243" s="332" t="s">
        <v>1467</v>
      </c>
      <c r="C243" s="287" t="s">
        <v>3225</v>
      </c>
      <c r="D243" s="332" t="s">
        <v>3277</v>
      </c>
      <c r="E243" s="333">
        <v>387.46</v>
      </c>
      <c r="F243" s="332" t="s">
        <v>3379</v>
      </c>
      <c r="G243" s="332" t="s">
        <v>3380</v>
      </c>
      <c r="H243" s="287" t="s">
        <v>3228</v>
      </c>
      <c r="I243" s="334">
        <v>44055</v>
      </c>
      <c r="J243" s="334">
        <v>44349</v>
      </c>
      <c r="K243" s="336"/>
    </row>
    <row r="244" spans="1:11" s="335" customFormat="1" ht="25.5" x14ac:dyDescent="0.25">
      <c r="A244" s="287">
        <v>237</v>
      </c>
      <c r="B244" s="332" t="s">
        <v>1467</v>
      </c>
      <c r="C244" s="287" t="s">
        <v>3225</v>
      </c>
      <c r="D244" s="332" t="s">
        <v>3277</v>
      </c>
      <c r="E244" s="333">
        <v>182.35</v>
      </c>
      <c r="F244" s="332" t="s">
        <v>3379</v>
      </c>
      <c r="G244" s="332" t="s">
        <v>3380</v>
      </c>
      <c r="H244" s="287" t="s">
        <v>3228</v>
      </c>
      <c r="I244" s="334">
        <v>44055</v>
      </c>
      <c r="J244" s="334">
        <v>44349</v>
      </c>
      <c r="K244" s="336"/>
    </row>
    <row r="245" spans="1:11" s="335" customFormat="1" ht="38.25" x14ac:dyDescent="0.25">
      <c r="A245" s="287">
        <v>238</v>
      </c>
      <c r="B245" s="332" t="s">
        <v>589</v>
      </c>
      <c r="C245" s="287" t="s">
        <v>3225</v>
      </c>
      <c r="D245" s="332" t="s">
        <v>3226</v>
      </c>
      <c r="E245" s="333">
        <v>21352.65</v>
      </c>
      <c r="F245" s="332" t="s">
        <v>3363</v>
      </c>
      <c r="G245" s="332" t="s">
        <v>3364</v>
      </c>
      <c r="H245" s="287" t="s">
        <v>3228</v>
      </c>
      <c r="I245" s="334">
        <v>44350</v>
      </c>
      <c r="J245" s="334">
        <v>44350</v>
      </c>
      <c r="K245" s="336"/>
    </row>
    <row r="246" spans="1:11" s="335" customFormat="1" ht="38.25" x14ac:dyDescent="0.25">
      <c r="A246" s="287">
        <v>239</v>
      </c>
      <c r="B246" s="332" t="s">
        <v>585</v>
      </c>
      <c r="C246" s="287" t="s">
        <v>3225</v>
      </c>
      <c r="D246" s="332" t="s">
        <v>3226</v>
      </c>
      <c r="E246" s="333">
        <v>254487.06</v>
      </c>
      <c r="F246" s="332" t="s">
        <v>3452</v>
      </c>
      <c r="G246" s="332" t="s">
        <v>1798</v>
      </c>
      <c r="H246" s="287" t="s">
        <v>3228</v>
      </c>
      <c r="I246" s="334">
        <v>44351</v>
      </c>
      <c r="J246" s="334">
        <v>44351</v>
      </c>
      <c r="K246" s="336"/>
    </row>
    <row r="247" spans="1:11" s="335" customFormat="1" ht="25.5" x14ac:dyDescent="0.25">
      <c r="A247" s="287">
        <v>240</v>
      </c>
      <c r="B247" s="332" t="s">
        <v>501</v>
      </c>
      <c r="C247" s="287" t="s">
        <v>3225</v>
      </c>
      <c r="D247" s="332" t="s">
        <v>3365</v>
      </c>
      <c r="E247" s="333">
        <v>8262.42</v>
      </c>
      <c r="F247" s="332" t="s">
        <v>3366</v>
      </c>
      <c r="G247" s="332" t="s">
        <v>3367</v>
      </c>
      <c r="H247" s="287" t="s">
        <v>3228</v>
      </c>
      <c r="I247" s="334">
        <v>43817</v>
      </c>
      <c r="J247" s="334">
        <v>44341</v>
      </c>
      <c r="K247" s="336"/>
    </row>
    <row r="248" spans="1:11" s="335" customFormat="1" ht="12.75" x14ac:dyDescent="0.25">
      <c r="A248" s="287">
        <v>241</v>
      </c>
      <c r="B248" s="332" t="s">
        <v>633</v>
      </c>
      <c r="C248" s="287" t="s">
        <v>3225</v>
      </c>
      <c r="D248" s="332" t="s">
        <v>3310</v>
      </c>
      <c r="E248" s="333">
        <v>286409.52</v>
      </c>
      <c r="F248" s="332" t="s">
        <v>3311</v>
      </c>
      <c r="G248" s="332" t="s">
        <v>1666</v>
      </c>
      <c r="H248" s="287" t="s">
        <v>3228</v>
      </c>
      <c r="I248" s="334">
        <v>43559</v>
      </c>
      <c r="J248" s="334">
        <v>44341</v>
      </c>
      <c r="K248" s="336"/>
    </row>
    <row r="249" spans="1:11" s="335" customFormat="1" ht="25.5" x14ac:dyDescent="0.25">
      <c r="A249" s="287">
        <v>242</v>
      </c>
      <c r="B249" s="332" t="s">
        <v>1467</v>
      </c>
      <c r="C249" s="287" t="s">
        <v>3225</v>
      </c>
      <c r="D249" s="332" t="s">
        <v>3277</v>
      </c>
      <c r="E249" s="333">
        <v>1373.72</v>
      </c>
      <c r="F249" s="332" t="s">
        <v>3377</v>
      </c>
      <c r="G249" s="332" t="s">
        <v>3378</v>
      </c>
      <c r="H249" s="287" t="s">
        <v>3228</v>
      </c>
      <c r="I249" s="334">
        <v>44057</v>
      </c>
      <c r="J249" s="334">
        <v>44354</v>
      </c>
      <c r="K249" s="336"/>
    </row>
    <row r="250" spans="1:11" s="335" customFormat="1" ht="25.5" x14ac:dyDescent="0.25">
      <c r="A250" s="287">
        <v>243</v>
      </c>
      <c r="B250" s="332" t="s">
        <v>1467</v>
      </c>
      <c r="C250" s="287" t="s">
        <v>3225</v>
      </c>
      <c r="D250" s="332" t="s">
        <v>3277</v>
      </c>
      <c r="E250" s="333">
        <v>3347.22</v>
      </c>
      <c r="F250" s="332" t="s">
        <v>3377</v>
      </c>
      <c r="G250" s="332" t="s">
        <v>3378</v>
      </c>
      <c r="H250" s="287" t="s">
        <v>3228</v>
      </c>
      <c r="I250" s="334">
        <v>44057</v>
      </c>
      <c r="J250" s="334">
        <v>44354</v>
      </c>
      <c r="K250" s="336"/>
    </row>
    <row r="251" spans="1:11" s="335" customFormat="1" ht="25.5" x14ac:dyDescent="0.25">
      <c r="A251" s="287">
        <v>244</v>
      </c>
      <c r="B251" s="332" t="s">
        <v>1467</v>
      </c>
      <c r="C251" s="287" t="s">
        <v>3225</v>
      </c>
      <c r="D251" s="332" t="s">
        <v>3277</v>
      </c>
      <c r="E251" s="333">
        <v>1961.35</v>
      </c>
      <c r="F251" s="332" t="s">
        <v>3377</v>
      </c>
      <c r="G251" s="332" t="s">
        <v>3378</v>
      </c>
      <c r="H251" s="287" t="s">
        <v>3228</v>
      </c>
      <c r="I251" s="334">
        <v>44057</v>
      </c>
      <c r="J251" s="334">
        <v>44354</v>
      </c>
      <c r="K251" s="336"/>
    </row>
    <row r="252" spans="1:11" s="335" customFormat="1" ht="25.5" x14ac:dyDescent="0.25">
      <c r="A252" s="287">
        <v>245</v>
      </c>
      <c r="B252" s="332" t="s">
        <v>1467</v>
      </c>
      <c r="C252" s="287" t="s">
        <v>3225</v>
      </c>
      <c r="D252" s="332" t="s">
        <v>3277</v>
      </c>
      <c r="E252" s="333">
        <v>208.77</v>
      </c>
      <c r="F252" s="332" t="s">
        <v>3377</v>
      </c>
      <c r="G252" s="332" t="s">
        <v>3378</v>
      </c>
      <c r="H252" s="287" t="s">
        <v>3228</v>
      </c>
      <c r="I252" s="334">
        <v>44057</v>
      </c>
      <c r="J252" s="334">
        <v>44354</v>
      </c>
      <c r="K252" s="336"/>
    </row>
    <row r="253" spans="1:11" s="335" customFormat="1" ht="25.5" x14ac:dyDescent="0.25">
      <c r="A253" s="287">
        <v>246</v>
      </c>
      <c r="B253" s="332" t="s">
        <v>589</v>
      </c>
      <c r="C253" s="287" t="s">
        <v>3225</v>
      </c>
      <c r="D253" s="332" t="s">
        <v>3226</v>
      </c>
      <c r="E253" s="333">
        <v>18000</v>
      </c>
      <c r="F253" s="332" t="s">
        <v>3453</v>
      </c>
      <c r="G253" s="332" t="s">
        <v>3454</v>
      </c>
      <c r="H253" s="287" t="s">
        <v>3228</v>
      </c>
      <c r="I253" s="334">
        <v>44354</v>
      </c>
      <c r="J253" s="334">
        <v>44354</v>
      </c>
      <c r="K253" s="336"/>
    </row>
    <row r="254" spans="1:11" s="335" customFormat="1" ht="25.5" x14ac:dyDescent="0.25">
      <c r="A254" s="287">
        <v>247</v>
      </c>
      <c r="B254" s="332" t="s">
        <v>589</v>
      </c>
      <c r="C254" s="287" t="s">
        <v>3225</v>
      </c>
      <c r="D254" s="332" t="s">
        <v>3226</v>
      </c>
      <c r="E254" s="333">
        <v>24000</v>
      </c>
      <c r="F254" s="332" t="s">
        <v>3455</v>
      </c>
      <c r="G254" s="332" t="s">
        <v>3456</v>
      </c>
      <c r="H254" s="287" t="s">
        <v>3228</v>
      </c>
      <c r="I254" s="334">
        <v>44354</v>
      </c>
      <c r="J254" s="334">
        <v>44354</v>
      </c>
      <c r="K254" s="336"/>
    </row>
    <row r="255" spans="1:11" s="335" customFormat="1" ht="25.5" x14ac:dyDescent="0.25">
      <c r="A255" s="287">
        <v>248</v>
      </c>
      <c r="B255" s="332" t="s">
        <v>589</v>
      </c>
      <c r="C255" s="287" t="s">
        <v>3225</v>
      </c>
      <c r="D255" s="332" t="s">
        <v>3226</v>
      </c>
      <c r="E255" s="333">
        <v>18000</v>
      </c>
      <c r="F255" s="332" t="s">
        <v>3385</v>
      </c>
      <c r="G255" s="332" t="s">
        <v>3386</v>
      </c>
      <c r="H255" s="287" t="s">
        <v>3228</v>
      </c>
      <c r="I255" s="334">
        <v>44358</v>
      </c>
      <c r="J255" s="334">
        <v>44358</v>
      </c>
      <c r="K255" s="336"/>
    </row>
    <row r="256" spans="1:11" s="335" customFormat="1" ht="25.5" x14ac:dyDescent="0.25">
      <c r="A256" s="287">
        <v>249</v>
      </c>
      <c r="B256" s="332" t="s">
        <v>589</v>
      </c>
      <c r="C256" s="287" t="s">
        <v>3225</v>
      </c>
      <c r="D256" s="332" t="s">
        <v>3226</v>
      </c>
      <c r="E256" s="333">
        <v>18000</v>
      </c>
      <c r="F256" s="332" t="s">
        <v>3391</v>
      </c>
      <c r="G256" s="332" t="s">
        <v>3392</v>
      </c>
      <c r="H256" s="287" t="s">
        <v>3228</v>
      </c>
      <c r="I256" s="334">
        <v>44358</v>
      </c>
      <c r="J256" s="334">
        <v>44358</v>
      </c>
      <c r="K256" s="336"/>
    </row>
    <row r="257" spans="1:11" s="335" customFormat="1" ht="25.5" x14ac:dyDescent="0.25">
      <c r="A257" s="287">
        <v>250</v>
      </c>
      <c r="B257" s="332" t="s">
        <v>633</v>
      </c>
      <c r="C257" s="287" t="s">
        <v>3225</v>
      </c>
      <c r="D257" s="332" t="s">
        <v>3307</v>
      </c>
      <c r="E257" s="333">
        <v>138406</v>
      </c>
      <c r="F257" s="332" t="s">
        <v>3403</v>
      </c>
      <c r="G257" s="332" t="s">
        <v>3404</v>
      </c>
      <c r="H257" s="287" t="s">
        <v>3228</v>
      </c>
      <c r="I257" s="334">
        <v>43766</v>
      </c>
      <c r="J257" s="334">
        <v>44358</v>
      </c>
      <c r="K257" s="336"/>
    </row>
    <row r="258" spans="1:11" s="335" customFormat="1" ht="38.25" x14ac:dyDescent="0.25">
      <c r="A258" s="287">
        <v>251</v>
      </c>
      <c r="B258" s="332" t="s">
        <v>633</v>
      </c>
      <c r="C258" s="287" t="s">
        <v>3225</v>
      </c>
      <c r="D258" s="332" t="s">
        <v>3309</v>
      </c>
      <c r="E258" s="333">
        <v>24208.38</v>
      </c>
      <c r="F258" s="332" t="s">
        <v>3457</v>
      </c>
      <c r="G258" s="332" t="s">
        <v>3458</v>
      </c>
      <c r="H258" s="287" t="s">
        <v>3228</v>
      </c>
      <c r="I258" s="334">
        <v>44271</v>
      </c>
      <c r="J258" s="334">
        <v>44348</v>
      </c>
      <c r="K258" s="336"/>
    </row>
    <row r="259" spans="1:11" s="335" customFormat="1" ht="38.25" x14ac:dyDescent="0.25">
      <c r="A259" s="287">
        <v>252</v>
      </c>
      <c r="B259" s="332" t="s">
        <v>633</v>
      </c>
      <c r="C259" s="287" t="s">
        <v>3225</v>
      </c>
      <c r="D259" s="332" t="s">
        <v>3309</v>
      </c>
      <c r="E259" s="333">
        <v>48416.74</v>
      </c>
      <c r="F259" s="332" t="s">
        <v>3457</v>
      </c>
      <c r="G259" s="332" t="s">
        <v>3458</v>
      </c>
      <c r="H259" s="287" t="s">
        <v>3228</v>
      </c>
      <c r="I259" s="334">
        <v>44271</v>
      </c>
      <c r="J259" s="334">
        <v>44348</v>
      </c>
      <c r="K259" s="336"/>
    </row>
    <row r="260" spans="1:11" s="335" customFormat="1" ht="38.25" x14ac:dyDescent="0.25">
      <c r="A260" s="287">
        <v>253</v>
      </c>
      <c r="B260" s="332" t="s">
        <v>633</v>
      </c>
      <c r="C260" s="287" t="s">
        <v>3225</v>
      </c>
      <c r="D260" s="332" t="s">
        <v>3309</v>
      </c>
      <c r="E260" s="333">
        <v>48416.76</v>
      </c>
      <c r="F260" s="332" t="s">
        <v>3457</v>
      </c>
      <c r="G260" s="332" t="s">
        <v>3458</v>
      </c>
      <c r="H260" s="287" t="s">
        <v>3228</v>
      </c>
      <c r="I260" s="334">
        <v>44271</v>
      </c>
      <c r="J260" s="334">
        <v>44348</v>
      </c>
      <c r="K260" s="336"/>
    </row>
    <row r="261" spans="1:11" s="335" customFormat="1" ht="38.25" x14ac:dyDescent="0.25">
      <c r="A261" s="287">
        <v>254</v>
      </c>
      <c r="B261" s="332" t="s">
        <v>633</v>
      </c>
      <c r="C261" s="287" t="s">
        <v>3225</v>
      </c>
      <c r="D261" s="332" t="s">
        <v>3309</v>
      </c>
      <c r="E261" s="333">
        <v>48416.76</v>
      </c>
      <c r="F261" s="332" t="s">
        <v>3457</v>
      </c>
      <c r="G261" s="332" t="s">
        <v>3458</v>
      </c>
      <c r="H261" s="287" t="s">
        <v>3228</v>
      </c>
      <c r="I261" s="334">
        <v>44271</v>
      </c>
      <c r="J261" s="334">
        <v>44348</v>
      </c>
      <c r="K261" s="336"/>
    </row>
    <row r="262" spans="1:11" s="335" customFormat="1" ht="38.25" x14ac:dyDescent="0.25">
      <c r="A262" s="287">
        <v>255</v>
      </c>
      <c r="B262" s="332" t="s">
        <v>633</v>
      </c>
      <c r="C262" s="287" t="s">
        <v>3225</v>
      </c>
      <c r="D262" s="332" t="s">
        <v>3309</v>
      </c>
      <c r="E262" s="333">
        <v>24208.38</v>
      </c>
      <c r="F262" s="332" t="s">
        <v>3457</v>
      </c>
      <c r="G262" s="332" t="s">
        <v>3458</v>
      </c>
      <c r="H262" s="287" t="s">
        <v>3228</v>
      </c>
      <c r="I262" s="334">
        <v>44271</v>
      </c>
      <c r="J262" s="334">
        <v>44348</v>
      </c>
      <c r="K262" s="336"/>
    </row>
    <row r="263" spans="1:11" s="335" customFormat="1" ht="38.25" x14ac:dyDescent="0.25">
      <c r="A263" s="287">
        <v>256</v>
      </c>
      <c r="B263" s="332" t="s">
        <v>633</v>
      </c>
      <c r="C263" s="287" t="s">
        <v>3225</v>
      </c>
      <c r="D263" s="332" t="s">
        <v>3309</v>
      </c>
      <c r="E263" s="333">
        <v>48416.76</v>
      </c>
      <c r="F263" s="332" t="s">
        <v>3457</v>
      </c>
      <c r="G263" s="332" t="s">
        <v>3458</v>
      </c>
      <c r="H263" s="287" t="s">
        <v>3228</v>
      </c>
      <c r="I263" s="334">
        <v>44271</v>
      </c>
      <c r="J263" s="334">
        <v>44348</v>
      </c>
      <c r="K263" s="336"/>
    </row>
    <row r="264" spans="1:11" s="335" customFormat="1" ht="38.25" x14ac:dyDescent="0.25">
      <c r="A264" s="287">
        <v>257</v>
      </c>
      <c r="B264" s="332" t="s">
        <v>633</v>
      </c>
      <c r="C264" s="287" t="s">
        <v>3225</v>
      </c>
      <c r="D264" s="332" t="s">
        <v>3309</v>
      </c>
      <c r="E264" s="333">
        <v>24208.38</v>
      </c>
      <c r="F264" s="332" t="s">
        <v>3457</v>
      </c>
      <c r="G264" s="332" t="s">
        <v>3458</v>
      </c>
      <c r="H264" s="287" t="s">
        <v>3228</v>
      </c>
      <c r="I264" s="334">
        <v>44271</v>
      </c>
      <c r="J264" s="334">
        <v>44348</v>
      </c>
      <c r="K264" s="336"/>
    </row>
    <row r="265" spans="1:11" s="335" customFormat="1" ht="38.25" x14ac:dyDescent="0.25">
      <c r="A265" s="287">
        <v>258</v>
      </c>
      <c r="B265" s="332" t="s">
        <v>633</v>
      </c>
      <c r="C265" s="287" t="s">
        <v>3225</v>
      </c>
      <c r="D265" s="332" t="s">
        <v>3309</v>
      </c>
      <c r="E265" s="333">
        <v>24208.38</v>
      </c>
      <c r="F265" s="332" t="s">
        <v>3457</v>
      </c>
      <c r="G265" s="332" t="s">
        <v>3458</v>
      </c>
      <c r="H265" s="287" t="s">
        <v>3228</v>
      </c>
      <c r="I265" s="334">
        <v>44271</v>
      </c>
      <c r="J265" s="334">
        <v>44348</v>
      </c>
      <c r="K265" s="336"/>
    </row>
    <row r="266" spans="1:11" s="335" customFormat="1" ht="38.25" x14ac:dyDescent="0.25">
      <c r="A266" s="287">
        <v>259</v>
      </c>
      <c r="B266" s="332" t="s">
        <v>633</v>
      </c>
      <c r="C266" s="287" t="s">
        <v>3225</v>
      </c>
      <c r="D266" s="332" t="s">
        <v>3309</v>
      </c>
      <c r="E266" s="333">
        <v>24208.38</v>
      </c>
      <c r="F266" s="332" t="s">
        <v>3457</v>
      </c>
      <c r="G266" s="332" t="s">
        <v>3458</v>
      </c>
      <c r="H266" s="287" t="s">
        <v>3228</v>
      </c>
      <c r="I266" s="334">
        <v>44271</v>
      </c>
      <c r="J266" s="334">
        <v>44348</v>
      </c>
      <c r="K266" s="336"/>
    </row>
    <row r="267" spans="1:11" s="335" customFormat="1" ht="38.25" x14ac:dyDescent="0.25">
      <c r="A267" s="287">
        <v>260</v>
      </c>
      <c r="B267" s="332" t="s">
        <v>633</v>
      </c>
      <c r="C267" s="287" t="s">
        <v>3225</v>
      </c>
      <c r="D267" s="332" t="s">
        <v>3309</v>
      </c>
      <c r="E267" s="333">
        <v>24208.38</v>
      </c>
      <c r="F267" s="332" t="s">
        <v>3457</v>
      </c>
      <c r="G267" s="332" t="s">
        <v>3458</v>
      </c>
      <c r="H267" s="287" t="s">
        <v>3228</v>
      </c>
      <c r="I267" s="334">
        <v>44271</v>
      </c>
      <c r="J267" s="334">
        <v>44348</v>
      </c>
      <c r="K267" s="336"/>
    </row>
    <row r="268" spans="1:11" s="335" customFormat="1" ht="38.25" x14ac:dyDescent="0.25">
      <c r="A268" s="287">
        <v>261</v>
      </c>
      <c r="B268" s="332" t="s">
        <v>633</v>
      </c>
      <c r="C268" s="287" t="s">
        <v>3225</v>
      </c>
      <c r="D268" s="332" t="s">
        <v>3309</v>
      </c>
      <c r="E268" s="333">
        <v>24208.38</v>
      </c>
      <c r="F268" s="332" t="s">
        <v>3457</v>
      </c>
      <c r="G268" s="332" t="s">
        <v>3458</v>
      </c>
      <c r="H268" s="287" t="s">
        <v>3228</v>
      </c>
      <c r="I268" s="334">
        <v>44271</v>
      </c>
      <c r="J268" s="334">
        <v>44348</v>
      </c>
      <c r="K268" s="336"/>
    </row>
    <row r="269" spans="1:11" s="335" customFormat="1" ht="38.25" x14ac:dyDescent="0.25">
      <c r="A269" s="287">
        <v>262</v>
      </c>
      <c r="B269" s="332" t="s">
        <v>633</v>
      </c>
      <c r="C269" s="287" t="s">
        <v>3225</v>
      </c>
      <c r="D269" s="332" t="s">
        <v>3309</v>
      </c>
      <c r="E269" s="333">
        <v>48416.76</v>
      </c>
      <c r="F269" s="332" t="s">
        <v>3457</v>
      </c>
      <c r="G269" s="332" t="s">
        <v>3458</v>
      </c>
      <c r="H269" s="287" t="s">
        <v>3228</v>
      </c>
      <c r="I269" s="334">
        <v>44271</v>
      </c>
      <c r="J269" s="334">
        <v>44348</v>
      </c>
      <c r="K269" s="336"/>
    </row>
    <row r="270" spans="1:11" s="335" customFormat="1" ht="25.5" x14ac:dyDescent="0.25">
      <c r="A270" s="287">
        <v>263</v>
      </c>
      <c r="B270" s="332" t="s">
        <v>589</v>
      </c>
      <c r="C270" s="287" t="s">
        <v>3225</v>
      </c>
      <c r="D270" s="332" t="s">
        <v>3226</v>
      </c>
      <c r="E270" s="333">
        <v>18345.410000000003</v>
      </c>
      <c r="F270" s="332" t="s">
        <v>3253</v>
      </c>
      <c r="G270" s="332" t="s">
        <v>3254</v>
      </c>
      <c r="H270" s="287" t="s">
        <v>3228</v>
      </c>
      <c r="I270" s="334">
        <v>44357</v>
      </c>
      <c r="J270" s="334">
        <v>44357</v>
      </c>
      <c r="K270" s="336"/>
    </row>
    <row r="271" spans="1:11" s="335" customFormat="1" ht="25.5" x14ac:dyDescent="0.25">
      <c r="A271" s="287">
        <v>264</v>
      </c>
      <c r="B271" s="332" t="s">
        <v>501</v>
      </c>
      <c r="C271" s="287" t="s">
        <v>3225</v>
      </c>
      <c r="D271" s="332" t="s">
        <v>3280</v>
      </c>
      <c r="E271" s="333">
        <v>128000</v>
      </c>
      <c r="F271" s="332" t="s">
        <v>3281</v>
      </c>
      <c r="G271" s="332" t="s">
        <v>3282</v>
      </c>
      <c r="H271" s="287" t="s">
        <v>3228</v>
      </c>
      <c r="I271" s="334">
        <v>43224</v>
      </c>
      <c r="J271" s="334">
        <v>44362</v>
      </c>
      <c r="K271" s="336"/>
    </row>
    <row r="272" spans="1:11" s="335" customFormat="1" ht="25.5" x14ac:dyDescent="0.25">
      <c r="A272" s="287">
        <v>265</v>
      </c>
      <c r="B272" s="332" t="s">
        <v>3286</v>
      </c>
      <c r="C272" s="287" t="s">
        <v>3225</v>
      </c>
      <c r="D272" s="332" t="s">
        <v>3287</v>
      </c>
      <c r="E272" s="333">
        <v>49700</v>
      </c>
      <c r="F272" s="332" t="s">
        <v>3288</v>
      </c>
      <c r="G272" s="332" t="s">
        <v>3289</v>
      </c>
      <c r="H272" s="287" t="s">
        <v>3228</v>
      </c>
      <c r="I272" s="334">
        <v>42507</v>
      </c>
      <c r="J272" s="334">
        <v>44363</v>
      </c>
      <c r="K272" s="336"/>
    </row>
    <row r="273" spans="1:11" s="335" customFormat="1" ht="25.5" x14ac:dyDescent="0.25">
      <c r="A273" s="287">
        <v>266</v>
      </c>
      <c r="B273" s="332" t="s">
        <v>589</v>
      </c>
      <c r="C273" s="287" t="s">
        <v>3225</v>
      </c>
      <c r="D273" s="332" t="s">
        <v>3226</v>
      </c>
      <c r="E273" s="333">
        <v>18000</v>
      </c>
      <c r="F273" s="332" t="s">
        <v>3405</v>
      </c>
      <c r="G273" s="332" t="s">
        <v>3406</v>
      </c>
      <c r="H273" s="287" t="s">
        <v>3228</v>
      </c>
      <c r="I273" s="334">
        <v>44362</v>
      </c>
      <c r="J273" s="334">
        <v>44362</v>
      </c>
      <c r="K273" s="336"/>
    </row>
    <row r="274" spans="1:11" s="335" customFormat="1" ht="38.25" x14ac:dyDescent="0.25">
      <c r="A274" s="287">
        <v>267</v>
      </c>
      <c r="B274" s="332" t="s">
        <v>501</v>
      </c>
      <c r="C274" s="287" t="s">
        <v>3225</v>
      </c>
      <c r="D274" s="332" t="s">
        <v>3287</v>
      </c>
      <c r="E274" s="333">
        <v>33717.69</v>
      </c>
      <c r="F274" s="332" t="s">
        <v>3356</v>
      </c>
      <c r="G274" s="332" t="s">
        <v>3357</v>
      </c>
      <c r="H274" s="287" t="s">
        <v>3228</v>
      </c>
      <c r="I274" s="334">
        <v>44249</v>
      </c>
      <c r="J274" s="334">
        <v>44348</v>
      </c>
      <c r="K274" s="336"/>
    </row>
    <row r="275" spans="1:11" s="335" customFormat="1" ht="38.25" x14ac:dyDescent="0.25">
      <c r="A275" s="287">
        <v>268</v>
      </c>
      <c r="B275" s="332" t="s">
        <v>501</v>
      </c>
      <c r="C275" s="287" t="s">
        <v>3225</v>
      </c>
      <c r="D275" s="332" t="s">
        <v>3287</v>
      </c>
      <c r="E275" s="333">
        <v>35454.78</v>
      </c>
      <c r="F275" s="332" t="s">
        <v>3356</v>
      </c>
      <c r="G275" s="332" t="s">
        <v>3357</v>
      </c>
      <c r="H275" s="287" t="s">
        <v>3228</v>
      </c>
      <c r="I275" s="334">
        <v>44249</v>
      </c>
      <c r="J275" s="334">
        <v>44348</v>
      </c>
      <c r="K275" s="336"/>
    </row>
    <row r="276" spans="1:11" s="335" customFormat="1" ht="25.5" x14ac:dyDescent="0.25">
      <c r="A276" s="287">
        <v>269</v>
      </c>
      <c r="B276" s="332" t="s">
        <v>3276</v>
      </c>
      <c r="C276" s="287" t="s">
        <v>3225</v>
      </c>
      <c r="D276" s="332" t="s">
        <v>3283</v>
      </c>
      <c r="E276" s="333">
        <v>28300</v>
      </c>
      <c r="F276" s="332" t="s">
        <v>3284</v>
      </c>
      <c r="G276" s="332" t="s">
        <v>3285</v>
      </c>
      <c r="H276" s="287" t="s">
        <v>3228</v>
      </c>
      <c r="I276" s="334">
        <v>43196</v>
      </c>
      <c r="J276" s="334">
        <v>44364</v>
      </c>
      <c r="K276" s="336"/>
    </row>
    <row r="277" spans="1:11" s="335" customFormat="1" ht="25.5" x14ac:dyDescent="0.25">
      <c r="A277" s="287">
        <v>270</v>
      </c>
      <c r="B277" s="332" t="s">
        <v>501</v>
      </c>
      <c r="C277" s="287" t="s">
        <v>3225</v>
      </c>
      <c r="D277" s="332" t="s">
        <v>3294</v>
      </c>
      <c r="E277" s="333">
        <v>68985</v>
      </c>
      <c r="F277" s="332" t="s">
        <v>3295</v>
      </c>
      <c r="G277" s="332" t="s">
        <v>3296</v>
      </c>
      <c r="H277" s="287" t="s">
        <v>3228</v>
      </c>
      <c r="I277" s="334">
        <v>43144</v>
      </c>
      <c r="J277" s="334">
        <v>44361</v>
      </c>
      <c r="K277" s="336"/>
    </row>
    <row r="278" spans="1:11" s="335" customFormat="1" ht="25.5" x14ac:dyDescent="0.25">
      <c r="A278" s="287">
        <v>271</v>
      </c>
      <c r="B278" s="332" t="s">
        <v>589</v>
      </c>
      <c r="C278" s="287" t="s">
        <v>3225</v>
      </c>
      <c r="D278" s="332" t="s">
        <v>3226</v>
      </c>
      <c r="E278" s="333">
        <v>18000</v>
      </c>
      <c r="F278" s="332" t="s">
        <v>3387</v>
      </c>
      <c r="G278" s="332" t="s">
        <v>3388</v>
      </c>
      <c r="H278" s="287" t="s">
        <v>3228</v>
      </c>
      <c r="I278" s="334">
        <v>44368</v>
      </c>
      <c r="J278" s="334">
        <v>44368</v>
      </c>
      <c r="K278" s="336"/>
    </row>
    <row r="279" spans="1:11" s="335" customFormat="1" ht="25.5" x14ac:dyDescent="0.25">
      <c r="A279" s="287">
        <v>272</v>
      </c>
      <c r="B279" s="332" t="s">
        <v>589</v>
      </c>
      <c r="C279" s="287" t="s">
        <v>3225</v>
      </c>
      <c r="D279" s="332" t="s">
        <v>3226</v>
      </c>
      <c r="E279" s="333">
        <v>18000</v>
      </c>
      <c r="F279" s="332" t="s">
        <v>3459</v>
      </c>
      <c r="G279" s="332" t="s">
        <v>3460</v>
      </c>
      <c r="H279" s="287" t="s">
        <v>3228</v>
      </c>
      <c r="I279" s="334">
        <v>44369</v>
      </c>
      <c r="J279" s="334">
        <v>44369</v>
      </c>
      <c r="K279" s="336"/>
    </row>
    <row r="280" spans="1:11" s="335" customFormat="1" ht="25.5" x14ac:dyDescent="0.25">
      <c r="A280" s="287">
        <v>273</v>
      </c>
      <c r="B280" s="332" t="s">
        <v>633</v>
      </c>
      <c r="C280" s="287" t="s">
        <v>3225</v>
      </c>
      <c r="D280" s="332" t="s">
        <v>3283</v>
      </c>
      <c r="E280" s="333">
        <v>31702.800000000003</v>
      </c>
      <c r="F280" s="332" t="s">
        <v>3341</v>
      </c>
      <c r="G280" s="332" t="s">
        <v>3342</v>
      </c>
      <c r="H280" s="287" t="s">
        <v>3228</v>
      </c>
      <c r="I280" s="334">
        <v>43665</v>
      </c>
      <c r="J280" s="334">
        <v>44369</v>
      </c>
      <c r="K280" s="336"/>
    </row>
    <row r="281" spans="1:11" s="335" customFormat="1" ht="25.5" x14ac:dyDescent="0.25">
      <c r="A281" s="287">
        <v>274</v>
      </c>
      <c r="B281" s="332" t="s">
        <v>589</v>
      </c>
      <c r="C281" s="287" t="s">
        <v>3225</v>
      </c>
      <c r="D281" s="332" t="s">
        <v>3226</v>
      </c>
      <c r="E281" s="333">
        <v>30513.54</v>
      </c>
      <c r="F281" s="332" t="s">
        <v>3311</v>
      </c>
      <c r="G281" s="332" t="s">
        <v>1666</v>
      </c>
      <c r="H281" s="287" t="s">
        <v>3228</v>
      </c>
      <c r="I281" s="334">
        <v>44370</v>
      </c>
      <c r="J281" s="334">
        <v>44370</v>
      </c>
      <c r="K281" s="336"/>
    </row>
    <row r="282" spans="1:11" s="335" customFormat="1" ht="25.5" x14ac:dyDescent="0.25">
      <c r="A282" s="287">
        <v>275</v>
      </c>
      <c r="B282" s="332" t="s">
        <v>589</v>
      </c>
      <c r="C282" s="287" t="s">
        <v>3225</v>
      </c>
      <c r="D282" s="332" t="s">
        <v>3226</v>
      </c>
      <c r="E282" s="333">
        <v>21000</v>
      </c>
      <c r="F282" s="332" t="s">
        <v>3461</v>
      </c>
      <c r="G282" s="332" t="s">
        <v>3462</v>
      </c>
      <c r="H282" s="287" t="s">
        <v>3228</v>
      </c>
      <c r="I282" s="334">
        <v>44371</v>
      </c>
      <c r="J282" s="334">
        <v>44371</v>
      </c>
      <c r="K282" s="336"/>
    </row>
    <row r="283" spans="1:11" s="335" customFormat="1" ht="51" x14ac:dyDescent="0.25">
      <c r="A283" s="287">
        <v>276</v>
      </c>
      <c r="B283" s="332" t="s">
        <v>589</v>
      </c>
      <c r="C283" s="287" t="s">
        <v>3225</v>
      </c>
      <c r="D283" s="332" t="s">
        <v>3226</v>
      </c>
      <c r="E283" s="333">
        <v>34200</v>
      </c>
      <c r="F283" s="332" t="s">
        <v>3463</v>
      </c>
      <c r="G283" s="332" t="s">
        <v>3464</v>
      </c>
      <c r="H283" s="287" t="s">
        <v>3228</v>
      </c>
      <c r="I283" s="334">
        <v>44372</v>
      </c>
      <c r="J283" s="334">
        <v>44372</v>
      </c>
      <c r="K283" s="336"/>
    </row>
    <row r="284" spans="1:11" s="335" customFormat="1" ht="38.25" x14ac:dyDescent="0.25">
      <c r="A284" s="287">
        <v>277</v>
      </c>
      <c r="B284" s="332" t="s">
        <v>585</v>
      </c>
      <c r="C284" s="287" t="s">
        <v>3225</v>
      </c>
      <c r="D284" s="332" t="s">
        <v>3226</v>
      </c>
      <c r="E284" s="333">
        <v>55077.68</v>
      </c>
      <c r="F284" s="332" t="s">
        <v>3465</v>
      </c>
      <c r="G284" s="332" t="s">
        <v>3466</v>
      </c>
      <c r="H284" s="287" t="s">
        <v>3228</v>
      </c>
      <c r="I284" s="334">
        <v>44377</v>
      </c>
      <c r="J284" s="334">
        <v>44377</v>
      </c>
      <c r="K284" s="336"/>
    </row>
    <row r="285" spans="1:11" s="335" customFormat="1" ht="25.5" x14ac:dyDescent="0.25">
      <c r="A285" s="287">
        <v>278</v>
      </c>
      <c r="B285" s="332" t="s">
        <v>589</v>
      </c>
      <c r="C285" s="287" t="s">
        <v>3225</v>
      </c>
      <c r="D285" s="332" t="s">
        <v>3226</v>
      </c>
      <c r="E285" s="333">
        <v>34000</v>
      </c>
      <c r="F285" s="332" t="s">
        <v>3444</v>
      </c>
      <c r="G285" s="332" t="s">
        <v>3445</v>
      </c>
      <c r="H285" s="287" t="s">
        <v>3228</v>
      </c>
      <c r="I285" s="334">
        <v>44377</v>
      </c>
      <c r="J285" s="334">
        <v>44377</v>
      </c>
      <c r="K285" s="336"/>
    </row>
    <row r="286" spans="1:11" s="335" customFormat="1" ht="25.5" x14ac:dyDescent="0.25">
      <c r="A286" s="287">
        <v>279</v>
      </c>
      <c r="B286" s="332" t="s">
        <v>589</v>
      </c>
      <c r="C286" s="287" t="s">
        <v>3225</v>
      </c>
      <c r="D286" s="332" t="s">
        <v>3226</v>
      </c>
      <c r="E286" s="333">
        <v>18000</v>
      </c>
      <c r="F286" s="332" t="s">
        <v>3409</v>
      </c>
      <c r="G286" s="332" t="s">
        <v>3410</v>
      </c>
      <c r="H286" s="287" t="s">
        <v>3228</v>
      </c>
      <c r="I286" s="334">
        <v>44377</v>
      </c>
      <c r="J286" s="334">
        <v>44377</v>
      </c>
      <c r="K286" s="336"/>
    </row>
    <row r="287" spans="1:11" s="335" customFormat="1" ht="25.5" x14ac:dyDescent="0.25">
      <c r="A287" s="287">
        <v>280</v>
      </c>
      <c r="B287" s="332" t="s">
        <v>633</v>
      </c>
      <c r="C287" s="287" t="s">
        <v>3225</v>
      </c>
      <c r="D287" s="332" t="s">
        <v>3300</v>
      </c>
      <c r="E287" s="333">
        <v>10148.83</v>
      </c>
      <c r="F287" s="332" t="s">
        <v>3249</v>
      </c>
      <c r="G287" s="332" t="s">
        <v>3250</v>
      </c>
      <c r="H287" s="287" t="s">
        <v>3228</v>
      </c>
      <c r="I287" s="334">
        <v>43880</v>
      </c>
      <c r="J287" s="334">
        <v>44378</v>
      </c>
      <c r="K287" s="336"/>
    </row>
    <row r="288" spans="1:11" s="335" customFormat="1" ht="25.5" x14ac:dyDescent="0.25">
      <c r="A288" s="287">
        <v>281</v>
      </c>
      <c r="B288" s="332" t="s">
        <v>633</v>
      </c>
      <c r="C288" s="287" t="s">
        <v>3225</v>
      </c>
      <c r="D288" s="332" t="s">
        <v>3277</v>
      </c>
      <c r="E288" s="333">
        <v>71041.78</v>
      </c>
      <c r="F288" s="332" t="s">
        <v>3249</v>
      </c>
      <c r="G288" s="332" t="s">
        <v>3250</v>
      </c>
      <c r="H288" s="287" t="s">
        <v>3228</v>
      </c>
      <c r="I288" s="334">
        <v>44305</v>
      </c>
      <c r="J288" s="334">
        <v>44378</v>
      </c>
      <c r="K288" s="336"/>
    </row>
    <row r="289" spans="1:11" s="335" customFormat="1" ht="25.5" x14ac:dyDescent="0.25">
      <c r="A289" s="287">
        <v>282</v>
      </c>
      <c r="B289" s="332" t="s">
        <v>633</v>
      </c>
      <c r="C289" s="287" t="s">
        <v>3225</v>
      </c>
      <c r="D289" s="332" t="s">
        <v>3277</v>
      </c>
      <c r="E289" s="333">
        <v>71041.78</v>
      </c>
      <c r="F289" s="332" t="s">
        <v>3249</v>
      </c>
      <c r="G289" s="332" t="s">
        <v>3250</v>
      </c>
      <c r="H289" s="287" t="s">
        <v>3228</v>
      </c>
      <c r="I289" s="334">
        <v>44305</v>
      </c>
      <c r="J289" s="334">
        <v>44378</v>
      </c>
      <c r="K289" s="336"/>
    </row>
    <row r="290" spans="1:11" s="335" customFormat="1" ht="25.5" x14ac:dyDescent="0.25">
      <c r="A290" s="287">
        <v>283</v>
      </c>
      <c r="B290" s="332" t="s">
        <v>633</v>
      </c>
      <c r="C290" s="287" t="s">
        <v>3225</v>
      </c>
      <c r="D290" s="332" t="s">
        <v>3277</v>
      </c>
      <c r="E290" s="333">
        <v>71041.78</v>
      </c>
      <c r="F290" s="332" t="s">
        <v>3249</v>
      </c>
      <c r="G290" s="332" t="s">
        <v>3250</v>
      </c>
      <c r="H290" s="287" t="s">
        <v>3228</v>
      </c>
      <c r="I290" s="334">
        <v>44305</v>
      </c>
      <c r="J290" s="334">
        <v>44378</v>
      </c>
      <c r="K290" s="336"/>
    </row>
    <row r="291" spans="1:11" s="335" customFormat="1" ht="25.5" x14ac:dyDescent="0.25">
      <c r="A291" s="287">
        <v>284</v>
      </c>
      <c r="B291" s="332" t="s">
        <v>633</v>
      </c>
      <c r="C291" s="287" t="s">
        <v>3225</v>
      </c>
      <c r="D291" s="332" t="s">
        <v>3277</v>
      </c>
      <c r="E291" s="333">
        <v>71041.78</v>
      </c>
      <c r="F291" s="332" t="s">
        <v>3249</v>
      </c>
      <c r="G291" s="332" t="s">
        <v>3250</v>
      </c>
      <c r="H291" s="287" t="s">
        <v>3228</v>
      </c>
      <c r="I291" s="334">
        <v>44305</v>
      </c>
      <c r="J291" s="334">
        <v>44378</v>
      </c>
      <c r="K291" s="336"/>
    </row>
    <row r="292" spans="1:11" s="335" customFormat="1" ht="25.5" x14ac:dyDescent="0.25">
      <c r="A292" s="287">
        <v>285</v>
      </c>
      <c r="B292" s="332" t="s">
        <v>633</v>
      </c>
      <c r="C292" s="287" t="s">
        <v>3225</v>
      </c>
      <c r="D292" s="332" t="s">
        <v>3277</v>
      </c>
      <c r="E292" s="333">
        <v>71041.78</v>
      </c>
      <c r="F292" s="332" t="s">
        <v>3249</v>
      </c>
      <c r="G292" s="332" t="s">
        <v>3250</v>
      </c>
      <c r="H292" s="287" t="s">
        <v>3228</v>
      </c>
      <c r="I292" s="334">
        <v>44305</v>
      </c>
      <c r="J292" s="334">
        <v>44378</v>
      </c>
      <c r="K292" s="336"/>
    </row>
    <row r="293" spans="1:11" s="335" customFormat="1" ht="25.5" x14ac:dyDescent="0.25">
      <c r="A293" s="287">
        <v>286</v>
      </c>
      <c r="B293" s="332" t="s">
        <v>633</v>
      </c>
      <c r="C293" s="287" t="s">
        <v>3225</v>
      </c>
      <c r="D293" s="332" t="s">
        <v>3277</v>
      </c>
      <c r="E293" s="333">
        <v>71041.78</v>
      </c>
      <c r="F293" s="332" t="s">
        <v>3249</v>
      </c>
      <c r="G293" s="332" t="s">
        <v>3250</v>
      </c>
      <c r="H293" s="287" t="s">
        <v>3228</v>
      </c>
      <c r="I293" s="334">
        <v>44305</v>
      </c>
      <c r="J293" s="334">
        <v>44378</v>
      </c>
      <c r="K293" s="336"/>
    </row>
    <row r="294" spans="1:11" s="335" customFormat="1" ht="25.5" x14ac:dyDescent="0.25">
      <c r="A294" s="287">
        <v>287</v>
      </c>
      <c r="B294" s="332" t="s">
        <v>633</v>
      </c>
      <c r="C294" s="287" t="s">
        <v>3225</v>
      </c>
      <c r="D294" s="332" t="s">
        <v>3277</v>
      </c>
      <c r="E294" s="333">
        <v>71041.78</v>
      </c>
      <c r="F294" s="332" t="s">
        <v>3249</v>
      </c>
      <c r="G294" s="332" t="s">
        <v>3250</v>
      </c>
      <c r="H294" s="287" t="s">
        <v>3228</v>
      </c>
      <c r="I294" s="334">
        <v>44305</v>
      </c>
      <c r="J294" s="334">
        <v>44378</v>
      </c>
      <c r="K294" s="336"/>
    </row>
    <row r="295" spans="1:11" s="335" customFormat="1" ht="25.5" x14ac:dyDescent="0.25">
      <c r="A295" s="287">
        <v>288</v>
      </c>
      <c r="B295" s="332" t="s">
        <v>633</v>
      </c>
      <c r="C295" s="287" t="s">
        <v>3225</v>
      </c>
      <c r="D295" s="332" t="s">
        <v>3277</v>
      </c>
      <c r="E295" s="333">
        <v>71041.78</v>
      </c>
      <c r="F295" s="332" t="s">
        <v>3249</v>
      </c>
      <c r="G295" s="332" t="s">
        <v>3250</v>
      </c>
      <c r="H295" s="287" t="s">
        <v>3228</v>
      </c>
      <c r="I295" s="334">
        <v>44305</v>
      </c>
      <c r="J295" s="334">
        <v>44378</v>
      </c>
      <c r="K295" s="336"/>
    </row>
    <row r="296" spans="1:11" s="335" customFormat="1" ht="25.5" x14ac:dyDescent="0.25">
      <c r="A296" s="287">
        <v>289</v>
      </c>
      <c r="B296" s="332" t="s">
        <v>633</v>
      </c>
      <c r="C296" s="287" t="s">
        <v>3225</v>
      </c>
      <c r="D296" s="332" t="s">
        <v>3277</v>
      </c>
      <c r="E296" s="333">
        <v>71041.78</v>
      </c>
      <c r="F296" s="332" t="s">
        <v>3249</v>
      </c>
      <c r="G296" s="332" t="s">
        <v>3250</v>
      </c>
      <c r="H296" s="287" t="s">
        <v>3228</v>
      </c>
      <c r="I296" s="334">
        <v>44305</v>
      </c>
      <c r="J296" s="334">
        <v>44378</v>
      </c>
      <c r="K296" s="336"/>
    </row>
    <row r="297" spans="1:11" s="335" customFormat="1" ht="25.5" x14ac:dyDescent="0.25">
      <c r="A297" s="287">
        <v>290</v>
      </c>
      <c r="B297" s="332" t="s">
        <v>633</v>
      </c>
      <c r="C297" s="287" t="s">
        <v>3225</v>
      </c>
      <c r="D297" s="332" t="s">
        <v>3277</v>
      </c>
      <c r="E297" s="333">
        <v>71041.78</v>
      </c>
      <c r="F297" s="332" t="s">
        <v>3249</v>
      </c>
      <c r="G297" s="332" t="s">
        <v>3250</v>
      </c>
      <c r="H297" s="287" t="s">
        <v>3228</v>
      </c>
      <c r="I297" s="334">
        <v>44305</v>
      </c>
      <c r="J297" s="334">
        <v>44378</v>
      </c>
      <c r="K297" s="336"/>
    </row>
    <row r="298" spans="1:11" s="335" customFormat="1" ht="25.5" x14ac:dyDescent="0.25">
      <c r="A298" s="287">
        <v>291</v>
      </c>
      <c r="B298" s="332" t="s">
        <v>633</v>
      </c>
      <c r="C298" s="287" t="s">
        <v>3225</v>
      </c>
      <c r="D298" s="332" t="s">
        <v>3277</v>
      </c>
      <c r="E298" s="333">
        <v>71041.78</v>
      </c>
      <c r="F298" s="332" t="s">
        <v>3249</v>
      </c>
      <c r="G298" s="332" t="s">
        <v>3250</v>
      </c>
      <c r="H298" s="287" t="s">
        <v>3228</v>
      </c>
      <c r="I298" s="334">
        <v>44305</v>
      </c>
      <c r="J298" s="334">
        <v>44378</v>
      </c>
      <c r="K298" s="336"/>
    </row>
    <row r="299" spans="1:11" s="335" customFormat="1" ht="25.5" x14ac:dyDescent="0.25">
      <c r="A299" s="287">
        <v>292</v>
      </c>
      <c r="B299" s="332" t="s">
        <v>633</v>
      </c>
      <c r="C299" s="287" t="s">
        <v>3225</v>
      </c>
      <c r="D299" s="332" t="s">
        <v>3277</v>
      </c>
      <c r="E299" s="333">
        <v>71041.78</v>
      </c>
      <c r="F299" s="332" t="s">
        <v>3249</v>
      </c>
      <c r="G299" s="332" t="s">
        <v>3250</v>
      </c>
      <c r="H299" s="287" t="s">
        <v>3228</v>
      </c>
      <c r="I299" s="334">
        <v>44305</v>
      </c>
      <c r="J299" s="334">
        <v>44378</v>
      </c>
      <c r="K299" s="336"/>
    </row>
    <row r="300" spans="1:11" s="335" customFormat="1" ht="25.5" x14ac:dyDescent="0.25">
      <c r="A300" s="287">
        <v>293</v>
      </c>
      <c r="B300" s="332" t="s">
        <v>633</v>
      </c>
      <c r="C300" s="287" t="s">
        <v>3225</v>
      </c>
      <c r="D300" s="332" t="s">
        <v>3277</v>
      </c>
      <c r="E300" s="333">
        <v>71041.78</v>
      </c>
      <c r="F300" s="332" t="s">
        <v>3249</v>
      </c>
      <c r="G300" s="332" t="s">
        <v>3250</v>
      </c>
      <c r="H300" s="287" t="s">
        <v>3228</v>
      </c>
      <c r="I300" s="334">
        <v>44305</v>
      </c>
      <c r="J300" s="334">
        <v>44378</v>
      </c>
      <c r="K300" s="336"/>
    </row>
    <row r="301" spans="1:11" s="335" customFormat="1" ht="38.25" x14ac:dyDescent="0.25">
      <c r="A301" s="287">
        <v>294</v>
      </c>
      <c r="B301" s="332" t="s">
        <v>501</v>
      </c>
      <c r="C301" s="287" t="s">
        <v>3225</v>
      </c>
      <c r="D301" s="332" t="s">
        <v>3362</v>
      </c>
      <c r="E301" s="333">
        <v>3089.9</v>
      </c>
      <c r="F301" s="332" t="s">
        <v>3363</v>
      </c>
      <c r="G301" s="332" t="s">
        <v>3364</v>
      </c>
      <c r="H301" s="287" t="s">
        <v>3228</v>
      </c>
      <c r="I301" s="334">
        <v>43888</v>
      </c>
      <c r="J301" s="334">
        <v>44372</v>
      </c>
      <c r="K301" s="336"/>
    </row>
    <row r="302" spans="1:11" s="335" customFormat="1" ht="25.5" x14ac:dyDescent="0.25">
      <c r="A302" s="287">
        <v>295</v>
      </c>
      <c r="B302" s="332" t="s">
        <v>501</v>
      </c>
      <c r="C302" s="287" t="s">
        <v>3225</v>
      </c>
      <c r="D302" s="332" t="s">
        <v>3371</v>
      </c>
      <c r="E302" s="333">
        <v>2926.97</v>
      </c>
      <c r="F302" s="332" t="s">
        <v>3360</v>
      </c>
      <c r="G302" s="332" t="s">
        <v>3361</v>
      </c>
      <c r="H302" s="287" t="s">
        <v>3228</v>
      </c>
      <c r="I302" s="334">
        <v>43889</v>
      </c>
      <c r="J302" s="334">
        <v>44372</v>
      </c>
      <c r="K302" s="336"/>
    </row>
    <row r="303" spans="1:11" s="335" customFormat="1" ht="25.5" x14ac:dyDescent="0.25">
      <c r="A303" s="287">
        <v>296</v>
      </c>
      <c r="B303" s="332" t="s">
        <v>589</v>
      </c>
      <c r="C303" s="287" t="s">
        <v>3225</v>
      </c>
      <c r="D303" s="332" t="s">
        <v>3226</v>
      </c>
      <c r="E303" s="333">
        <v>20000</v>
      </c>
      <c r="F303" s="332" t="s">
        <v>3467</v>
      </c>
      <c r="G303" s="332" t="s">
        <v>3468</v>
      </c>
      <c r="H303" s="287" t="s">
        <v>3228</v>
      </c>
      <c r="I303" s="334">
        <v>44379</v>
      </c>
      <c r="J303" s="334">
        <v>44379</v>
      </c>
      <c r="K303" s="336"/>
    </row>
    <row r="304" spans="1:11" s="335" customFormat="1" ht="25.5" x14ac:dyDescent="0.25">
      <c r="A304" s="287">
        <v>297</v>
      </c>
      <c r="B304" s="332" t="s">
        <v>589</v>
      </c>
      <c r="C304" s="287" t="s">
        <v>3225</v>
      </c>
      <c r="D304" s="332" t="s">
        <v>3226</v>
      </c>
      <c r="E304" s="333">
        <v>18000</v>
      </c>
      <c r="F304" s="332" t="s">
        <v>3407</v>
      </c>
      <c r="G304" s="332" t="s">
        <v>3408</v>
      </c>
      <c r="H304" s="287" t="s">
        <v>3228</v>
      </c>
      <c r="I304" s="334">
        <v>44378</v>
      </c>
      <c r="J304" s="334">
        <v>44378</v>
      </c>
      <c r="K304" s="336"/>
    </row>
    <row r="305" spans="1:11" s="335" customFormat="1" ht="25.5" x14ac:dyDescent="0.25">
      <c r="A305" s="287">
        <v>298</v>
      </c>
      <c r="B305" s="332" t="s">
        <v>589</v>
      </c>
      <c r="C305" s="287" t="s">
        <v>3225</v>
      </c>
      <c r="D305" s="332" t="s">
        <v>3226</v>
      </c>
      <c r="E305" s="333">
        <v>18000</v>
      </c>
      <c r="F305" s="332" t="s">
        <v>3469</v>
      </c>
      <c r="G305" s="332" t="s">
        <v>3470</v>
      </c>
      <c r="H305" s="287" t="s">
        <v>3228</v>
      </c>
      <c r="I305" s="334">
        <v>44383</v>
      </c>
      <c r="J305" s="334">
        <v>44383</v>
      </c>
      <c r="K305" s="336"/>
    </row>
    <row r="306" spans="1:11" s="335" customFormat="1" ht="25.5" x14ac:dyDescent="0.25">
      <c r="A306" s="287">
        <v>299</v>
      </c>
      <c r="B306" s="332" t="s">
        <v>589</v>
      </c>
      <c r="C306" s="287" t="s">
        <v>3225</v>
      </c>
      <c r="D306" s="332" t="s">
        <v>3226</v>
      </c>
      <c r="E306" s="333">
        <v>18000</v>
      </c>
      <c r="F306" s="332" t="s">
        <v>3272</v>
      </c>
      <c r="G306" s="332" t="s">
        <v>3273</v>
      </c>
      <c r="H306" s="287" t="s">
        <v>3228</v>
      </c>
      <c r="I306" s="334">
        <v>44383</v>
      </c>
      <c r="J306" s="334">
        <v>44383</v>
      </c>
      <c r="K306" s="336"/>
    </row>
    <row r="307" spans="1:11" s="335" customFormat="1" ht="25.5" x14ac:dyDescent="0.25">
      <c r="A307" s="287">
        <v>300</v>
      </c>
      <c r="B307" s="332" t="s">
        <v>589</v>
      </c>
      <c r="C307" s="287" t="s">
        <v>3225</v>
      </c>
      <c r="D307" s="332" t="s">
        <v>3226</v>
      </c>
      <c r="E307" s="333">
        <v>18000</v>
      </c>
      <c r="F307" s="332" t="s">
        <v>3261</v>
      </c>
      <c r="G307" s="332" t="s">
        <v>3262</v>
      </c>
      <c r="H307" s="287" t="s">
        <v>3228</v>
      </c>
      <c r="I307" s="334">
        <v>44383</v>
      </c>
      <c r="J307" s="334">
        <v>44383</v>
      </c>
      <c r="K307" s="336"/>
    </row>
    <row r="308" spans="1:11" s="335" customFormat="1" ht="25.5" x14ac:dyDescent="0.25">
      <c r="A308" s="287">
        <v>301</v>
      </c>
      <c r="B308" s="332" t="s">
        <v>589</v>
      </c>
      <c r="C308" s="287" t="s">
        <v>3225</v>
      </c>
      <c r="D308" s="332" t="s">
        <v>3226</v>
      </c>
      <c r="E308" s="333">
        <v>18000</v>
      </c>
      <c r="F308" s="332" t="s">
        <v>3233</v>
      </c>
      <c r="G308" s="332" t="s">
        <v>3234</v>
      </c>
      <c r="H308" s="287" t="s">
        <v>3228</v>
      </c>
      <c r="I308" s="334">
        <v>44385</v>
      </c>
      <c r="J308" s="334">
        <v>44385</v>
      </c>
      <c r="K308" s="336"/>
    </row>
    <row r="309" spans="1:11" s="335" customFormat="1" ht="25.5" x14ac:dyDescent="0.25">
      <c r="A309" s="287">
        <v>302</v>
      </c>
      <c r="B309" s="332" t="s">
        <v>589</v>
      </c>
      <c r="C309" s="287" t="s">
        <v>3225</v>
      </c>
      <c r="D309" s="332" t="s">
        <v>3226</v>
      </c>
      <c r="E309" s="333">
        <v>18000</v>
      </c>
      <c r="F309" s="332" t="s">
        <v>3245</v>
      </c>
      <c r="G309" s="332" t="s">
        <v>3246</v>
      </c>
      <c r="H309" s="287" t="s">
        <v>3228</v>
      </c>
      <c r="I309" s="334">
        <v>44385</v>
      </c>
      <c r="J309" s="334">
        <v>44385</v>
      </c>
      <c r="K309" s="336"/>
    </row>
    <row r="310" spans="1:11" s="335" customFormat="1" ht="25.5" x14ac:dyDescent="0.25">
      <c r="A310" s="287">
        <v>303</v>
      </c>
      <c r="B310" s="332" t="s">
        <v>848</v>
      </c>
      <c r="C310" s="287" t="s">
        <v>3225</v>
      </c>
      <c r="D310" s="332" t="s">
        <v>3277</v>
      </c>
      <c r="E310" s="333">
        <v>5831.84</v>
      </c>
      <c r="F310" s="332" t="s">
        <v>3471</v>
      </c>
      <c r="G310" s="332" t="s">
        <v>3472</v>
      </c>
      <c r="H310" s="287" t="s">
        <v>3228</v>
      </c>
      <c r="I310" s="334">
        <v>44097</v>
      </c>
      <c r="J310" s="334">
        <v>44385</v>
      </c>
      <c r="K310" s="336"/>
    </row>
    <row r="311" spans="1:11" s="335" customFormat="1" ht="25.5" x14ac:dyDescent="0.25">
      <c r="A311" s="287">
        <v>304</v>
      </c>
      <c r="B311" s="332" t="s">
        <v>589</v>
      </c>
      <c r="C311" s="287" t="s">
        <v>3225</v>
      </c>
      <c r="D311" s="332" t="s">
        <v>3226</v>
      </c>
      <c r="E311" s="333">
        <v>18000</v>
      </c>
      <c r="F311" s="332" t="s">
        <v>3237</v>
      </c>
      <c r="G311" s="332" t="s">
        <v>3238</v>
      </c>
      <c r="H311" s="287" t="s">
        <v>3228</v>
      </c>
      <c r="I311" s="334">
        <v>44385</v>
      </c>
      <c r="J311" s="334">
        <v>44385</v>
      </c>
      <c r="K311" s="336"/>
    </row>
    <row r="312" spans="1:11" s="335" customFormat="1" ht="25.5" x14ac:dyDescent="0.25">
      <c r="A312" s="287">
        <v>305</v>
      </c>
      <c r="B312" s="332" t="s">
        <v>589</v>
      </c>
      <c r="C312" s="287" t="s">
        <v>3225</v>
      </c>
      <c r="D312" s="332" t="s">
        <v>3226</v>
      </c>
      <c r="E312" s="333">
        <v>30250</v>
      </c>
      <c r="F312" s="332" t="s">
        <v>3401</v>
      </c>
      <c r="G312" s="332" t="s">
        <v>3402</v>
      </c>
      <c r="H312" s="287" t="s">
        <v>3228</v>
      </c>
      <c r="I312" s="334">
        <v>44386</v>
      </c>
      <c r="J312" s="334">
        <v>44386</v>
      </c>
      <c r="K312" s="336"/>
    </row>
    <row r="313" spans="1:11" s="335" customFormat="1" ht="25.5" x14ac:dyDescent="0.25">
      <c r="A313" s="287">
        <v>306</v>
      </c>
      <c r="B313" s="332" t="s">
        <v>589</v>
      </c>
      <c r="C313" s="287" t="s">
        <v>3225</v>
      </c>
      <c r="D313" s="332" t="s">
        <v>3226</v>
      </c>
      <c r="E313" s="333">
        <v>18000</v>
      </c>
      <c r="F313" s="332" t="s">
        <v>3231</v>
      </c>
      <c r="G313" s="332" t="s">
        <v>3232</v>
      </c>
      <c r="H313" s="287" t="s">
        <v>3228</v>
      </c>
      <c r="I313" s="334">
        <v>44390</v>
      </c>
      <c r="J313" s="334">
        <v>44390</v>
      </c>
      <c r="K313" s="336"/>
    </row>
    <row r="314" spans="1:11" s="335" customFormat="1" ht="25.5" x14ac:dyDescent="0.25">
      <c r="A314" s="287">
        <v>307</v>
      </c>
      <c r="B314" s="332" t="s">
        <v>589</v>
      </c>
      <c r="C314" s="287" t="s">
        <v>3225</v>
      </c>
      <c r="D314" s="332" t="s">
        <v>3226</v>
      </c>
      <c r="E314" s="333">
        <v>29999.47</v>
      </c>
      <c r="F314" s="332" t="s">
        <v>3305</v>
      </c>
      <c r="G314" s="332" t="s">
        <v>3306</v>
      </c>
      <c r="H314" s="287" t="s">
        <v>3228</v>
      </c>
      <c r="I314" s="334">
        <v>44391</v>
      </c>
      <c r="J314" s="334">
        <v>44391</v>
      </c>
      <c r="K314" s="336"/>
    </row>
    <row r="315" spans="1:11" s="335" customFormat="1" ht="25.5" x14ac:dyDescent="0.25">
      <c r="A315" s="287">
        <v>308</v>
      </c>
      <c r="B315" s="332" t="s">
        <v>589</v>
      </c>
      <c r="C315" s="287" t="s">
        <v>3225</v>
      </c>
      <c r="D315" s="332" t="s">
        <v>3226</v>
      </c>
      <c r="E315" s="333">
        <v>18000</v>
      </c>
      <c r="F315" s="332" t="s">
        <v>3473</v>
      </c>
      <c r="G315" s="332" t="s">
        <v>3474</v>
      </c>
      <c r="H315" s="287" t="s">
        <v>3228</v>
      </c>
      <c r="I315" s="334">
        <v>44391</v>
      </c>
      <c r="J315" s="334">
        <v>44391</v>
      </c>
      <c r="K315" s="336"/>
    </row>
    <row r="316" spans="1:11" s="335" customFormat="1" ht="25.5" x14ac:dyDescent="0.25">
      <c r="A316" s="287">
        <v>309</v>
      </c>
      <c r="B316" s="332" t="s">
        <v>589</v>
      </c>
      <c r="C316" s="287" t="s">
        <v>3225</v>
      </c>
      <c r="D316" s="332" t="s">
        <v>3226</v>
      </c>
      <c r="E316" s="333">
        <v>18000</v>
      </c>
      <c r="F316" s="332" t="s">
        <v>3475</v>
      </c>
      <c r="G316" s="332" t="s">
        <v>3476</v>
      </c>
      <c r="H316" s="287" t="s">
        <v>3228</v>
      </c>
      <c r="I316" s="334">
        <v>44391</v>
      </c>
      <c r="J316" s="334">
        <v>44391</v>
      </c>
      <c r="K316" s="336"/>
    </row>
    <row r="317" spans="1:11" s="335" customFormat="1" ht="38.25" x14ac:dyDescent="0.25">
      <c r="A317" s="287">
        <v>310</v>
      </c>
      <c r="B317" s="332" t="s">
        <v>633</v>
      </c>
      <c r="C317" s="287" t="s">
        <v>3225</v>
      </c>
      <c r="D317" s="332" t="s">
        <v>3309</v>
      </c>
      <c r="E317" s="333">
        <v>21730.38</v>
      </c>
      <c r="F317" s="332" t="s">
        <v>3457</v>
      </c>
      <c r="G317" s="332" t="s">
        <v>3458</v>
      </c>
      <c r="H317" s="287" t="s">
        <v>3228</v>
      </c>
      <c r="I317" s="334">
        <v>44271</v>
      </c>
      <c r="J317" s="334">
        <v>44391</v>
      </c>
      <c r="K317" s="336"/>
    </row>
    <row r="318" spans="1:11" s="335" customFormat="1" ht="38.25" x14ac:dyDescent="0.25">
      <c r="A318" s="287">
        <v>311</v>
      </c>
      <c r="B318" s="332" t="s">
        <v>633</v>
      </c>
      <c r="C318" s="287" t="s">
        <v>3225</v>
      </c>
      <c r="D318" s="332" t="s">
        <v>3309</v>
      </c>
      <c r="E318" s="333">
        <v>23382.38</v>
      </c>
      <c r="F318" s="332" t="s">
        <v>3457</v>
      </c>
      <c r="G318" s="332" t="s">
        <v>3458</v>
      </c>
      <c r="H318" s="287" t="s">
        <v>3228</v>
      </c>
      <c r="I318" s="334">
        <v>44271</v>
      </c>
      <c r="J318" s="334">
        <v>44391</v>
      </c>
      <c r="K318" s="336"/>
    </row>
    <row r="319" spans="1:11" s="335" customFormat="1" ht="38.25" x14ac:dyDescent="0.25">
      <c r="A319" s="287">
        <v>312</v>
      </c>
      <c r="B319" s="332" t="s">
        <v>633</v>
      </c>
      <c r="C319" s="287" t="s">
        <v>3225</v>
      </c>
      <c r="D319" s="332" t="s">
        <v>3309</v>
      </c>
      <c r="E319" s="333">
        <v>23382.38</v>
      </c>
      <c r="F319" s="332" t="s">
        <v>3457</v>
      </c>
      <c r="G319" s="332" t="s">
        <v>3458</v>
      </c>
      <c r="H319" s="287" t="s">
        <v>3228</v>
      </c>
      <c r="I319" s="334">
        <v>44271</v>
      </c>
      <c r="J319" s="334">
        <v>44391</v>
      </c>
      <c r="K319" s="336"/>
    </row>
    <row r="320" spans="1:11" s="335" customFormat="1" ht="25.5" x14ac:dyDescent="0.25">
      <c r="A320" s="287">
        <v>313</v>
      </c>
      <c r="B320" s="332" t="s">
        <v>589</v>
      </c>
      <c r="C320" s="287" t="s">
        <v>3225</v>
      </c>
      <c r="D320" s="332" t="s">
        <v>3226</v>
      </c>
      <c r="E320" s="333">
        <v>64561.1</v>
      </c>
      <c r="F320" s="332" t="s">
        <v>3274</v>
      </c>
      <c r="G320" s="332" t="s">
        <v>3275</v>
      </c>
      <c r="H320" s="287" t="s">
        <v>3228</v>
      </c>
      <c r="I320" s="334">
        <v>44392</v>
      </c>
      <c r="J320" s="334">
        <v>44392</v>
      </c>
      <c r="K320" s="336"/>
    </row>
    <row r="321" spans="1:11" s="335" customFormat="1" ht="25.5" x14ac:dyDescent="0.25">
      <c r="A321" s="287">
        <v>314</v>
      </c>
      <c r="B321" s="332" t="s">
        <v>589</v>
      </c>
      <c r="C321" s="287" t="s">
        <v>3225</v>
      </c>
      <c r="D321" s="332" t="s">
        <v>3226</v>
      </c>
      <c r="E321" s="333">
        <v>27000</v>
      </c>
      <c r="F321" s="332" t="s">
        <v>3257</v>
      </c>
      <c r="G321" s="332" t="s">
        <v>3258</v>
      </c>
      <c r="H321" s="287" t="s">
        <v>3228</v>
      </c>
      <c r="I321" s="334">
        <v>44393</v>
      </c>
      <c r="J321" s="334">
        <v>44393</v>
      </c>
      <c r="K321" s="336"/>
    </row>
    <row r="322" spans="1:11" s="335" customFormat="1" ht="25.5" x14ac:dyDescent="0.25">
      <c r="A322" s="287">
        <v>315</v>
      </c>
      <c r="B322" s="332" t="s">
        <v>589</v>
      </c>
      <c r="C322" s="287" t="s">
        <v>3225</v>
      </c>
      <c r="D322" s="332" t="s">
        <v>3226</v>
      </c>
      <c r="E322" s="333">
        <v>22353.3</v>
      </c>
      <c r="F322" s="332" t="s">
        <v>3477</v>
      </c>
      <c r="G322" s="332" t="s">
        <v>3478</v>
      </c>
      <c r="H322" s="287" t="s">
        <v>3228</v>
      </c>
      <c r="I322" s="334">
        <v>44394</v>
      </c>
      <c r="J322" s="334">
        <v>44394</v>
      </c>
      <c r="K322" s="336"/>
    </row>
    <row r="323" spans="1:11" s="335" customFormat="1" ht="25.5" x14ac:dyDescent="0.25">
      <c r="A323" s="287">
        <v>316</v>
      </c>
      <c r="B323" s="332" t="s">
        <v>1467</v>
      </c>
      <c r="C323" s="287" t="s">
        <v>3225</v>
      </c>
      <c r="D323" s="332" t="s">
        <v>3277</v>
      </c>
      <c r="E323" s="333">
        <v>1551.78</v>
      </c>
      <c r="F323" s="332" t="s">
        <v>3377</v>
      </c>
      <c r="G323" s="332" t="s">
        <v>3378</v>
      </c>
      <c r="H323" s="287" t="s">
        <v>3228</v>
      </c>
      <c r="I323" s="334">
        <v>44057</v>
      </c>
      <c r="J323" s="334">
        <v>44397</v>
      </c>
      <c r="K323" s="336"/>
    </row>
    <row r="324" spans="1:11" s="335" customFormat="1" ht="25.5" x14ac:dyDescent="0.25">
      <c r="A324" s="287">
        <v>317</v>
      </c>
      <c r="B324" s="332" t="s">
        <v>1467</v>
      </c>
      <c r="C324" s="287" t="s">
        <v>3225</v>
      </c>
      <c r="D324" s="332" t="s">
        <v>3277</v>
      </c>
      <c r="E324" s="333">
        <v>1761.18</v>
      </c>
      <c r="F324" s="332" t="s">
        <v>3377</v>
      </c>
      <c r="G324" s="332" t="s">
        <v>3378</v>
      </c>
      <c r="H324" s="287" t="s">
        <v>3228</v>
      </c>
      <c r="I324" s="334">
        <v>44057</v>
      </c>
      <c r="J324" s="334">
        <v>44397</v>
      </c>
      <c r="K324" s="336"/>
    </row>
    <row r="325" spans="1:11" s="335" customFormat="1" ht="25.5" x14ac:dyDescent="0.25">
      <c r="A325" s="287">
        <v>318</v>
      </c>
      <c r="B325" s="332" t="s">
        <v>1467</v>
      </c>
      <c r="C325" s="287" t="s">
        <v>3225</v>
      </c>
      <c r="D325" s="332" t="s">
        <v>3277</v>
      </c>
      <c r="E325" s="333">
        <v>3785.41</v>
      </c>
      <c r="F325" s="332" t="s">
        <v>3377</v>
      </c>
      <c r="G325" s="332" t="s">
        <v>3378</v>
      </c>
      <c r="H325" s="287" t="s">
        <v>3228</v>
      </c>
      <c r="I325" s="334">
        <v>44057</v>
      </c>
      <c r="J325" s="334">
        <v>44397</v>
      </c>
      <c r="K325" s="336"/>
    </row>
    <row r="326" spans="1:11" s="335" customFormat="1" ht="25.5" x14ac:dyDescent="0.25">
      <c r="A326" s="287">
        <v>319</v>
      </c>
      <c r="B326" s="332" t="s">
        <v>1467</v>
      </c>
      <c r="C326" s="287" t="s">
        <v>3225</v>
      </c>
      <c r="D326" s="332" t="s">
        <v>3277</v>
      </c>
      <c r="E326" s="333">
        <v>105.19</v>
      </c>
      <c r="F326" s="332" t="s">
        <v>3377</v>
      </c>
      <c r="G326" s="332" t="s">
        <v>3378</v>
      </c>
      <c r="H326" s="287" t="s">
        <v>3228</v>
      </c>
      <c r="I326" s="334">
        <v>44057</v>
      </c>
      <c r="J326" s="334">
        <v>44397</v>
      </c>
      <c r="K326" s="336"/>
    </row>
    <row r="327" spans="1:11" s="335" customFormat="1" ht="25.5" x14ac:dyDescent="0.25">
      <c r="A327" s="287">
        <v>320</v>
      </c>
      <c r="B327" s="332" t="s">
        <v>1467</v>
      </c>
      <c r="C327" s="287" t="s">
        <v>3225</v>
      </c>
      <c r="D327" s="332" t="s">
        <v>3277</v>
      </c>
      <c r="E327" s="333">
        <v>832.11</v>
      </c>
      <c r="F327" s="332" t="s">
        <v>3377</v>
      </c>
      <c r="G327" s="332" t="s">
        <v>3378</v>
      </c>
      <c r="H327" s="287" t="s">
        <v>3228</v>
      </c>
      <c r="I327" s="334">
        <v>44057</v>
      </c>
      <c r="J327" s="334">
        <v>44397</v>
      </c>
      <c r="K327" s="336"/>
    </row>
    <row r="328" spans="1:11" s="335" customFormat="1" ht="25.5" x14ac:dyDescent="0.25">
      <c r="A328" s="287">
        <v>321</v>
      </c>
      <c r="B328" s="332" t="s">
        <v>1467</v>
      </c>
      <c r="C328" s="287" t="s">
        <v>3225</v>
      </c>
      <c r="D328" s="332" t="s">
        <v>3277</v>
      </c>
      <c r="E328" s="333">
        <v>567.30999999999995</v>
      </c>
      <c r="F328" s="332" t="s">
        <v>3377</v>
      </c>
      <c r="G328" s="332" t="s">
        <v>3378</v>
      </c>
      <c r="H328" s="287" t="s">
        <v>3228</v>
      </c>
      <c r="I328" s="334">
        <v>44057</v>
      </c>
      <c r="J328" s="334">
        <v>44397</v>
      </c>
      <c r="K328" s="336"/>
    </row>
    <row r="329" spans="1:11" s="335" customFormat="1" ht="25.5" x14ac:dyDescent="0.25">
      <c r="A329" s="287">
        <v>322</v>
      </c>
      <c r="B329" s="332" t="s">
        <v>1467</v>
      </c>
      <c r="C329" s="287" t="s">
        <v>3225</v>
      </c>
      <c r="D329" s="332" t="s">
        <v>3277</v>
      </c>
      <c r="E329" s="333">
        <v>3261.84</v>
      </c>
      <c r="F329" s="332" t="s">
        <v>3377</v>
      </c>
      <c r="G329" s="332" t="s">
        <v>3378</v>
      </c>
      <c r="H329" s="287" t="s">
        <v>3228</v>
      </c>
      <c r="I329" s="334">
        <v>44057</v>
      </c>
      <c r="J329" s="334">
        <v>44397</v>
      </c>
      <c r="K329" s="336"/>
    </row>
    <row r="330" spans="1:11" s="335" customFormat="1" ht="25.5" x14ac:dyDescent="0.25">
      <c r="A330" s="287">
        <v>323</v>
      </c>
      <c r="B330" s="332" t="s">
        <v>1467</v>
      </c>
      <c r="C330" s="287" t="s">
        <v>3225</v>
      </c>
      <c r="D330" s="332" t="s">
        <v>3277</v>
      </c>
      <c r="E330" s="333">
        <v>3512.58</v>
      </c>
      <c r="F330" s="332" t="s">
        <v>3377</v>
      </c>
      <c r="G330" s="332" t="s">
        <v>3378</v>
      </c>
      <c r="H330" s="287" t="s">
        <v>3228</v>
      </c>
      <c r="I330" s="334">
        <v>44057</v>
      </c>
      <c r="J330" s="334">
        <v>44397</v>
      </c>
      <c r="K330" s="336"/>
    </row>
    <row r="331" spans="1:11" s="335" customFormat="1" ht="25.5" x14ac:dyDescent="0.25">
      <c r="A331" s="287">
        <v>324</v>
      </c>
      <c r="B331" s="332" t="s">
        <v>1467</v>
      </c>
      <c r="C331" s="287" t="s">
        <v>3225</v>
      </c>
      <c r="D331" s="332" t="s">
        <v>3277</v>
      </c>
      <c r="E331" s="333">
        <v>213.4</v>
      </c>
      <c r="F331" s="332" t="s">
        <v>3379</v>
      </c>
      <c r="G331" s="332" t="s">
        <v>3380</v>
      </c>
      <c r="H331" s="287" t="s">
        <v>3228</v>
      </c>
      <c r="I331" s="334">
        <v>44055</v>
      </c>
      <c r="J331" s="334">
        <v>44397</v>
      </c>
      <c r="K331" s="336"/>
    </row>
    <row r="332" spans="1:11" s="335" customFormat="1" ht="25.5" x14ac:dyDescent="0.25">
      <c r="A332" s="287">
        <v>325</v>
      </c>
      <c r="B332" s="332" t="s">
        <v>1467</v>
      </c>
      <c r="C332" s="287" t="s">
        <v>3225</v>
      </c>
      <c r="D332" s="332" t="s">
        <v>3277</v>
      </c>
      <c r="E332" s="333">
        <v>182.65</v>
      </c>
      <c r="F332" s="332" t="s">
        <v>3379</v>
      </c>
      <c r="G332" s="332" t="s">
        <v>3380</v>
      </c>
      <c r="H332" s="287" t="s">
        <v>3228</v>
      </c>
      <c r="I332" s="334">
        <v>44055</v>
      </c>
      <c r="J332" s="334">
        <v>44397</v>
      </c>
      <c r="K332" s="336"/>
    </row>
    <row r="333" spans="1:11" s="335" customFormat="1" ht="25.5" x14ac:dyDescent="0.25">
      <c r="A333" s="287">
        <v>326</v>
      </c>
      <c r="B333" s="332" t="s">
        <v>1467</v>
      </c>
      <c r="C333" s="287" t="s">
        <v>3225</v>
      </c>
      <c r="D333" s="332" t="s">
        <v>3277</v>
      </c>
      <c r="E333" s="333">
        <v>601.47</v>
      </c>
      <c r="F333" s="332" t="s">
        <v>3379</v>
      </c>
      <c r="G333" s="332" t="s">
        <v>3380</v>
      </c>
      <c r="H333" s="287" t="s">
        <v>3228</v>
      </c>
      <c r="I333" s="334">
        <v>44055</v>
      </c>
      <c r="J333" s="334">
        <v>44397</v>
      </c>
      <c r="K333" s="336"/>
    </row>
    <row r="334" spans="1:11" s="335" customFormat="1" ht="25.5" x14ac:dyDescent="0.25">
      <c r="A334" s="287">
        <v>327</v>
      </c>
      <c r="B334" s="332" t="s">
        <v>1467</v>
      </c>
      <c r="C334" s="287" t="s">
        <v>3225</v>
      </c>
      <c r="D334" s="332" t="s">
        <v>3277</v>
      </c>
      <c r="E334" s="333">
        <v>598.46</v>
      </c>
      <c r="F334" s="332" t="s">
        <v>3379</v>
      </c>
      <c r="G334" s="332" t="s">
        <v>3380</v>
      </c>
      <c r="H334" s="287" t="s">
        <v>3228</v>
      </c>
      <c r="I334" s="334">
        <v>44055</v>
      </c>
      <c r="J334" s="334">
        <v>44397</v>
      </c>
      <c r="K334" s="336"/>
    </row>
    <row r="335" spans="1:11" s="335" customFormat="1" ht="25.5" x14ac:dyDescent="0.25">
      <c r="A335" s="287">
        <v>328</v>
      </c>
      <c r="B335" s="332" t="s">
        <v>1467</v>
      </c>
      <c r="C335" s="287" t="s">
        <v>3225</v>
      </c>
      <c r="D335" s="332" t="s">
        <v>3277</v>
      </c>
      <c r="E335" s="333">
        <v>521.64</v>
      </c>
      <c r="F335" s="332" t="s">
        <v>3379</v>
      </c>
      <c r="G335" s="332" t="s">
        <v>3380</v>
      </c>
      <c r="H335" s="287" t="s">
        <v>3228</v>
      </c>
      <c r="I335" s="334">
        <v>44055</v>
      </c>
      <c r="J335" s="334">
        <v>44397</v>
      </c>
      <c r="K335" s="336"/>
    </row>
    <row r="336" spans="1:11" s="335" customFormat="1" ht="25.5" x14ac:dyDescent="0.25">
      <c r="A336" s="287">
        <v>329</v>
      </c>
      <c r="B336" s="332" t="s">
        <v>1467</v>
      </c>
      <c r="C336" s="287" t="s">
        <v>3225</v>
      </c>
      <c r="D336" s="332" t="s">
        <v>3277</v>
      </c>
      <c r="E336" s="333">
        <v>1354.35</v>
      </c>
      <c r="F336" s="332" t="s">
        <v>3379</v>
      </c>
      <c r="G336" s="332" t="s">
        <v>3380</v>
      </c>
      <c r="H336" s="287" t="s">
        <v>3228</v>
      </c>
      <c r="I336" s="334">
        <v>44055</v>
      </c>
      <c r="J336" s="334">
        <v>44397</v>
      </c>
      <c r="K336" s="336"/>
    </row>
    <row r="337" spans="1:11" s="335" customFormat="1" ht="25.5" x14ac:dyDescent="0.25">
      <c r="A337" s="287">
        <v>330</v>
      </c>
      <c r="B337" s="332" t="s">
        <v>1467</v>
      </c>
      <c r="C337" s="287" t="s">
        <v>3225</v>
      </c>
      <c r="D337" s="332" t="s">
        <v>3277</v>
      </c>
      <c r="E337" s="333">
        <v>606.52</v>
      </c>
      <c r="F337" s="332" t="s">
        <v>3379</v>
      </c>
      <c r="G337" s="332" t="s">
        <v>3380</v>
      </c>
      <c r="H337" s="287" t="s">
        <v>3228</v>
      </c>
      <c r="I337" s="334">
        <v>44055</v>
      </c>
      <c r="J337" s="334">
        <v>44397</v>
      </c>
      <c r="K337" s="336"/>
    </row>
    <row r="338" spans="1:11" s="335" customFormat="1" ht="25.5" x14ac:dyDescent="0.25">
      <c r="A338" s="287">
        <v>331</v>
      </c>
      <c r="B338" s="332" t="s">
        <v>1467</v>
      </c>
      <c r="C338" s="287" t="s">
        <v>3225</v>
      </c>
      <c r="D338" s="332" t="s">
        <v>3277</v>
      </c>
      <c r="E338" s="333">
        <v>1123.8</v>
      </c>
      <c r="F338" s="332" t="s">
        <v>3379</v>
      </c>
      <c r="G338" s="332" t="s">
        <v>3380</v>
      </c>
      <c r="H338" s="287" t="s">
        <v>3228</v>
      </c>
      <c r="I338" s="334">
        <v>44055</v>
      </c>
      <c r="J338" s="334">
        <v>44397</v>
      </c>
      <c r="K338" s="336"/>
    </row>
    <row r="339" spans="1:11" s="335" customFormat="1" ht="25.5" x14ac:dyDescent="0.25">
      <c r="A339" s="287">
        <v>332</v>
      </c>
      <c r="B339" s="332" t="s">
        <v>501</v>
      </c>
      <c r="C339" s="287" t="s">
        <v>3225</v>
      </c>
      <c r="D339" s="332" t="s">
        <v>3307</v>
      </c>
      <c r="E339" s="333">
        <v>2590</v>
      </c>
      <c r="F339" s="332" t="s">
        <v>3411</v>
      </c>
      <c r="G339" s="332" t="s">
        <v>3412</v>
      </c>
      <c r="H339" s="287" t="s">
        <v>3228</v>
      </c>
      <c r="I339" s="334">
        <v>44063</v>
      </c>
      <c r="J339" s="334">
        <v>44397</v>
      </c>
      <c r="K339" s="336"/>
    </row>
    <row r="340" spans="1:11" s="335" customFormat="1" ht="25.5" x14ac:dyDescent="0.25">
      <c r="A340" s="287">
        <v>333</v>
      </c>
      <c r="B340" s="332" t="s">
        <v>501</v>
      </c>
      <c r="C340" s="287" t="s">
        <v>3225</v>
      </c>
      <c r="D340" s="332" t="s">
        <v>3307</v>
      </c>
      <c r="E340" s="333">
        <v>1470</v>
      </c>
      <c r="F340" s="332" t="s">
        <v>3411</v>
      </c>
      <c r="G340" s="332" t="s">
        <v>3412</v>
      </c>
      <c r="H340" s="287" t="s">
        <v>3228</v>
      </c>
      <c r="I340" s="334">
        <v>44063</v>
      </c>
      <c r="J340" s="334">
        <v>44397</v>
      </c>
      <c r="K340" s="336"/>
    </row>
    <row r="341" spans="1:11" s="335" customFormat="1" ht="38.25" x14ac:dyDescent="0.25">
      <c r="A341" s="287">
        <v>334</v>
      </c>
      <c r="B341" s="332" t="s">
        <v>633</v>
      </c>
      <c r="C341" s="287" t="s">
        <v>3225</v>
      </c>
      <c r="D341" s="332" t="s">
        <v>3283</v>
      </c>
      <c r="E341" s="333">
        <v>287517.38</v>
      </c>
      <c r="F341" s="332" t="s">
        <v>3308</v>
      </c>
      <c r="G341" s="332" t="s">
        <v>1669</v>
      </c>
      <c r="H341" s="287" t="s">
        <v>3228</v>
      </c>
      <c r="I341" s="334">
        <v>44329</v>
      </c>
      <c r="J341" s="334">
        <v>44399</v>
      </c>
      <c r="K341" s="336"/>
    </row>
    <row r="342" spans="1:11" s="335" customFormat="1" ht="25.5" x14ac:dyDescent="0.25">
      <c r="A342" s="287">
        <v>335</v>
      </c>
      <c r="B342" s="332" t="s">
        <v>501</v>
      </c>
      <c r="C342" s="287" t="s">
        <v>3225</v>
      </c>
      <c r="D342" s="332" t="s">
        <v>3304</v>
      </c>
      <c r="E342" s="333">
        <v>100</v>
      </c>
      <c r="F342" s="332" t="s">
        <v>3479</v>
      </c>
      <c r="G342" s="332" t="s">
        <v>2260</v>
      </c>
      <c r="H342" s="287" t="s">
        <v>3228</v>
      </c>
      <c r="I342" s="334">
        <v>43427</v>
      </c>
      <c r="J342" s="334">
        <v>44399</v>
      </c>
      <c r="K342" s="336"/>
    </row>
    <row r="343" spans="1:11" s="335" customFormat="1" ht="38.25" x14ac:dyDescent="0.25">
      <c r="A343" s="287">
        <v>336</v>
      </c>
      <c r="B343" s="332" t="s">
        <v>589</v>
      </c>
      <c r="C343" s="287" t="s">
        <v>3225</v>
      </c>
      <c r="D343" s="332" t="s">
        <v>3226</v>
      </c>
      <c r="E343" s="333">
        <v>99055.23000000001</v>
      </c>
      <c r="F343" s="332" t="s">
        <v>3227</v>
      </c>
      <c r="G343" s="332" t="s">
        <v>2454</v>
      </c>
      <c r="H343" s="287" t="s">
        <v>3228</v>
      </c>
      <c r="I343" s="334">
        <v>44400</v>
      </c>
      <c r="J343" s="334">
        <v>44400</v>
      </c>
      <c r="K343" s="336"/>
    </row>
    <row r="344" spans="1:11" s="335" customFormat="1" ht="25.5" x14ac:dyDescent="0.25">
      <c r="A344" s="287">
        <v>337</v>
      </c>
      <c r="B344" s="332" t="s">
        <v>589</v>
      </c>
      <c r="C344" s="287" t="s">
        <v>3225</v>
      </c>
      <c r="D344" s="332" t="s">
        <v>3226</v>
      </c>
      <c r="E344" s="333">
        <v>27080</v>
      </c>
      <c r="F344" s="332" t="s">
        <v>3480</v>
      </c>
      <c r="G344" s="332" t="s">
        <v>3481</v>
      </c>
      <c r="H344" s="287" t="s">
        <v>3228</v>
      </c>
      <c r="I344" s="334">
        <v>44403</v>
      </c>
      <c r="J344" s="334">
        <v>44403</v>
      </c>
      <c r="K344" s="336"/>
    </row>
    <row r="345" spans="1:11" s="335" customFormat="1" ht="25.5" x14ac:dyDescent="0.25">
      <c r="A345" s="287">
        <v>338</v>
      </c>
      <c r="B345" s="332" t="s">
        <v>501</v>
      </c>
      <c r="C345" s="287" t="s">
        <v>3225</v>
      </c>
      <c r="D345" s="332" t="s">
        <v>3283</v>
      </c>
      <c r="E345" s="333">
        <v>149800</v>
      </c>
      <c r="F345" s="332" t="s">
        <v>3426</v>
      </c>
      <c r="G345" s="332" t="s">
        <v>3427</v>
      </c>
      <c r="H345" s="287" t="s">
        <v>3228</v>
      </c>
      <c r="I345" s="334">
        <v>44392</v>
      </c>
      <c r="J345" s="334">
        <v>44400</v>
      </c>
      <c r="K345" s="336"/>
    </row>
    <row r="346" spans="1:11" s="335" customFormat="1" ht="25.5" x14ac:dyDescent="0.25">
      <c r="A346" s="287">
        <v>339</v>
      </c>
      <c r="B346" s="332" t="s">
        <v>1467</v>
      </c>
      <c r="C346" s="287" t="s">
        <v>3225</v>
      </c>
      <c r="D346" s="332" t="s">
        <v>3277</v>
      </c>
      <c r="E346" s="333">
        <v>744.37</v>
      </c>
      <c r="F346" s="332" t="s">
        <v>3381</v>
      </c>
      <c r="G346" s="332" t="s">
        <v>3382</v>
      </c>
      <c r="H346" s="287" t="s">
        <v>3228</v>
      </c>
      <c r="I346" s="334">
        <v>44053</v>
      </c>
      <c r="J346" s="334">
        <v>44411</v>
      </c>
      <c r="K346" s="336"/>
    </row>
    <row r="347" spans="1:11" s="335" customFormat="1" ht="25.5" x14ac:dyDescent="0.25">
      <c r="A347" s="287">
        <v>340</v>
      </c>
      <c r="B347" s="332" t="s">
        <v>1467</v>
      </c>
      <c r="C347" s="287" t="s">
        <v>3225</v>
      </c>
      <c r="D347" s="332" t="s">
        <v>3277</v>
      </c>
      <c r="E347" s="333">
        <v>779.53</v>
      </c>
      <c r="F347" s="332" t="s">
        <v>3381</v>
      </c>
      <c r="G347" s="332" t="s">
        <v>3382</v>
      </c>
      <c r="H347" s="287" t="s">
        <v>3228</v>
      </c>
      <c r="I347" s="334">
        <v>44053</v>
      </c>
      <c r="J347" s="334">
        <v>44411</v>
      </c>
      <c r="K347" s="336"/>
    </row>
    <row r="348" spans="1:11" s="335" customFormat="1" ht="25.5" x14ac:dyDescent="0.25">
      <c r="A348" s="287">
        <v>341</v>
      </c>
      <c r="B348" s="332" t="s">
        <v>1467</v>
      </c>
      <c r="C348" s="287" t="s">
        <v>3225</v>
      </c>
      <c r="D348" s="332" t="s">
        <v>3277</v>
      </c>
      <c r="E348" s="333">
        <v>1024.45</v>
      </c>
      <c r="F348" s="332" t="s">
        <v>3381</v>
      </c>
      <c r="G348" s="332" t="s">
        <v>3382</v>
      </c>
      <c r="H348" s="287" t="s">
        <v>3228</v>
      </c>
      <c r="I348" s="334">
        <v>44053</v>
      </c>
      <c r="J348" s="334">
        <v>44411</v>
      </c>
      <c r="K348" s="336"/>
    </row>
    <row r="349" spans="1:11" s="335" customFormat="1" ht="25.5" x14ac:dyDescent="0.25">
      <c r="A349" s="287">
        <v>342</v>
      </c>
      <c r="B349" s="332" t="s">
        <v>1467</v>
      </c>
      <c r="C349" s="287" t="s">
        <v>3225</v>
      </c>
      <c r="D349" s="332" t="s">
        <v>3277</v>
      </c>
      <c r="E349" s="333">
        <v>902.67</v>
      </c>
      <c r="F349" s="332" t="s">
        <v>3381</v>
      </c>
      <c r="G349" s="332" t="s">
        <v>3382</v>
      </c>
      <c r="H349" s="287" t="s">
        <v>3228</v>
      </c>
      <c r="I349" s="334">
        <v>44053</v>
      </c>
      <c r="J349" s="334">
        <v>44411</v>
      </c>
      <c r="K349" s="336"/>
    </row>
    <row r="350" spans="1:11" s="335" customFormat="1" ht="25.5" x14ac:dyDescent="0.25">
      <c r="A350" s="287">
        <v>343</v>
      </c>
      <c r="B350" s="332" t="s">
        <v>1467</v>
      </c>
      <c r="C350" s="287" t="s">
        <v>3225</v>
      </c>
      <c r="D350" s="332" t="s">
        <v>3277</v>
      </c>
      <c r="E350" s="333">
        <v>496.23</v>
      </c>
      <c r="F350" s="332" t="s">
        <v>3381</v>
      </c>
      <c r="G350" s="332" t="s">
        <v>3382</v>
      </c>
      <c r="H350" s="287" t="s">
        <v>3228</v>
      </c>
      <c r="I350" s="334">
        <v>44053</v>
      </c>
      <c r="J350" s="334">
        <v>44411</v>
      </c>
      <c r="K350" s="336"/>
    </row>
    <row r="351" spans="1:11" s="335" customFormat="1" ht="25.5" x14ac:dyDescent="0.25">
      <c r="A351" s="287">
        <v>344</v>
      </c>
      <c r="B351" s="332" t="s">
        <v>1467</v>
      </c>
      <c r="C351" s="287" t="s">
        <v>3225</v>
      </c>
      <c r="D351" s="332" t="s">
        <v>3277</v>
      </c>
      <c r="E351" s="333">
        <v>784.93</v>
      </c>
      <c r="F351" s="332" t="s">
        <v>3381</v>
      </c>
      <c r="G351" s="332" t="s">
        <v>3382</v>
      </c>
      <c r="H351" s="287" t="s">
        <v>3228</v>
      </c>
      <c r="I351" s="334">
        <v>44053</v>
      </c>
      <c r="J351" s="334">
        <v>44411</v>
      </c>
      <c r="K351" s="336"/>
    </row>
    <row r="352" spans="1:11" s="335" customFormat="1" ht="25.5" x14ac:dyDescent="0.25">
      <c r="A352" s="287">
        <v>345</v>
      </c>
      <c r="B352" s="332" t="s">
        <v>1467</v>
      </c>
      <c r="C352" s="287" t="s">
        <v>3225</v>
      </c>
      <c r="D352" s="332" t="s">
        <v>3277</v>
      </c>
      <c r="E352" s="333">
        <v>587.16</v>
      </c>
      <c r="F352" s="332" t="s">
        <v>3381</v>
      </c>
      <c r="G352" s="332" t="s">
        <v>3382</v>
      </c>
      <c r="H352" s="287" t="s">
        <v>3228</v>
      </c>
      <c r="I352" s="334">
        <v>44053</v>
      </c>
      <c r="J352" s="334">
        <v>44411</v>
      </c>
      <c r="K352" s="336"/>
    </row>
    <row r="353" spans="1:11" s="335" customFormat="1" ht="25.5" x14ac:dyDescent="0.25">
      <c r="A353" s="287">
        <v>346</v>
      </c>
      <c r="B353" s="332" t="s">
        <v>1467</v>
      </c>
      <c r="C353" s="287" t="s">
        <v>3225</v>
      </c>
      <c r="D353" s="332" t="s">
        <v>3277</v>
      </c>
      <c r="E353" s="333">
        <v>1076.1600000000001</v>
      </c>
      <c r="F353" s="332" t="s">
        <v>3381</v>
      </c>
      <c r="G353" s="332" t="s">
        <v>3382</v>
      </c>
      <c r="H353" s="287" t="s">
        <v>3228</v>
      </c>
      <c r="I353" s="334">
        <v>44053</v>
      </c>
      <c r="J353" s="334">
        <v>44411</v>
      </c>
      <c r="K353" s="336"/>
    </row>
    <row r="354" spans="1:11" s="335" customFormat="1" ht="25.5" x14ac:dyDescent="0.25">
      <c r="A354" s="287">
        <v>347</v>
      </c>
      <c r="B354" s="332" t="s">
        <v>1467</v>
      </c>
      <c r="C354" s="287" t="s">
        <v>3225</v>
      </c>
      <c r="D354" s="332" t="s">
        <v>3277</v>
      </c>
      <c r="E354" s="333">
        <v>951.96</v>
      </c>
      <c r="F354" s="332" t="s">
        <v>3381</v>
      </c>
      <c r="G354" s="332" t="s">
        <v>3382</v>
      </c>
      <c r="H354" s="287" t="s">
        <v>3228</v>
      </c>
      <c r="I354" s="334">
        <v>44053</v>
      </c>
      <c r="J354" s="334">
        <v>44411</v>
      </c>
      <c r="K354" s="336"/>
    </row>
    <row r="355" spans="1:11" s="335" customFormat="1" ht="25.5" x14ac:dyDescent="0.25">
      <c r="A355" s="287">
        <v>348</v>
      </c>
      <c r="B355" s="332" t="s">
        <v>1467</v>
      </c>
      <c r="C355" s="287" t="s">
        <v>3225</v>
      </c>
      <c r="D355" s="332" t="s">
        <v>3277</v>
      </c>
      <c r="E355" s="333">
        <v>1051.6099999999999</v>
      </c>
      <c r="F355" s="332" t="s">
        <v>3381</v>
      </c>
      <c r="G355" s="332" t="s">
        <v>3382</v>
      </c>
      <c r="H355" s="287" t="s">
        <v>3228</v>
      </c>
      <c r="I355" s="334">
        <v>44053</v>
      </c>
      <c r="J355" s="334">
        <v>44411</v>
      </c>
      <c r="K355" s="336"/>
    </row>
    <row r="356" spans="1:11" s="335" customFormat="1" ht="25.5" x14ac:dyDescent="0.25">
      <c r="A356" s="287">
        <v>349</v>
      </c>
      <c r="B356" s="332" t="s">
        <v>633</v>
      </c>
      <c r="C356" s="287" t="s">
        <v>3225</v>
      </c>
      <c r="D356" s="332" t="s">
        <v>3297</v>
      </c>
      <c r="E356" s="333">
        <v>431245.77</v>
      </c>
      <c r="F356" s="332" t="s">
        <v>3375</v>
      </c>
      <c r="G356" s="332" t="s">
        <v>3376</v>
      </c>
      <c r="H356" s="287" t="s">
        <v>3228</v>
      </c>
      <c r="I356" s="334">
        <v>44266</v>
      </c>
      <c r="J356" s="334">
        <v>44417</v>
      </c>
      <c r="K356" s="336"/>
    </row>
    <row r="357" spans="1:11" s="335" customFormat="1" ht="25.5" x14ac:dyDescent="0.25">
      <c r="A357" s="287">
        <v>350</v>
      </c>
      <c r="B357" s="332" t="s">
        <v>633</v>
      </c>
      <c r="C357" s="287" t="s">
        <v>3225</v>
      </c>
      <c r="D357" s="332" t="s">
        <v>3297</v>
      </c>
      <c r="E357" s="333">
        <v>163320.83000000002</v>
      </c>
      <c r="F357" s="332" t="s">
        <v>3482</v>
      </c>
      <c r="G357" s="332" t="s">
        <v>3483</v>
      </c>
      <c r="H357" s="287" t="s">
        <v>3228</v>
      </c>
      <c r="I357" s="334">
        <v>44271</v>
      </c>
      <c r="J357" s="334">
        <v>44417</v>
      </c>
      <c r="K357" s="336"/>
    </row>
    <row r="358" spans="1:11" s="335" customFormat="1" ht="25.5" x14ac:dyDescent="0.25">
      <c r="A358" s="287">
        <v>351</v>
      </c>
      <c r="B358" s="332" t="s">
        <v>589</v>
      </c>
      <c r="C358" s="287" t="s">
        <v>3225</v>
      </c>
      <c r="D358" s="332" t="s">
        <v>3226</v>
      </c>
      <c r="E358" s="333">
        <v>35000</v>
      </c>
      <c r="F358" s="332" t="s">
        <v>3484</v>
      </c>
      <c r="G358" s="332" t="s">
        <v>3485</v>
      </c>
      <c r="H358" s="287" t="s">
        <v>3228</v>
      </c>
      <c r="I358" s="334">
        <v>44432</v>
      </c>
      <c r="J358" s="334">
        <v>44432</v>
      </c>
      <c r="K358" s="336"/>
    </row>
    <row r="359" spans="1:11" s="335" customFormat="1" ht="25.5" x14ac:dyDescent="0.25">
      <c r="A359" s="287">
        <v>352</v>
      </c>
      <c r="B359" s="332" t="s">
        <v>589</v>
      </c>
      <c r="C359" s="287" t="s">
        <v>3225</v>
      </c>
      <c r="D359" s="332" t="s">
        <v>3226</v>
      </c>
      <c r="E359" s="333">
        <v>35000</v>
      </c>
      <c r="F359" s="332" t="s">
        <v>3265</v>
      </c>
      <c r="G359" s="332" t="s">
        <v>3266</v>
      </c>
      <c r="H359" s="287" t="s">
        <v>3228</v>
      </c>
      <c r="I359" s="334">
        <v>44432</v>
      </c>
      <c r="J359" s="334">
        <v>44432</v>
      </c>
      <c r="K359" s="336"/>
    </row>
    <row r="360" spans="1:11" s="335" customFormat="1" ht="25.5" x14ac:dyDescent="0.25">
      <c r="A360" s="287">
        <v>353</v>
      </c>
      <c r="B360" s="332" t="s">
        <v>589</v>
      </c>
      <c r="C360" s="287" t="s">
        <v>3225</v>
      </c>
      <c r="D360" s="332" t="s">
        <v>3226</v>
      </c>
      <c r="E360" s="333">
        <v>19062.5</v>
      </c>
      <c r="F360" s="332" t="s">
        <v>3486</v>
      </c>
      <c r="G360" s="332" t="s">
        <v>3487</v>
      </c>
      <c r="H360" s="287" t="s">
        <v>3228</v>
      </c>
      <c r="I360" s="334">
        <v>44432</v>
      </c>
      <c r="J360" s="334">
        <v>44432</v>
      </c>
      <c r="K360" s="336"/>
    </row>
    <row r="361" spans="1:11" s="335" customFormat="1" ht="25.5" x14ac:dyDescent="0.25">
      <c r="A361" s="287">
        <v>354</v>
      </c>
      <c r="B361" s="332" t="s">
        <v>3290</v>
      </c>
      <c r="C361" s="287" t="s">
        <v>3225</v>
      </c>
      <c r="D361" s="332">
        <v>13</v>
      </c>
      <c r="E361" s="333">
        <v>24000</v>
      </c>
      <c r="F361" s="332" t="s">
        <v>3315</v>
      </c>
      <c r="G361" s="332" t="s">
        <v>3316</v>
      </c>
      <c r="H361" s="287" t="s">
        <v>3228</v>
      </c>
      <c r="I361" s="334">
        <v>42300</v>
      </c>
      <c r="J361" s="334">
        <v>44420</v>
      </c>
      <c r="K361" s="336"/>
    </row>
    <row r="362" spans="1:11" s="335" customFormat="1" ht="25.5" x14ac:dyDescent="0.25">
      <c r="A362" s="287">
        <v>355</v>
      </c>
      <c r="B362" s="332" t="s">
        <v>633</v>
      </c>
      <c r="C362" s="287" t="s">
        <v>3225</v>
      </c>
      <c r="D362" s="332" t="s">
        <v>3277</v>
      </c>
      <c r="E362" s="333">
        <v>71041.81</v>
      </c>
      <c r="F362" s="332" t="s">
        <v>3249</v>
      </c>
      <c r="G362" s="332" t="s">
        <v>3250</v>
      </c>
      <c r="H362" s="287" t="s">
        <v>3228</v>
      </c>
      <c r="I362" s="334">
        <v>44305</v>
      </c>
      <c r="J362" s="334">
        <v>44426</v>
      </c>
      <c r="K362" s="336"/>
    </row>
    <row r="363" spans="1:11" s="335" customFormat="1" ht="25.5" x14ac:dyDescent="0.25">
      <c r="A363" s="287">
        <v>356</v>
      </c>
      <c r="B363" s="332" t="s">
        <v>633</v>
      </c>
      <c r="C363" s="287" t="s">
        <v>3225</v>
      </c>
      <c r="D363" s="332" t="s">
        <v>3277</v>
      </c>
      <c r="E363" s="333">
        <v>71041.81</v>
      </c>
      <c r="F363" s="332" t="s">
        <v>3249</v>
      </c>
      <c r="G363" s="332" t="s">
        <v>3250</v>
      </c>
      <c r="H363" s="287" t="s">
        <v>3228</v>
      </c>
      <c r="I363" s="334">
        <v>44305</v>
      </c>
      <c r="J363" s="334">
        <v>44426</v>
      </c>
      <c r="K363" s="336"/>
    </row>
    <row r="364" spans="1:11" s="335" customFormat="1" ht="25.5" x14ac:dyDescent="0.25">
      <c r="A364" s="287">
        <v>357</v>
      </c>
      <c r="B364" s="332" t="s">
        <v>633</v>
      </c>
      <c r="C364" s="287" t="s">
        <v>3225</v>
      </c>
      <c r="D364" s="332" t="s">
        <v>3277</v>
      </c>
      <c r="E364" s="333">
        <v>71041.81</v>
      </c>
      <c r="F364" s="332" t="s">
        <v>3249</v>
      </c>
      <c r="G364" s="332" t="s">
        <v>3250</v>
      </c>
      <c r="H364" s="287" t="s">
        <v>3228</v>
      </c>
      <c r="I364" s="334">
        <v>44305</v>
      </c>
      <c r="J364" s="334">
        <v>44426</v>
      </c>
      <c r="K364" s="336"/>
    </row>
    <row r="365" spans="1:11" s="335" customFormat="1" ht="25.5" x14ac:dyDescent="0.25">
      <c r="A365" s="287">
        <v>358</v>
      </c>
      <c r="B365" s="332" t="s">
        <v>589</v>
      </c>
      <c r="C365" s="287" t="s">
        <v>3225</v>
      </c>
      <c r="D365" s="332" t="s">
        <v>3226</v>
      </c>
      <c r="E365" s="333">
        <v>26235</v>
      </c>
      <c r="F365" s="332" t="s">
        <v>3488</v>
      </c>
      <c r="G365" s="332" t="s">
        <v>3489</v>
      </c>
      <c r="H365" s="287" t="s">
        <v>3228</v>
      </c>
      <c r="I365" s="334">
        <v>44426</v>
      </c>
      <c r="J365" s="334">
        <v>44426</v>
      </c>
      <c r="K365" s="336"/>
    </row>
    <row r="366" spans="1:11" s="335" customFormat="1" ht="25.5" x14ac:dyDescent="0.25">
      <c r="A366" s="287">
        <v>359</v>
      </c>
      <c r="B366" s="332" t="s">
        <v>3276</v>
      </c>
      <c r="C366" s="287" t="s">
        <v>3225</v>
      </c>
      <c r="D366" s="332" t="s">
        <v>3307</v>
      </c>
      <c r="E366" s="333">
        <v>146400</v>
      </c>
      <c r="F366" s="332" t="s">
        <v>3490</v>
      </c>
      <c r="G366" s="332" t="s">
        <v>3491</v>
      </c>
      <c r="H366" s="287" t="s">
        <v>3228</v>
      </c>
      <c r="I366" s="334">
        <v>43683</v>
      </c>
      <c r="J366" s="334">
        <v>44427</v>
      </c>
      <c r="K366" s="336"/>
    </row>
    <row r="367" spans="1:11" s="335" customFormat="1" ht="38.25" x14ac:dyDescent="0.25">
      <c r="A367" s="287">
        <v>360</v>
      </c>
      <c r="B367" s="332" t="s">
        <v>501</v>
      </c>
      <c r="C367" s="287" t="s">
        <v>3225</v>
      </c>
      <c r="D367" s="332" t="s">
        <v>3277</v>
      </c>
      <c r="E367" s="333">
        <v>467046.2</v>
      </c>
      <c r="F367" s="332" t="s">
        <v>3492</v>
      </c>
      <c r="G367" s="332" t="s">
        <v>3493</v>
      </c>
      <c r="H367" s="287" t="s">
        <v>3228</v>
      </c>
      <c r="I367" s="334">
        <v>44398</v>
      </c>
      <c r="J367" s="334">
        <v>44428</v>
      </c>
      <c r="K367" s="336"/>
    </row>
    <row r="368" spans="1:11" s="335" customFormat="1" ht="25.5" x14ac:dyDescent="0.25">
      <c r="A368" s="287">
        <v>361</v>
      </c>
      <c r="B368" s="332" t="s">
        <v>633</v>
      </c>
      <c r="C368" s="287" t="s">
        <v>3225</v>
      </c>
      <c r="D368" s="332" t="s">
        <v>3283</v>
      </c>
      <c r="E368" s="333">
        <v>103962.96</v>
      </c>
      <c r="F368" s="332" t="s">
        <v>3341</v>
      </c>
      <c r="G368" s="332" t="s">
        <v>3342</v>
      </c>
      <c r="H368" s="287" t="s">
        <v>3228</v>
      </c>
      <c r="I368" s="334">
        <v>43665</v>
      </c>
      <c r="J368" s="334">
        <v>44428</v>
      </c>
      <c r="K368" s="336"/>
    </row>
    <row r="369" spans="1:11" s="335" customFormat="1" ht="25.5" x14ac:dyDescent="0.25">
      <c r="A369" s="287">
        <v>362</v>
      </c>
      <c r="B369" s="332" t="s">
        <v>501</v>
      </c>
      <c r="C369" s="287" t="s">
        <v>3225</v>
      </c>
      <c r="D369" s="332" t="s">
        <v>3371</v>
      </c>
      <c r="E369" s="333">
        <v>9859.8799999999992</v>
      </c>
      <c r="F369" s="332" t="s">
        <v>3360</v>
      </c>
      <c r="G369" s="332" t="s">
        <v>3361</v>
      </c>
      <c r="H369" s="287" t="s">
        <v>3228</v>
      </c>
      <c r="I369" s="334">
        <v>43889</v>
      </c>
      <c r="J369" s="334">
        <v>44434</v>
      </c>
      <c r="K369" s="336"/>
    </row>
    <row r="370" spans="1:11" s="335" customFormat="1" ht="25.5" x14ac:dyDescent="0.25">
      <c r="A370" s="287">
        <v>363</v>
      </c>
      <c r="B370" s="332" t="s">
        <v>633</v>
      </c>
      <c r="C370" s="287" t="s">
        <v>3225</v>
      </c>
      <c r="D370" s="332" t="s">
        <v>3297</v>
      </c>
      <c r="E370" s="333">
        <v>7083.9</v>
      </c>
      <c r="F370" s="332" t="s">
        <v>3341</v>
      </c>
      <c r="G370" s="332" t="s">
        <v>3342</v>
      </c>
      <c r="H370" s="287" t="s">
        <v>3228</v>
      </c>
      <c r="I370" s="334">
        <v>43669</v>
      </c>
      <c r="J370" s="334">
        <v>44433</v>
      </c>
      <c r="K370" s="336"/>
    </row>
    <row r="371" spans="1:11" s="335" customFormat="1" ht="25.5" x14ac:dyDescent="0.25">
      <c r="A371" s="287">
        <v>364</v>
      </c>
      <c r="B371" s="332" t="s">
        <v>501</v>
      </c>
      <c r="C371" s="287" t="s">
        <v>3225</v>
      </c>
      <c r="D371" s="332" t="s">
        <v>3309</v>
      </c>
      <c r="E371" s="333">
        <v>124043</v>
      </c>
      <c r="F371" s="332" t="s">
        <v>3494</v>
      </c>
      <c r="G371" s="332" t="s">
        <v>3495</v>
      </c>
      <c r="H371" s="287" t="s">
        <v>3228</v>
      </c>
      <c r="I371" s="334">
        <v>44427</v>
      </c>
      <c r="J371" s="334">
        <v>44434</v>
      </c>
      <c r="K371" s="336"/>
    </row>
    <row r="372" spans="1:11" s="335" customFormat="1" ht="51" x14ac:dyDescent="0.25">
      <c r="A372" s="287">
        <v>365</v>
      </c>
      <c r="B372" s="332" t="s">
        <v>501</v>
      </c>
      <c r="C372" s="287" t="s">
        <v>3225</v>
      </c>
      <c r="D372" s="332" t="s">
        <v>3277</v>
      </c>
      <c r="E372" s="333">
        <v>820000</v>
      </c>
      <c r="F372" s="332" t="s">
        <v>3496</v>
      </c>
      <c r="G372" s="332" t="s">
        <v>3497</v>
      </c>
      <c r="H372" s="287" t="s">
        <v>3228</v>
      </c>
      <c r="I372" s="334">
        <v>44398</v>
      </c>
      <c r="J372" s="334">
        <v>44434</v>
      </c>
      <c r="K372" s="336"/>
    </row>
    <row r="373" spans="1:11" s="335" customFormat="1" ht="25.5" x14ac:dyDescent="0.25">
      <c r="A373" s="287">
        <v>366</v>
      </c>
      <c r="B373" s="332" t="s">
        <v>589</v>
      </c>
      <c r="C373" s="287" t="s">
        <v>3225</v>
      </c>
      <c r="D373" s="332" t="s">
        <v>3226</v>
      </c>
      <c r="E373" s="333">
        <v>20932.669999999998</v>
      </c>
      <c r="F373" s="332" t="s">
        <v>3253</v>
      </c>
      <c r="G373" s="332" t="s">
        <v>3254</v>
      </c>
      <c r="H373" s="287" t="s">
        <v>3228</v>
      </c>
      <c r="I373" s="334">
        <v>44432</v>
      </c>
      <c r="J373" s="334">
        <v>44432</v>
      </c>
      <c r="K373" s="336"/>
    </row>
    <row r="374" spans="1:11" s="335" customFormat="1" ht="25.5" x14ac:dyDescent="0.25">
      <c r="A374" s="287">
        <v>367</v>
      </c>
      <c r="B374" s="332" t="s">
        <v>501</v>
      </c>
      <c r="C374" s="287" t="s">
        <v>3225</v>
      </c>
      <c r="D374" s="332" t="s">
        <v>3297</v>
      </c>
      <c r="E374" s="333">
        <v>219323.35</v>
      </c>
      <c r="F374" s="332" t="s">
        <v>3498</v>
      </c>
      <c r="G374" s="332" t="s">
        <v>1974</v>
      </c>
      <c r="H374" s="287" t="s">
        <v>3228</v>
      </c>
      <c r="I374" s="334">
        <v>44419</v>
      </c>
      <c r="J374" s="334">
        <v>44435</v>
      </c>
      <c r="K374" s="336"/>
    </row>
    <row r="375" spans="1:11" s="335" customFormat="1" ht="12.75" x14ac:dyDescent="0.25">
      <c r="A375" s="287">
        <v>368</v>
      </c>
      <c r="B375" s="332" t="s">
        <v>633</v>
      </c>
      <c r="C375" s="287" t="s">
        <v>3225</v>
      </c>
      <c r="D375" s="332" t="s">
        <v>3297</v>
      </c>
      <c r="E375" s="333">
        <v>41130.44</v>
      </c>
      <c r="F375" s="332" t="s">
        <v>3305</v>
      </c>
      <c r="G375" s="332" t="s">
        <v>3306</v>
      </c>
      <c r="H375" s="287" t="s">
        <v>3228</v>
      </c>
      <c r="I375" s="334">
        <v>43657</v>
      </c>
      <c r="J375" s="334">
        <v>44440</v>
      </c>
      <c r="K375" s="336"/>
    </row>
    <row r="376" spans="1:11" s="335" customFormat="1" ht="25.5" x14ac:dyDescent="0.25">
      <c r="A376" s="287">
        <v>369</v>
      </c>
      <c r="B376" s="332" t="s">
        <v>589</v>
      </c>
      <c r="C376" s="287" t="s">
        <v>3225</v>
      </c>
      <c r="D376" s="332" t="s">
        <v>3226</v>
      </c>
      <c r="E376" s="333">
        <v>32900</v>
      </c>
      <c r="F376" s="332" t="s">
        <v>3263</v>
      </c>
      <c r="G376" s="332" t="s">
        <v>3264</v>
      </c>
      <c r="H376" s="287" t="s">
        <v>3228</v>
      </c>
      <c r="I376" s="334">
        <v>44442</v>
      </c>
      <c r="J376" s="334">
        <v>44442</v>
      </c>
      <c r="K376" s="336"/>
    </row>
    <row r="377" spans="1:11" s="335" customFormat="1" ht="25.5" x14ac:dyDescent="0.25">
      <c r="A377" s="287">
        <v>370</v>
      </c>
      <c r="B377" s="332" t="s">
        <v>589</v>
      </c>
      <c r="C377" s="287" t="s">
        <v>3225</v>
      </c>
      <c r="D377" s="332" t="s">
        <v>3226</v>
      </c>
      <c r="E377" s="333">
        <v>28000</v>
      </c>
      <c r="F377" s="332" t="s">
        <v>3499</v>
      </c>
      <c r="G377" s="332" t="s">
        <v>3500</v>
      </c>
      <c r="H377" s="287" t="s">
        <v>3228</v>
      </c>
      <c r="I377" s="334">
        <v>44447</v>
      </c>
      <c r="J377" s="334">
        <v>44447</v>
      </c>
      <c r="K377" s="336"/>
    </row>
    <row r="378" spans="1:11" s="335" customFormat="1" ht="25.5" x14ac:dyDescent="0.25">
      <c r="A378" s="287">
        <v>371</v>
      </c>
      <c r="B378" s="332" t="s">
        <v>589</v>
      </c>
      <c r="C378" s="287" t="s">
        <v>3225</v>
      </c>
      <c r="D378" s="332" t="s">
        <v>3226</v>
      </c>
      <c r="E378" s="333">
        <v>24000</v>
      </c>
      <c r="F378" s="332" t="s">
        <v>3387</v>
      </c>
      <c r="G378" s="332" t="s">
        <v>3388</v>
      </c>
      <c r="H378" s="287" t="s">
        <v>3228</v>
      </c>
      <c r="I378" s="334">
        <v>44452</v>
      </c>
      <c r="J378" s="334">
        <v>44452</v>
      </c>
      <c r="K378" s="336"/>
    </row>
    <row r="379" spans="1:11" s="335" customFormat="1" ht="25.5" x14ac:dyDescent="0.25">
      <c r="A379" s="287">
        <v>372</v>
      </c>
      <c r="B379" s="332" t="s">
        <v>589</v>
      </c>
      <c r="C379" s="287" t="s">
        <v>3225</v>
      </c>
      <c r="D379" s="332" t="s">
        <v>3226</v>
      </c>
      <c r="E379" s="333">
        <v>28000</v>
      </c>
      <c r="F379" s="332" t="s">
        <v>3235</v>
      </c>
      <c r="G379" s="332" t="s">
        <v>3236</v>
      </c>
      <c r="H379" s="287" t="s">
        <v>3228</v>
      </c>
      <c r="I379" s="334">
        <v>44452</v>
      </c>
      <c r="J379" s="334">
        <v>44452</v>
      </c>
      <c r="K379" s="336"/>
    </row>
    <row r="380" spans="1:11" s="335" customFormat="1" ht="25.5" x14ac:dyDescent="0.25">
      <c r="A380" s="287">
        <v>373</v>
      </c>
      <c r="B380" s="332" t="s">
        <v>589</v>
      </c>
      <c r="C380" s="287" t="s">
        <v>3225</v>
      </c>
      <c r="D380" s="332" t="s">
        <v>3226</v>
      </c>
      <c r="E380" s="333">
        <v>18000</v>
      </c>
      <c r="F380" s="332" t="s">
        <v>3419</v>
      </c>
      <c r="G380" s="332" t="s">
        <v>3420</v>
      </c>
      <c r="H380" s="287" t="s">
        <v>3228</v>
      </c>
      <c r="I380" s="334">
        <v>44452</v>
      </c>
      <c r="J380" s="334">
        <v>44452</v>
      </c>
      <c r="K380" s="336"/>
    </row>
    <row r="381" spans="1:11" s="335" customFormat="1" ht="25.5" x14ac:dyDescent="0.25">
      <c r="A381" s="287">
        <v>374</v>
      </c>
      <c r="B381" s="332" t="s">
        <v>589</v>
      </c>
      <c r="C381" s="287" t="s">
        <v>3225</v>
      </c>
      <c r="D381" s="332" t="s">
        <v>3226</v>
      </c>
      <c r="E381" s="333">
        <v>24000</v>
      </c>
      <c r="F381" s="332" t="s">
        <v>3405</v>
      </c>
      <c r="G381" s="332" t="s">
        <v>3406</v>
      </c>
      <c r="H381" s="287" t="s">
        <v>3228</v>
      </c>
      <c r="I381" s="334">
        <v>44452</v>
      </c>
      <c r="J381" s="334">
        <v>44452</v>
      </c>
      <c r="K381" s="336"/>
    </row>
    <row r="382" spans="1:11" s="335" customFormat="1" ht="51" x14ac:dyDescent="0.25">
      <c r="A382" s="287">
        <v>375</v>
      </c>
      <c r="B382" s="332" t="s">
        <v>633</v>
      </c>
      <c r="C382" s="287" t="s">
        <v>3225</v>
      </c>
      <c r="D382" s="332" t="s">
        <v>3297</v>
      </c>
      <c r="E382" s="333">
        <v>58056</v>
      </c>
      <c r="F382" s="332" t="s">
        <v>3496</v>
      </c>
      <c r="G382" s="332" t="s">
        <v>3497</v>
      </c>
      <c r="H382" s="287" t="s">
        <v>3228</v>
      </c>
      <c r="I382" s="334">
        <v>44357</v>
      </c>
      <c r="J382" s="334">
        <v>44454</v>
      </c>
      <c r="K382" s="336"/>
    </row>
    <row r="383" spans="1:11" s="335" customFormat="1" ht="25.5" x14ac:dyDescent="0.25">
      <c r="A383" s="287">
        <v>376</v>
      </c>
      <c r="B383" s="332" t="s">
        <v>589</v>
      </c>
      <c r="C383" s="287" t="s">
        <v>3225</v>
      </c>
      <c r="D383" s="332" t="s">
        <v>3226</v>
      </c>
      <c r="E383" s="333">
        <v>27000</v>
      </c>
      <c r="F383" s="332" t="s">
        <v>3245</v>
      </c>
      <c r="G383" s="332" t="s">
        <v>3246</v>
      </c>
      <c r="H383" s="287" t="s">
        <v>3228</v>
      </c>
      <c r="I383" s="334">
        <v>44454</v>
      </c>
      <c r="J383" s="334">
        <v>44454</v>
      </c>
      <c r="K383" s="336"/>
    </row>
    <row r="384" spans="1:11" s="335" customFormat="1" ht="51" x14ac:dyDescent="0.25">
      <c r="A384" s="287">
        <v>377</v>
      </c>
      <c r="B384" s="332" t="s">
        <v>589</v>
      </c>
      <c r="C384" s="287" t="s">
        <v>3225</v>
      </c>
      <c r="D384" s="332" t="s">
        <v>3226</v>
      </c>
      <c r="E384" s="333">
        <v>31920</v>
      </c>
      <c r="F384" s="332" t="s">
        <v>3501</v>
      </c>
      <c r="G384" s="332" t="s">
        <v>3502</v>
      </c>
      <c r="H384" s="287" t="s">
        <v>3228</v>
      </c>
      <c r="I384" s="334">
        <v>44456</v>
      </c>
      <c r="J384" s="334">
        <v>44456</v>
      </c>
      <c r="K384" s="336"/>
    </row>
    <row r="385" spans="1:11" s="335" customFormat="1" ht="25.5" x14ac:dyDescent="0.25">
      <c r="A385" s="287">
        <v>378</v>
      </c>
      <c r="B385" s="332" t="s">
        <v>1467</v>
      </c>
      <c r="C385" s="287" t="s">
        <v>3225</v>
      </c>
      <c r="D385" s="332" t="s">
        <v>3277</v>
      </c>
      <c r="E385" s="333">
        <v>222.14</v>
      </c>
      <c r="F385" s="332" t="s">
        <v>3377</v>
      </c>
      <c r="G385" s="332" t="s">
        <v>3378</v>
      </c>
      <c r="H385" s="287" t="s">
        <v>3228</v>
      </c>
      <c r="I385" s="334">
        <v>44057</v>
      </c>
      <c r="J385" s="334">
        <v>44456</v>
      </c>
      <c r="K385" s="336"/>
    </row>
    <row r="386" spans="1:11" s="335" customFormat="1" ht="25.5" x14ac:dyDescent="0.25">
      <c r="A386" s="287">
        <v>379</v>
      </c>
      <c r="B386" s="332" t="s">
        <v>1467</v>
      </c>
      <c r="C386" s="287" t="s">
        <v>3225</v>
      </c>
      <c r="D386" s="332" t="s">
        <v>3277</v>
      </c>
      <c r="E386" s="333">
        <v>213.51</v>
      </c>
      <c r="F386" s="332" t="s">
        <v>3377</v>
      </c>
      <c r="G386" s="332" t="s">
        <v>3378</v>
      </c>
      <c r="H386" s="287" t="s">
        <v>3228</v>
      </c>
      <c r="I386" s="334">
        <v>44057</v>
      </c>
      <c r="J386" s="334">
        <v>44456</v>
      </c>
      <c r="K386" s="336"/>
    </row>
    <row r="387" spans="1:11" s="335" customFormat="1" ht="25.5" x14ac:dyDescent="0.25">
      <c r="A387" s="287">
        <v>380</v>
      </c>
      <c r="B387" s="332" t="s">
        <v>1467</v>
      </c>
      <c r="C387" s="287" t="s">
        <v>3225</v>
      </c>
      <c r="D387" s="332" t="s">
        <v>3277</v>
      </c>
      <c r="E387" s="333">
        <v>222.12</v>
      </c>
      <c r="F387" s="332" t="s">
        <v>3377</v>
      </c>
      <c r="G387" s="332" t="s">
        <v>3378</v>
      </c>
      <c r="H387" s="287" t="s">
        <v>3228</v>
      </c>
      <c r="I387" s="334">
        <v>44057</v>
      </c>
      <c r="J387" s="334">
        <v>44456</v>
      </c>
      <c r="K387" s="336"/>
    </row>
    <row r="388" spans="1:11" s="335" customFormat="1" ht="25.5" x14ac:dyDescent="0.25">
      <c r="A388" s="287">
        <v>381</v>
      </c>
      <c r="B388" s="332" t="s">
        <v>1467</v>
      </c>
      <c r="C388" s="287" t="s">
        <v>3225</v>
      </c>
      <c r="D388" s="332" t="s">
        <v>3277</v>
      </c>
      <c r="E388" s="333">
        <v>211.58</v>
      </c>
      <c r="F388" s="332" t="s">
        <v>3377</v>
      </c>
      <c r="G388" s="332" t="s">
        <v>3378</v>
      </c>
      <c r="H388" s="287" t="s">
        <v>3228</v>
      </c>
      <c r="I388" s="334">
        <v>44057</v>
      </c>
      <c r="J388" s="334">
        <v>44456</v>
      </c>
      <c r="K388" s="336"/>
    </row>
    <row r="389" spans="1:11" s="335" customFormat="1" ht="25.5" x14ac:dyDescent="0.25">
      <c r="A389" s="287">
        <v>382</v>
      </c>
      <c r="B389" s="332" t="s">
        <v>1467</v>
      </c>
      <c r="C389" s="287" t="s">
        <v>3225</v>
      </c>
      <c r="D389" s="332" t="s">
        <v>3277</v>
      </c>
      <c r="E389" s="333">
        <v>227.86</v>
      </c>
      <c r="F389" s="332" t="s">
        <v>3377</v>
      </c>
      <c r="G389" s="332" t="s">
        <v>3378</v>
      </c>
      <c r="H389" s="287" t="s">
        <v>3228</v>
      </c>
      <c r="I389" s="334">
        <v>44057</v>
      </c>
      <c r="J389" s="334">
        <v>44456</v>
      </c>
      <c r="K389" s="336"/>
    </row>
    <row r="390" spans="1:11" s="335" customFormat="1" ht="25.5" x14ac:dyDescent="0.25">
      <c r="A390" s="287">
        <v>383</v>
      </c>
      <c r="B390" s="332" t="s">
        <v>1467</v>
      </c>
      <c r="C390" s="287" t="s">
        <v>3225</v>
      </c>
      <c r="D390" s="332" t="s">
        <v>3277</v>
      </c>
      <c r="E390" s="333">
        <v>442.3</v>
      </c>
      <c r="F390" s="332" t="s">
        <v>3377</v>
      </c>
      <c r="G390" s="332" t="s">
        <v>3378</v>
      </c>
      <c r="H390" s="287" t="s">
        <v>3228</v>
      </c>
      <c r="I390" s="334">
        <v>44057</v>
      </c>
      <c r="J390" s="334">
        <v>44456</v>
      </c>
      <c r="K390" s="336"/>
    </row>
    <row r="391" spans="1:11" s="335" customFormat="1" ht="25.5" x14ac:dyDescent="0.25">
      <c r="A391" s="287">
        <v>384</v>
      </c>
      <c r="B391" s="332" t="s">
        <v>1467</v>
      </c>
      <c r="C391" s="287" t="s">
        <v>3225</v>
      </c>
      <c r="D391" s="332" t="s">
        <v>3277</v>
      </c>
      <c r="E391" s="333">
        <v>232.62</v>
      </c>
      <c r="F391" s="332" t="s">
        <v>3377</v>
      </c>
      <c r="G391" s="332" t="s">
        <v>3378</v>
      </c>
      <c r="H391" s="287" t="s">
        <v>3228</v>
      </c>
      <c r="I391" s="334">
        <v>44057</v>
      </c>
      <c r="J391" s="334">
        <v>44456</v>
      </c>
      <c r="K391" s="336"/>
    </row>
    <row r="392" spans="1:11" s="335" customFormat="1" ht="25.5" x14ac:dyDescent="0.25">
      <c r="A392" s="287">
        <v>385</v>
      </c>
      <c r="B392" s="332" t="s">
        <v>1467</v>
      </c>
      <c r="C392" s="287" t="s">
        <v>3225</v>
      </c>
      <c r="D392" s="332" t="s">
        <v>3277</v>
      </c>
      <c r="E392" s="333">
        <v>209.72</v>
      </c>
      <c r="F392" s="332" t="s">
        <v>3377</v>
      </c>
      <c r="G392" s="332" t="s">
        <v>3378</v>
      </c>
      <c r="H392" s="287" t="s">
        <v>3228</v>
      </c>
      <c r="I392" s="334">
        <v>44057</v>
      </c>
      <c r="J392" s="334">
        <v>44456</v>
      </c>
      <c r="K392" s="336"/>
    </row>
    <row r="393" spans="1:11" s="335" customFormat="1" ht="25.5" x14ac:dyDescent="0.25">
      <c r="A393" s="287">
        <v>386</v>
      </c>
      <c r="B393" s="332" t="s">
        <v>1467</v>
      </c>
      <c r="C393" s="287" t="s">
        <v>3225</v>
      </c>
      <c r="D393" s="332" t="s">
        <v>3277</v>
      </c>
      <c r="E393" s="333">
        <v>205.99</v>
      </c>
      <c r="F393" s="332" t="s">
        <v>3377</v>
      </c>
      <c r="G393" s="332" t="s">
        <v>3378</v>
      </c>
      <c r="H393" s="287" t="s">
        <v>3228</v>
      </c>
      <c r="I393" s="334">
        <v>44057</v>
      </c>
      <c r="J393" s="334">
        <v>44456</v>
      </c>
      <c r="K393" s="336"/>
    </row>
    <row r="394" spans="1:11" s="335" customFormat="1" ht="25.5" x14ac:dyDescent="0.25">
      <c r="A394" s="287">
        <v>387</v>
      </c>
      <c r="B394" s="332" t="s">
        <v>1467</v>
      </c>
      <c r="C394" s="287" t="s">
        <v>3225</v>
      </c>
      <c r="D394" s="332" t="s">
        <v>3277</v>
      </c>
      <c r="E394" s="333">
        <v>240.55</v>
      </c>
      <c r="F394" s="332" t="s">
        <v>3377</v>
      </c>
      <c r="G394" s="332" t="s">
        <v>3378</v>
      </c>
      <c r="H394" s="287" t="s">
        <v>3228</v>
      </c>
      <c r="I394" s="334">
        <v>44057</v>
      </c>
      <c r="J394" s="334">
        <v>44456</v>
      </c>
      <c r="K394" s="336"/>
    </row>
    <row r="395" spans="1:11" s="335" customFormat="1" ht="25.5" x14ac:dyDescent="0.25">
      <c r="A395" s="287">
        <v>388</v>
      </c>
      <c r="B395" s="332" t="s">
        <v>589</v>
      </c>
      <c r="C395" s="287" t="s">
        <v>3225</v>
      </c>
      <c r="D395" s="332" t="s">
        <v>3226</v>
      </c>
      <c r="E395" s="333">
        <v>33014</v>
      </c>
      <c r="F395" s="332" t="s">
        <v>3455</v>
      </c>
      <c r="G395" s="332" t="s">
        <v>3456</v>
      </c>
      <c r="H395" s="287" t="s">
        <v>3228</v>
      </c>
      <c r="I395" s="334">
        <v>44456</v>
      </c>
      <c r="J395" s="334">
        <v>44456</v>
      </c>
      <c r="K395" s="336"/>
    </row>
    <row r="396" spans="1:11" s="335" customFormat="1" ht="25.5" x14ac:dyDescent="0.25">
      <c r="A396" s="287">
        <v>389</v>
      </c>
      <c r="B396" s="332" t="s">
        <v>589</v>
      </c>
      <c r="C396" s="287" t="s">
        <v>3225</v>
      </c>
      <c r="D396" s="332" t="s">
        <v>3226</v>
      </c>
      <c r="E396" s="333">
        <v>28000</v>
      </c>
      <c r="F396" s="332" t="s">
        <v>3243</v>
      </c>
      <c r="G396" s="332" t="s">
        <v>3244</v>
      </c>
      <c r="H396" s="287" t="s">
        <v>3228</v>
      </c>
      <c r="I396" s="334">
        <v>44456</v>
      </c>
      <c r="J396" s="334">
        <v>44456</v>
      </c>
      <c r="K396" s="336"/>
    </row>
    <row r="397" spans="1:11" s="335" customFormat="1" ht="25.5" x14ac:dyDescent="0.25">
      <c r="A397" s="287">
        <v>390</v>
      </c>
      <c r="B397" s="332" t="s">
        <v>589</v>
      </c>
      <c r="C397" s="287" t="s">
        <v>3225</v>
      </c>
      <c r="D397" s="332" t="s">
        <v>3226</v>
      </c>
      <c r="E397" s="333">
        <v>28000</v>
      </c>
      <c r="F397" s="332" t="s">
        <v>3247</v>
      </c>
      <c r="G397" s="332" t="s">
        <v>3248</v>
      </c>
      <c r="H397" s="287" t="s">
        <v>3228</v>
      </c>
      <c r="I397" s="334">
        <v>44456</v>
      </c>
      <c r="J397" s="334">
        <v>44456</v>
      </c>
      <c r="K397" s="336"/>
    </row>
    <row r="398" spans="1:11" s="335" customFormat="1" ht="25.5" x14ac:dyDescent="0.25">
      <c r="A398" s="287">
        <v>391</v>
      </c>
      <c r="B398" s="332" t="s">
        <v>589</v>
      </c>
      <c r="C398" s="287" t="s">
        <v>3225</v>
      </c>
      <c r="D398" s="332" t="s">
        <v>3226</v>
      </c>
      <c r="E398" s="333">
        <v>20000</v>
      </c>
      <c r="F398" s="332" t="s">
        <v>3503</v>
      </c>
      <c r="G398" s="332" t="s">
        <v>3504</v>
      </c>
      <c r="H398" s="287" t="s">
        <v>3228</v>
      </c>
      <c r="I398" s="334">
        <v>44456</v>
      </c>
      <c r="J398" s="334">
        <v>44456</v>
      </c>
      <c r="K398" s="336"/>
    </row>
    <row r="399" spans="1:11" s="335" customFormat="1" ht="25.5" x14ac:dyDescent="0.25">
      <c r="A399" s="287">
        <v>392</v>
      </c>
      <c r="B399" s="332" t="s">
        <v>589</v>
      </c>
      <c r="C399" s="287" t="s">
        <v>3225</v>
      </c>
      <c r="D399" s="332" t="s">
        <v>3226</v>
      </c>
      <c r="E399" s="333">
        <v>20000</v>
      </c>
      <c r="F399" s="332" t="s">
        <v>3505</v>
      </c>
      <c r="G399" s="332" t="s">
        <v>3506</v>
      </c>
      <c r="H399" s="287" t="s">
        <v>3228</v>
      </c>
      <c r="I399" s="334">
        <v>44456</v>
      </c>
      <c r="J399" s="334">
        <v>44456</v>
      </c>
      <c r="K399" s="336"/>
    </row>
    <row r="400" spans="1:11" s="335" customFormat="1" ht="25.5" x14ac:dyDescent="0.25">
      <c r="A400" s="287">
        <v>393</v>
      </c>
      <c r="B400" s="332" t="s">
        <v>589</v>
      </c>
      <c r="C400" s="287" t="s">
        <v>3225</v>
      </c>
      <c r="D400" s="332" t="s">
        <v>3226</v>
      </c>
      <c r="E400" s="333">
        <v>26000</v>
      </c>
      <c r="F400" s="332" t="s">
        <v>3328</v>
      </c>
      <c r="G400" s="332" t="s">
        <v>3329</v>
      </c>
      <c r="H400" s="287" t="s">
        <v>3228</v>
      </c>
      <c r="I400" s="334">
        <v>44456</v>
      </c>
      <c r="J400" s="334">
        <v>44456</v>
      </c>
      <c r="K400" s="336"/>
    </row>
    <row r="401" spans="1:11" s="335" customFormat="1" ht="25.5" x14ac:dyDescent="0.25">
      <c r="A401" s="287">
        <v>394</v>
      </c>
      <c r="B401" s="332" t="s">
        <v>589</v>
      </c>
      <c r="C401" s="287" t="s">
        <v>3225</v>
      </c>
      <c r="D401" s="332" t="s">
        <v>3226</v>
      </c>
      <c r="E401" s="333">
        <v>30000</v>
      </c>
      <c r="F401" s="332" t="s">
        <v>3326</v>
      </c>
      <c r="G401" s="332" t="s">
        <v>3327</v>
      </c>
      <c r="H401" s="287" t="s">
        <v>3228</v>
      </c>
      <c r="I401" s="334">
        <v>44456</v>
      </c>
      <c r="J401" s="334">
        <v>44456</v>
      </c>
      <c r="K401" s="336"/>
    </row>
    <row r="402" spans="1:11" s="335" customFormat="1" ht="25.5" x14ac:dyDescent="0.25">
      <c r="A402" s="287">
        <v>395</v>
      </c>
      <c r="B402" s="332" t="s">
        <v>1467</v>
      </c>
      <c r="C402" s="287" t="s">
        <v>3225</v>
      </c>
      <c r="D402" s="332" t="s">
        <v>3277</v>
      </c>
      <c r="E402" s="333">
        <v>345.08</v>
      </c>
      <c r="F402" s="332" t="s">
        <v>3377</v>
      </c>
      <c r="G402" s="332" t="s">
        <v>3378</v>
      </c>
      <c r="H402" s="287" t="s">
        <v>3228</v>
      </c>
      <c r="I402" s="334">
        <v>44057</v>
      </c>
      <c r="J402" s="334">
        <v>44460</v>
      </c>
      <c r="K402" s="336"/>
    </row>
    <row r="403" spans="1:11" s="335" customFormat="1" ht="25.5" x14ac:dyDescent="0.25">
      <c r="A403" s="287">
        <v>396</v>
      </c>
      <c r="B403" s="332" t="s">
        <v>1467</v>
      </c>
      <c r="C403" s="287" t="s">
        <v>3225</v>
      </c>
      <c r="D403" s="332" t="s">
        <v>3277</v>
      </c>
      <c r="E403" s="333">
        <v>908.64</v>
      </c>
      <c r="F403" s="332" t="s">
        <v>3377</v>
      </c>
      <c r="G403" s="332" t="s">
        <v>3378</v>
      </c>
      <c r="H403" s="287" t="s">
        <v>3228</v>
      </c>
      <c r="I403" s="334">
        <v>44057</v>
      </c>
      <c r="J403" s="334">
        <v>44460</v>
      </c>
      <c r="K403" s="336"/>
    </row>
    <row r="404" spans="1:11" s="335" customFormat="1" ht="25.5" x14ac:dyDescent="0.25">
      <c r="A404" s="287">
        <v>397</v>
      </c>
      <c r="B404" s="332" t="s">
        <v>1467</v>
      </c>
      <c r="C404" s="287" t="s">
        <v>3225</v>
      </c>
      <c r="D404" s="332" t="s">
        <v>3277</v>
      </c>
      <c r="E404" s="333">
        <v>6436.28</v>
      </c>
      <c r="F404" s="332" t="s">
        <v>3377</v>
      </c>
      <c r="G404" s="332" t="s">
        <v>3378</v>
      </c>
      <c r="H404" s="287" t="s">
        <v>3228</v>
      </c>
      <c r="I404" s="334">
        <v>44057</v>
      </c>
      <c r="J404" s="334">
        <v>44460</v>
      </c>
      <c r="K404" s="336"/>
    </row>
    <row r="405" spans="1:11" s="335" customFormat="1" ht="25.5" x14ac:dyDescent="0.25">
      <c r="A405" s="287">
        <v>398</v>
      </c>
      <c r="B405" s="332" t="s">
        <v>1467</v>
      </c>
      <c r="C405" s="287" t="s">
        <v>3225</v>
      </c>
      <c r="D405" s="332" t="s">
        <v>3277</v>
      </c>
      <c r="E405" s="333">
        <v>219.9</v>
      </c>
      <c r="F405" s="332" t="s">
        <v>3379</v>
      </c>
      <c r="G405" s="332" t="s">
        <v>3380</v>
      </c>
      <c r="H405" s="287" t="s">
        <v>3228</v>
      </c>
      <c r="I405" s="334">
        <v>44055</v>
      </c>
      <c r="J405" s="334">
        <v>44460</v>
      </c>
      <c r="K405" s="336"/>
    </row>
    <row r="406" spans="1:11" s="335" customFormat="1" ht="25.5" x14ac:dyDescent="0.25">
      <c r="A406" s="287">
        <v>399</v>
      </c>
      <c r="B406" s="332" t="s">
        <v>1467</v>
      </c>
      <c r="C406" s="287" t="s">
        <v>3225</v>
      </c>
      <c r="D406" s="332" t="s">
        <v>3277</v>
      </c>
      <c r="E406" s="333">
        <v>442.55</v>
      </c>
      <c r="F406" s="332" t="s">
        <v>3379</v>
      </c>
      <c r="G406" s="332" t="s">
        <v>3380</v>
      </c>
      <c r="H406" s="287" t="s">
        <v>3228</v>
      </c>
      <c r="I406" s="334">
        <v>44055</v>
      </c>
      <c r="J406" s="334">
        <v>44460</v>
      </c>
      <c r="K406" s="336"/>
    </row>
    <row r="407" spans="1:11" s="335" customFormat="1" ht="25.5" x14ac:dyDescent="0.25">
      <c r="A407" s="287">
        <v>400</v>
      </c>
      <c r="B407" s="332" t="s">
        <v>1467</v>
      </c>
      <c r="C407" s="287" t="s">
        <v>3225</v>
      </c>
      <c r="D407" s="332" t="s">
        <v>3277</v>
      </c>
      <c r="E407" s="333">
        <v>742.01</v>
      </c>
      <c r="F407" s="332" t="s">
        <v>3379</v>
      </c>
      <c r="G407" s="332" t="s">
        <v>3380</v>
      </c>
      <c r="H407" s="287" t="s">
        <v>3228</v>
      </c>
      <c r="I407" s="334">
        <v>44055</v>
      </c>
      <c r="J407" s="334">
        <v>44460</v>
      </c>
      <c r="K407" s="336"/>
    </row>
    <row r="408" spans="1:11" s="335" customFormat="1" ht="25.5" x14ac:dyDescent="0.25">
      <c r="A408" s="287">
        <v>401</v>
      </c>
      <c r="B408" s="332" t="s">
        <v>1467</v>
      </c>
      <c r="C408" s="287" t="s">
        <v>3225</v>
      </c>
      <c r="D408" s="332" t="s">
        <v>3277</v>
      </c>
      <c r="E408" s="333">
        <v>244.88</v>
      </c>
      <c r="F408" s="332" t="s">
        <v>3379</v>
      </c>
      <c r="G408" s="332" t="s">
        <v>3380</v>
      </c>
      <c r="H408" s="287" t="s">
        <v>3228</v>
      </c>
      <c r="I408" s="334">
        <v>44055</v>
      </c>
      <c r="J408" s="334">
        <v>44460</v>
      </c>
      <c r="K408" s="336"/>
    </row>
    <row r="409" spans="1:11" s="335" customFormat="1" ht="25.5" x14ac:dyDescent="0.25">
      <c r="A409" s="287">
        <v>402</v>
      </c>
      <c r="B409" s="332" t="s">
        <v>1467</v>
      </c>
      <c r="C409" s="287" t="s">
        <v>3225</v>
      </c>
      <c r="D409" s="332" t="s">
        <v>3277</v>
      </c>
      <c r="E409" s="333">
        <v>491.55</v>
      </c>
      <c r="F409" s="332" t="s">
        <v>3379</v>
      </c>
      <c r="G409" s="332" t="s">
        <v>3380</v>
      </c>
      <c r="H409" s="287" t="s">
        <v>3228</v>
      </c>
      <c r="I409" s="334">
        <v>44055</v>
      </c>
      <c r="J409" s="334">
        <v>44460</v>
      </c>
      <c r="K409" s="336"/>
    </row>
    <row r="410" spans="1:11" s="335" customFormat="1" ht="25.5" x14ac:dyDescent="0.25">
      <c r="A410" s="287">
        <v>403</v>
      </c>
      <c r="B410" s="332" t="s">
        <v>1467</v>
      </c>
      <c r="C410" s="287" t="s">
        <v>3225</v>
      </c>
      <c r="D410" s="332" t="s">
        <v>3277</v>
      </c>
      <c r="E410" s="333">
        <v>811.43</v>
      </c>
      <c r="F410" s="332" t="s">
        <v>3381</v>
      </c>
      <c r="G410" s="332" t="s">
        <v>3382</v>
      </c>
      <c r="H410" s="287" t="s">
        <v>3228</v>
      </c>
      <c r="I410" s="334">
        <v>44053</v>
      </c>
      <c r="J410" s="334">
        <v>44460</v>
      </c>
      <c r="K410" s="336"/>
    </row>
    <row r="411" spans="1:11" s="335" customFormat="1" ht="25.5" x14ac:dyDescent="0.25">
      <c r="A411" s="287">
        <v>404</v>
      </c>
      <c r="B411" s="332" t="s">
        <v>1467</v>
      </c>
      <c r="C411" s="287" t="s">
        <v>3225</v>
      </c>
      <c r="D411" s="332" t="s">
        <v>3277</v>
      </c>
      <c r="E411" s="333">
        <v>1162.0999999999999</v>
      </c>
      <c r="F411" s="332" t="s">
        <v>3381</v>
      </c>
      <c r="G411" s="332" t="s">
        <v>3382</v>
      </c>
      <c r="H411" s="287" t="s">
        <v>3228</v>
      </c>
      <c r="I411" s="334">
        <v>44053</v>
      </c>
      <c r="J411" s="334">
        <v>44460</v>
      </c>
      <c r="K411" s="336"/>
    </row>
    <row r="412" spans="1:11" s="335" customFormat="1" ht="25.5" x14ac:dyDescent="0.25">
      <c r="A412" s="287">
        <v>405</v>
      </c>
      <c r="B412" s="332" t="s">
        <v>1467</v>
      </c>
      <c r="C412" s="287" t="s">
        <v>3225</v>
      </c>
      <c r="D412" s="332" t="s">
        <v>3277</v>
      </c>
      <c r="E412" s="333">
        <v>1728.87</v>
      </c>
      <c r="F412" s="332" t="s">
        <v>3381</v>
      </c>
      <c r="G412" s="332" t="s">
        <v>3382</v>
      </c>
      <c r="H412" s="287" t="s">
        <v>3228</v>
      </c>
      <c r="I412" s="334">
        <v>44053</v>
      </c>
      <c r="J412" s="334">
        <v>44460</v>
      </c>
      <c r="K412" s="336"/>
    </row>
    <row r="413" spans="1:11" s="335" customFormat="1" ht="25.5" x14ac:dyDescent="0.25">
      <c r="A413" s="287">
        <v>406</v>
      </c>
      <c r="B413" s="332" t="s">
        <v>1467</v>
      </c>
      <c r="C413" s="287" t="s">
        <v>3225</v>
      </c>
      <c r="D413" s="332" t="s">
        <v>3277</v>
      </c>
      <c r="E413" s="333">
        <v>799.07</v>
      </c>
      <c r="F413" s="332" t="s">
        <v>3381</v>
      </c>
      <c r="G413" s="332" t="s">
        <v>3382</v>
      </c>
      <c r="H413" s="287" t="s">
        <v>3228</v>
      </c>
      <c r="I413" s="334">
        <v>44053</v>
      </c>
      <c r="J413" s="334">
        <v>44460</v>
      </c>
      <c r="K413" s="336"/>
    </row>
    <row r="414" spans="1:11" s="335" customFormat="1" ht="25.5" x14ac:dyDescent="0.25">
      <c r="A414" s="287">
        <v>407</v>
      </c>
      <c r="B414" s="332" t="s">
        <v>1467</v>
      </c>
      <c r="C414" s="287" t="s">
        <v>3225</v>
      </c>
      <c r="D414" s="332" t="s">
        <v>3277</v>
      </c>
      <c r="E414" s="333">
        <v>1083.46</v>
      </c>
      <c r="F414" s="332" t="s">
        <v>3381</v>
      </c>
      <c r="G414" s="332" t="s">
        <v>3382</v>
      </c>
      <c r="H414" s="287" t="s">
        <v>3228</v>
      </c>
      <c r="I414" s="334">
        <v>44053</v>
      </c>
      <c r="J414" s="334">
        <v>44460</v>
      </c>
      <c r="K414" s="336"/>
    </row>
    <row r="415" spans="1:11" s="335" customFormat="1" ht="25.5" x14ac:dyDescent="0.25">
      <c r="A415" s="287">
        <v>408</v>
      </c>
      <c r="B415" s="332" t="s">
        <v>1467</v>
      </c>
      <c r="C415" s="287" t="s">
        <v>3225</v>
      </c>
      <c r="D415" s="332" t="s">
        <v>3277</v>
      </c>
      <c r="E415" s="333">
        <v>969.68</v>
      </c>
      <c r="F415" s="332" t="s">
        <v>3381</v>
      </c>
      <c r="G415" s="332" t="s">
        <v>3382</v>
      </c>
      <c r="H415" s="287" t="s">
        <v>3228</v>
      </c>
      <c r="I415" s="334">
        <v>44053</v>
      </c>
      <c r="J415" s="334">
        <v>44460</v>
      </c>
      <c r="K415" s="336"/>
    </row>
    <row r="416" spans="1:11" s="335" customFormat="1" ht="25.5" x14ac:dyDescent="0.25">
      <c r="A416" s="287">
        <v>409</v>
      </c>
      <c r="B416" s="332" t="s">
        <v>1467</v>
      </c>
      <c r="C416" s="287" t="s">
        <v>3225</v>
      </c>
      <c r="D416" s="332" t="s">
        <v>3277</v>
      </c>
      <c r="E416" s="333">
        <v>757.49</v>
      </c>
      <c r="F416" s="332" t="s">
        <v>3381</v>
      </c>
      <c r="G416" s="332" t="s">
        <v>3382</v>
      </c>
      <c r="H416" s="287" t="s">
        <v>3228</v>
      </c>
      <c r="I416" s="334">
        <v>44053</v>
      </c>
      <c r="J416" s="334">
        <v>44460</v>
      </c>
      <c r="K416" s="336"/>
    </row>
    <row r="417" spans="1:11" s="335" customFormat="1" ht="38.25" x14ac:dyDescent="0.25">
      <c r="A417" s="287">
        <v>410</v>
      </c>
      <c r="B417" s="332" t="s">
        <v>589</v>
      </c>
      <c r="C417" s="287" t="s">
        <v>3225</v>
      </c>
      <c r="D417" s="332" t="s">
        <v>3226</v>
      </c>
      <c r="E417" s="333">
        <v>96999.43</v>
      </c>
      <c r="F417" s="332" t="s">
        <v>3227</v>
      </c>
      <c r="G417" s="332" t="s">
        <v>2454</v>
      </c>
      <c r="H417" s="287" t="s">
        <v>3228</v>
      </c>
      <c r="I417" s="334">
        <v>44461</v>
      </c>
      <c r="J417" s="334">
        <v>44461</v>
      </c>
      <c r="K417" s="336"/>
    </row>
    <row r="418" spans="1:11" s="335" customFormat="1" ht="25.5" x14ac:dyDescent="0.25">
      <c r="A418" s="287">
        <v>411</v>
      </c>
      <c r="B418" s="332" t="s">
        <v>3290</v>
      </c>
      <c r="C418" s="287" t="s">
        <v>3225</v>
      </c>
      <c r="D418" s="332" t="s">
        <v>3291</v>
      </c>
      <c r="E418" s="333">
        <v>24000</v>
      </c>
      <c r="F418" s="332" t="s">
        <v>3292</v>
      </c>
      <c r="G418" s="332" t="s">
        <v>3293</v>
      </c>
      <c r="H418" s="287" t="s">
        <v>3228</v>
      </c>
      <c r="I418" s="334">
        <v>42228</v>
      </c>
      <c r="J418" s="334">
        <v>44461</v>
      </c>
      <c r="K418" s="336"/>
    </row>
    <row r="419" spans="1:11" s="335" customFormat="1" ht="25.5" x14ac:dyDescent="0.25">
      <c r="A419" s="287">
        <v>412</v>
      </c>
      <c r="B419" s="332" t="s">
        <v>589</v>
      </c>
      <c r="C419" s="287" t="s">
        <v>3225</v>
      </c>
      <c r="D419" s="332" t="s">
        <v>3226</v>
      </c>
      <c r="E419" s="333">
        <v>21600</v>
      </c>
      <c r="F419" s="332" t="s">
        <v>3507</v>
      </c>
      <c r="G419" s="332" t="s">
        <v>3508</v>
      </c>
      <c r="H419" s="287" t="s">
        <v>3228</v>
      </c>
      <c r="I419" s="334">
        <v>44461</v>
      </c>
      <c r="J419" s="334">
        <v>44461</v>
      </c>
      <c r="K419" s="336"/>
    </row>
    <row r="420" spans="1:11" s="335" customFormat="1" ht="25.5" x14ac:dyDescent="0.25">
      <c r="A420" s="287">
        <v>413</v>
      </c>
      <c r="B420" s="332" t="s">
        <v>501</v>
      </c>
      <c r="C420" s="287" t="s">
        <v>3225</v>
      </c>
      <c r="D420" s="332" t="s">
        <v>3307</v>
      </c>
      <c r="E420" s="333">
        <v>6935</v>
      </c>
      <c r="F420" s="332" t="s">
        <v>3411</v>
      </c>
      <c r="G420" s="332" t="s">
        <v>3412</v>
      </c>
      <c r="H420" s="287" t="s">
        <v>3228</v>
      </c>
      <c r="I420" s="334">
        <v>44063</v>
      </c>
      <c r="J420" s="334">
        <v>44461</v>
      </c>
      <c r="K420" s="336"/>
    </row>
    <row r="421" spans="1:11" s="335" customFormat="1" ht="25.5" x14ac:dyDescent="0.25">
      <c r="A421" s="287">
        <v>414</v>
      </c>
      <c r="B421" s="332" t="s">
        <v>1467</v>
      </c>
      <c r="C421" s="287" t="s">
        <v>3225</v>
      </c>
      <c r="D421" s="332" t="s">
        <v>3277</v>
      </c>
      <c r="E421" s="333">
        <v>820.93</v>
      </c>
      <c r="F421" s="332" t="s">
        <v>3379</v>
      </c>
      <c r="G421" s="332" t="s">
        <v>3380</v>
      </c>
      <c r="H421" s="287" t="s">
        <v>3228</v>
      </c>
      <c r="I421" s="334">
        <v>44055</v>
      </c>
      <c r="J421" s="334">
        <v>44461</v>
      </c>
      <c r="K421" s="336"/>
    </row>
    <row r="422" spans="1:11" s="335" customFormat="1" ht="25.5" x14ac:dyDescent="0.25">
      <c r="A422" s="287">
        <v>415</v>
      </c>
      <c r="B422" s="332" t="s">
        <v>1467</v>
      </c>
      <c r="C422" s="287" t="s">
        <v>3225</v>
      </c>
      <c r="D422" s="332" t="s">
        <v>3277</v>
      </c>
      <c r="E422" s="333">
        <v>789.82</v>
      </c>
      <c r="F422" s="332" t="s">
        <v>3379</v>
      </c>
      <c r="G422" s="332" t="s">
        <v>3380</v>
      </c>
      <c r="H422" s="287" t="s">
        <v>3228</v>
      </c>
      <c r="I422" s="334">
        <v>44055</v>
      </c>
      <c r="J422" s="334">
        <v>44461</v>
      </c>
      <c r="K422" s="336"/>
    </row>
    <row r="423" spans="1:11" s="335" customFormat="1" ht="25.5" x14ac:dyDescent="0.25">
      <c r="A423" s="287">
        <v>416</v>
      </c>
      <c r="B423" s="332" t="s">
        <v>1467</v>
      </c>
      <c r="C423" s="287" t="s">
        <v>3225</v>
      </c>
      <c r="D423" s="332" t="s">
        <v>3277</v>
      </c>
      <c r="E423" s="333">
        <v>1513.83</v>
      </c>
      <c r="F423" s="332" t="s">
        <v>3379</v>
      </c>
      <c r="G423" s="332" t="s">
        <v>3380</v>
      </c>
      <c r="H423" s="287" t="s">
        <v>3228</v>
      </c>
      <c r="I423" s="334">
        <v>44055</v>
      </c>
      <c r="J423" s="334">
        <v>44461</v>
      </c>
      <c r="K423" s="336"/>
    </row>
    <row r="424" spans="1:11" s="335" customFormat="1" ht="25.5" x14ac:dyDescent="0.25">
      <c r="A424" s="287">
        <v>417</v>
      </c>
      <c r="B424" s="332" t="s">
        <v>589</v>
      </c>
      <c r="C424" s="287" t="s">
        <v>3225</v>
      </c>
      <c r="D424" s="332" t="s">
        <v>3226</v>
      </c>
      <c r="E424" s="333">
        <v>21700</v>
      </c>
      <c r="F424" s="332" t="s">
        <v>3509</v>
      </c>
      <c r="G424" s="332" t="s">
        <v>3510</v>
      </c>
      <c r="H424" s="287" t="s">
        <v>3228</v>
      </c>
      <c r="I424" s="334">
        <v>44446</v>
      </c>
      <c r="J424" s="334">
        <v>44446</v>
      </c>
      <c r="K424" s="336"/>
    </row>
    <row r="425" spans="1:11" s="335" customFormat="1" ht="25.5" x14ac:dyDescent="0.25">
      <c r="A425" s="287">
        <v>418</v>
      </c>
      <c r="B425" s="332" t="s">
        <v>589</v>
      </c>
      <c r="C425" s="287" t="s">
        <v>3225</v>
      </c>
      <c r="D425" s="332" t="s">
        <v>3226</v>
      </c>
      <c r="E425" s="333">
        <v>32000</v>
      </c>
      <c r="F425" s="332" t="s">
        <v>3322</v>
      </c>
      <c r="G425" s="332" t="s">
        <v>3323</v>
      </c>
      <c r="H425" s="287" t="s">
        <v>3228</v>
      </c>
      <c r="I425" s="334">
        <v>44456</v>
      </c>
      <c r="J425" s="334">
        <v>44456</v>
      </c>
      <c r="K425" s="336"/>
    </row>
    <row r="426" spans="1:11" s="335" customFormat="1" ht="25.5" x14ac:dyDescent="0.25">
      <c r="A426" s="287">
        <v>419</v>
      </c>
      <c r="B426" s="332" t="s">
        <v>589</v>
      </c>
      <c r="C426" s="287" t="s">
        <v>3225</v>
      </c>
      <c r="D426" s="332" t="s">
        <v>3226</v>
      </c>
      <c r="E426" s="333">
        <v>28000</v>
      </c>
      <c r="F426" s="332" t="s">
        <v>3511</v>
      </c>
      <c r="G426" s="332" t="s">
        <v>3512</v>
      </c>
      <c r="H426" s="287" t="s">
        <v>3228</v>
      </c>
      <c r="I426" s="334">
        <v>44456</v>
      </c>
      <c r="J426" s="334">
        <v>44456</v>
      </c>
      <c r="K426" s="336"/>
    </row>
    <row r="427" spans="1:11" s="335" customFormat="1" ht="25.5" x14ac:dyDescent="0.25">
      <c r="A427" s="287">
        <v>420</v>
      </c>
      <c r="B427" s="332" t="s">
        <v>589</v>
      </c>
      <c r="C427" s="287" t="s">
        <v>3225</v>
      </c>
      <c r="D427" s="332" t="s">
        <v>3226</v>
      </c>
      <c r="E427" s="333">
        <v>32000</v>
      </c>
      <c r="F427" s="332" t="s">
        <v>3438</v>
      </c>
      <c r="G427" s="332" t="s">
        <v>3439</v>
      </c>
      <c r="H427" s="287" t="s">
        <v>3228</v>
      </c>
      <c r="I427" s="334">
        <v>44456</v>
      </c>
      <c r="J427" s="334">
        <v>44456</v>
      </c>
      <c r="K427" s="336"/>
    </row>
    <row r="428" spans="1:11" s="335" customFormat="1" ht="25.5" x14ac:dyDescent="0.25">
      <c r="A428" s="287">
        <v>421</v>
      </c>
      <c r="B428" s="332" t="s">
        <v>589</v>
      </c>
      <c r="C428" s="287" t="s">
        <v>3225</v>
      </c>
      <c r="D428" s="332" t="s">
        <v>3226</v>
      </c>
      <c r="E428" s="333">
        <v>24000</v>
      </c>
      <c r="F428" s="332" t="s">
        <v>3442</v>
      </c>
      <c r="G428" s="332" t="s">
        <v>3443</v>
      </c>
      <c r="H428" s="287" t="s">
        <v>3228</v>
      </c>
      <c r="I428" s="334">
        <v>44456</v>
      </c>
      <c r="J428" s="334">
        <v>44456</v>
      </c>
      <c r="K428" s="336"/>
    </row>
    <row r="429" spans="1:11" s="335" customFormat="1" ht="25.5" x14ac:dyDescent="0.25">
      <c r="A429" s="287">
        <v>422</v>
      </c>
      <c r="B429" s="332" t="s">
        <v>589</v>
      </c>
      <c r="C429" s="287" t="s">
        <v>3225</v>
      </c>
      <c r="D429" s="332" t="s">
        <v>3226</v>
      </c>
      <c r="E429" s="333">
        <v>32000</v>
      </c>
      <c r="F429" s="332" t="s">
        <v>3450</v>
      </c>
      <c r="G429" s="332" t="s">
        <v>3451</v>
      </c>
      <c r="H429" s="287" t="s">
        <v>3228</v>
      </c>
      <c r="I429" s="334">
        <v>44456</v>
      </c>
      <c r="J429" s="334">
        <v>44456</v>
      </c>
      <c r="K429" s="336"/>
    </row>
    <row r="430" spans="1:11" s="335" customFormat="1" ht="25.5" x14ac:dyDescent="0.25">
      <c r="A430" s="287">
        <v>423</v>
      </c>
      <c r="B430" s="332" t="s">
        <v>589</v>
      </c>
      <c r="C430" s="287" t="s">
        <v>3225</v>
      </c>
      <c r="D430" s="332" t="s">
        <v>3226</v>
      </c>
      <c r="E430" s="333">
        <v>27000</v>
      </c>
      <c r="F430" s="332" t="s">
        <v>3233</v>
      </c>
      <c r="G430" s="332" t="s">
        <v>3234</v>
      </c>
      <c r="H430" s="287" t="s">
        <v>3228</v>
      </c>
      <c r="I430" s="334">
        <v>44456</v>
      </c>
      <c r="J430" s="334">
        <v>44456</v>
      </c>
      <c r="K430" s="336"/>
    </row>
    <row r="431" spans="1:11" s="335" customFormat="1" ht="25.5" x14ac:dyDescent="0.25">
      <c r="A431" s="287">
        <v>424</v>
      </c>
      <c r="B431" s="332" t="s">
        <v>589</v>
      </c>
      <c r="C431" s="287" t="s">
        <v>3225</v>
      </c>
      <c r="D431" s="332" t="s">
        <v>3226</v>
      </c>
      <c r="E431" s="333">
        <v>34000</v>
      </c>
      <c r="F431" s="332" t="s">
        <v>3358</v>
      </c>
      <c r="G431" s="332" t="s">
        <v>3359</v>
      </c>
      <c r="H431" s="287" t="s">
        <v>3228</v>
      </c>
      <c r="I431" s="334">
        <v>44463</v>
      </c>
      <c r="J431" s="334">
        <v>44463</v>
      </c>
      <c r="K431" s="336"/>
    </row>
    <row r="432" spans="1:11" s="335" customFormat="1" ht="25.5" x14ac:dyDescent="0.25">
      <c r="A432" s="287">
        <v>425</v>
      </c>
      <c r="B432" s="332" t="s">
        <v>589</v>
      </c>
      <c r="C432" s="287" t="s">
        <v>3225</v>
      </c>
      <c r="D432" s="332" t="s">
        <v>3226</v>
      </c>
      <c r="E432" s="333">
        <v>24000</v>
      </c>
      <c r="F432" s="332" t="s">
        <v>3241</v>
      </c>
      <c r="G432" s="332" t="s">
        <v>3242</v>
      </c>
      <c r="H432" s="287" t="s">
        <v>3228</v>
      </c>
      <c r="I432" s="334">
        <v>44463</v>
      </c>
      <c r="J432" s="334">
        <v>44463</v>
      </c>
      <c r="K432" s="336"/>
    </row>
    <row r="433" spans="1:11" s="335" customFormat="1" ht="25.5" x14ac:dyDescent="0.25">
      <c r="A433" s="287">
        <v>426</v>
      </c>
      <c r="B433" s="332" t="s">
        <v>633</v>
      </c>
      <c r="C433" s="287" t="s">
        <v>3225</v>
      </c>
      <c r="D433" s="332" t="s">
        <v>3307</v>
      </c>
      <c r="E433" s="333">
        <v>115810</v>
      </c>
      <c r="F433" s="332" t="s">
        <v>3403</v>
      </c>
      <c r="G433" s="332" t="s">
        <v>3404</v>
      </c>
      <c r="H433" s="287" t="s">
        <v>3228</v>
      </c>
      <c r="I433" s="334">
        <v>43766</v>
      </c>
      <c r="J433" s="334">
        <v>44463</v>
      </c>
      <c r="K433" s="336"/>
    </row>
    <row r="434" spans="1:11" s="335" customFormat="1" ht="25.5" x14ac:dyDescent="0.25">
      <c r="A434" s="287">
        <v>427</v>
      </c>
      <c r="B434" s="332" t="s">
        <v>501</v>
      </c>
      <c r="C434" s="287" t="s">
        <v>3225</v>
      </c>
      <c r="D434" s="332" t="s">
        <v>3307</v>
      </c>
      <c r="E434" s="333">
        <v>970</v>
      </c>
      <c r="F434" s="332" t="s">
        <v>3411</v>
      </c>
      <c r="G434" s="332" t="s">
        <v>3412</v>
      </c>
      <c r="H434" s="287" t="s">
        <v>3228</v>
      </c>
      <c r="I434" s="334">
        <v>44063</v>
      </c>
      <c r="J434" s="334">
        <v>44467</v>
      </c>
      <c r="K434" s="336"/>
    </row>
    <row r="435" spans="1:11" s="335" customFormat="1" ht="25.5" x14ac:dyDescent="0.25">
      <c r="A435" s="287">
        <v>428</v>
      </c>
      <c r="B435" s="332" t="s">
        <v>1467</v>
      </c>
      <c r="C435" s="287" t="s">
        <v>3225</v>
      </c>
      <c r="D435" s="332" t="s">
        <v>3277</v>
      </c>
      <c r="E435" s="333">
        <v>220.6</v>
      </c>
      <c r="F435" s="332" t="s">
        <v>3377</v>
      </c>
      <c r="G435" s="332" t="s">
        <v>3378</v>
      </c>
      <c r="H435" s="287" t="s">
        <v>3228</v>
      </c>
      <c r="I435" s="334">
        <v>44057</v>
      </c>
      <c r="J435" s="334">
        <v>44468</v>
      </c>
      <c r="K435" s="336"/>
    </row>
    <row r="436" spans="1:11" s="335" customFormat="1" ht="25.5" x14ac:dyDescent="0.25">
      <c r="A436" s="287">
        <v>429</v>
      </c>
      <c r="B436" s="332" t="s">
        <v>1467</v>
      </c>
      <c r="C436" s="287" t="s">
        <v>3225</v>
      </c>
      <c r="D436" s="332" t="s">
        <v>3277</v>
      </c>
      <c r="E436" s="333">
        <v>226.36</v>
      </c>
      <c r="F436" s="332" t="s">
        <v>3377</v>
      </c>
      <c r="G436" s="332" t="s">
        <v>3378</v>
      </c>
      <c r="H436" s="287" t="s">
        <v>3228</v>
      </c>
      <c r="I436" s="334">
        <v>44057</v>
      </c>
      <c r="J436" s="334">
        <v>44468</v>
      </c>
      <c r="K436" s="336"/>
    </row>
    <row r="437" spans="1:11" s="335" customFormat="1" ht="38.25" x14ac:dyDescent="0.25">
      <c r="A437" s="287">
        <v>430</v>
      </c>
      <c r="B437" s="332" t="s">
        <v>585</v>
      </c>
      <c r="C437" s="287" t="s">
        <v>3225</v>
      </c>
      <c r="D437" s="332" t="s">
        <v>3226</v>
      </c>
      <c r="E437" s="333">
        <v>113956.38</v>
      </c>
      <c r="F437" s="332" t="s">
        <v>3513</v>
      </c>
      <c r="G437" s="332" t="s">
        <v>3514</v>
      </c>
      <c r="H437" s="287" t="s">
        <v>3228</v>
      </c>
      <c r="I437" s="334">
        <v>44469</v>
      </c>
      <c r="J437" s="334">
        <v>44469</v>
      </c>
      <c r="K437" s="336"/>
    </row>
    <row r="438" spans="1:11" s="335" customFormat="1" ht="25.5" x14ac:dyDescent="0.25">
      <c r="A438" s="287">
        <v>431</v>
      </c>
      <c r="B438" s="332" t="s">
        <v>589</v>
      </c>
      <c r="C438" s="287" t="s">
        <v>3225</v>
      </c>
      <c r="D438" s="332" t="s">
        <v>3226</v>
      </c>
      <c r="E438" s="333">
        <v>21000</v>
      </c>
      <c r="F438" s="332" t="s">
        <v>3515</v>
      </c>
      <c r="G438" s="332" t="s">
        <v>3516</v>
      </c>
      <c r="H438" s="287" t="s">
        <v>3228</v>
      </c>
      <c r="I438" s="334">
        <v>44466</v>
      </c>
      <c r="J438" s="334">
        <v>44466</v>
      </c>
      <c r="K438" s="336"/>
    </row>
    <row r="439" spans="1:11" s="335" customFormat="1" ht="25.5" x14ac:dyDescent="0.25">
      <c r="A439" s="287">
        <v>432</v>
      </c>
      <c r="B439" s="332" t="s">
        <v>589</v>
      </c>
      <c r="C439" s="287" t="s">
        <v>3225</v>
      </c>
      <c r="D439" s="332" t="s">
        <v>3226</v>
      </c>
      <c r="E439" s="333">
        <v>32920.629999999997</v>
      </c>
      <c r="F439" s="332" t="s">
        <v>3311</v>
      </c>
      <c r="G439" s="332" t="s">
        <v>1666</v>
      </c>
      <c r="H439" s="287" t="s">
        <v>3228</v>
      </c>
      <c r="I439" s="334">
        <v>44470</v>
      </c>
      <c r="J439" s="334">
        <v>44470</v>
      </c>
      <c r="K439" s="336"/>
    </row>
    <row r="440" spans="1:11" s="335" customFormat="1" ht="25.5" x14ac:dyDescent="0.25">
      <c r="A440" s="287">
        <v>433</v>
      </c>
      <c r="B440" s="332" t="s">
        <v>589</v>
      </c>
      <c r="C440" s="287" t="s">
        <v>3225</v>
      </c>
      <c r="D440" s="332" t="s">
        <v>3226</v>
      </c>
      <c r="E440" s="333">
        <v>27000</v>
      </c>
      <c r="F440" s="332" t="s">
        <v>3257</v>
      </c>
      <c r="G440" s="332" t="s">
        <v>3258</v>
      </c>
      <c r="H440" s="287" t="s">
        <v>3228</v>
      </c>
      <c r="I440" s="334">
        <v>44459</v>
      </c>
      <c r="J440" s="334">
        <v>44459</v>
      </c>
      <c r="K440" s="336"/>
    </row>
    <row r="441" spans="1:11" s="335" customFormat="1" ht="25.5" x14ac:dyDescent="0.25">
      <c r="A441" s="287">
        <v>434</v>
      </c>
      <c r="B441" s="332" t="s">
        <v>633</v>
      </c>
      <c r="C441" s="287" t="s">
        <v>3225</v>
      </c>
      <c r="D441" s="332" t="s">
        <v>3437</v>
      </c>
      <c r="E441" s="333">
        <v>478271.72</v>
      </c>
      <c r="F441" s="332" t="s">
        <v>3517</v>
      </c>
      <c r="G441" s="332" t="s">
        <v>3518</v>
      </c>
      <c r="H441" s="287" t="s">
        <v>3228</v>
      </c>
      <c r="I441" s="334">
        <v>44424</v>
      </c>
      <c r="J441" s="334">
        <v>44475</v>
      </c>
      <c r="K441" s="336"/>
    </row>
    <row r="442" spans="1:11" s="335" customFormat="1" ht="25.5" x14ac:dyDescent="0.25">
      <c r="A442" s="287">
        <v>435</v>
      </c>
      <c r="B442" s="332" t="s">
        <v>589</v>
      </c>
      <c r="C442" s="287" t="s">
        <v>3225</v>
      </c>
      <c r="D442" s="332" t="s">
        <v>3226</v>
      </c>
      <c r="E442" s="333">
        <v>19500</v>
      </c>
      <c r="F442" s="332" t="s">
        <v>3272</v>
      </c>
      <c r="G442" s="332" t="s">
        <v>3273</v>
      </c>
      <c r="H442" s="287" t="s">
        <v>3228</v>
      </c>
      <c r="I442" s="334">
        <v>44475</v>
      </c>
      <c r="J442" s="334">
        <v>44475</v>
      </c>
      <c r="K442" s="336"/>
    </row>
    <row r="443" spans="1:11" s="335" customFormat="1" ht="25.5" x14ac:dyDescent="0.25">
      <c r="A443" s="287">
        <v>436</v>
      </c>
      <c r="B443" s="332" t="s">
        <v>589</v>
      </c>
      <c r="C443" s="287" t="s">
        <v>3225</v>
      </c>
      <c r="D443" s="332" t="s">
        <v>3226</v>
      </c>
      <c r="E443" s="333">
        <v>19500</v>
      </c>
      <c r="F443" s="332" t="s">
        <v>3261</v>
      </c>
      <c r="G443" s="332" t="s">
        <v>3262</v>
      </c>
      <c r="H443" s="287" t="s">
        <v>3228</v>
      </c>
      <c r="I443" s="334">
        <v>44475</v>
      </c>
      <c r="J443" s="334">
        <v>44475</v>
      </c>
      <c r="K443" s="336"/>
    </row>
    <row r="444" spans="1:11" s="335" customFormat="1" ht="38.25" x14ac:dyDescent="0.25">
      <c r="A444" s="287">
        <v>437</v>
      </c>
      <c r="B444" s="332" t="s">
        <v>589</v>
      </c>
      <c r="C444" s="287" t="s">
        <v>3225</v>
      </c>
      <c r="D444" s="332" t="s">
        <v>3226</v>
      </c>
      <c r="E444" s="333">
        <v>19588</v>
      </c>
      <c r="F444" s="332" t="s">
        <v>3519</v>
      </c>
      <c r="G444" s="332" t="s">
        <v>3520</v>
      </c>
      <c r="H444" s="287" t="s">
        <v>3228</v>
      </c>
      <c r="I444" s="334">
        <v>44476</v>
      </c>
      <c r="J444" s="334">
        <v>44476</v>
      </c>
      <c r="K444" s="336"/>
    </row>
    <row r="445" spans="1:11" s="335" customFormat="1" ht="12.75" x14ac:dyDescent="0.25">
      <c r="A445" s="287">
        <v>438</v>
      </c>
      <c r="B445" s="332" t="s">
        <v>3276</v>
      </c>
      <c r="C445" s="287" t="s">
        <v>3225</v>
      </c>
      <c r="D445" s="332" t="s">
        <v>3283</v>
      </c>
      <c r="E445" s="333">
        <v>84000</v>
      </c>
      <c r="F445" s="332" t="s">
        <v>3521</v>
      </c>
      <c r="G445" s="332" t="s">
        <v>3522</v>
      </c>
      <c r="H445" s="287" t="s">
        <v>3228</v>
      </c>
      <c r="I445" s="334">
        <v>44095</v>
      </c>
      <c r="J445" s="334">
        <v>44476</v>
      </c>
      <c r="K445" s="336"/>
    </row>
    <row r="446" spans="1:11" s="335" customFormat="1" ht="25.5" x14ac:dyDescent="0.25">
      <c r="A446" s="287">
        <v>439</v>
      </c>
      <c r="B446" s="332" t="s">
        <v>589</v>
      </c>
      <c r="C446" s="287" t="s">
        <v>3225</v>
      </c>
      <c r="D446" s="332" t="s">
        <v>3226</v>
      </c>
      <c r="E446" s="333">
        <v>21000</v>
      </c>
      <c r="F446" s="332" t="s">
        <v>3239</v>
      </c>
      <c r="G446" s="332" t="s">
        <v>3240</v>
      </c>
      <c r="H446" s="287" t="s">
        <v>3228</v>
      </c>
      <c r="I446" s="334">
        <v>44480</v>
      </c>
      <c r="J446" s="334">
        <v>44480</v>
      </c>
      <c r="K446" s="336"/>
    </row>
    <row r="447" spans="1:11" s="335" customFormat="1" ht="25.5" x14ac:dyDescent="0.25">
      <c r="A447" s="287">
        <v>440</v>
      </c>
      <c r="B447" s="332" t="s">
        <v>589</v>
      </c>
      <c r="C447" s="287" t="s">
        <v>3225</v>
      </c>
      <c r="D447" s="332" t="s">
        <v>3226</v>
      </c>
      <c r="E447" s="333">
        <v>35125</v>
      </c>
      <c r="F447" s="332" t="s">
        <v>3523</v>
      </c>
      <c r="G447" s="332" t="s">
        <v>3524</v>
      </c>
      <c r="H447" s="287" t="s">
        <v>3228</v>
      </c>
      <c r="I447" s="334">
        <v>44481</v>
      </c>
      <c r="J447" s="334">
        <v>44481</v>
      </c>
      <c r="K447" s="336"/>
    </row>
    <row r="448" spans="1:11" s="335" customFormat="1" ht="25.5" x14ac:dyDescent="0.25">
      <c r="A448" s="287">
        <v>441</v>
      </c>
      <c r="B448" s="332" t="s">
        <v>589</v>
      </c>
      <c r="C448" s="287" t="s">
        <v>3225</v>
      </c>
      <c r="D448" s="332" t="s">
        <v>3226</v>
      </c>
      <c r="E448" s="333">
        <v>35200</v>
      </c>
      <c r="F448" s="332" t="s">
        <v>3440</v>
      </c>
      <c r="G448" s="332" t="s">
        <v>3441</v>
      </c>
      <c r="H448" s="287" t="s">
        <v>3228</v>
      </c>
      <c r="I448" s="334">
        <v>44482</v>
      </c>
      <c r="J448" s="334">
        <v>44482</v>
      </c>
      <c r="K448" s="336"/>
    </row>
    <row r="449" spans="1:11" s="335" customFormat="1" ht="25.5" x14ac:dyDescent="0.25">
      <c r="A449" s="287">
        <v>442</v>
      </c>
      <c r="B449" s="332" t="s">
        <v>589</v>
      </c>
      <c r="C449" s="287" t="s">
        <v>3225</v>
      </c>
      <c r="D449" s="332" t="s">
        <v>3226</v>
      </c>
      <c r="E449" s="333">
        <v>35000</v>
      </c>
      <c r="F449" s="332" t="s">
        <v>3401</v>
      </c>
      <c r="G449" s="332" t="s">
        <v>3402</v>
      </c>
      <c r="H449" s="287" t="s">
        <v>3228</v>
      </c>
      <c r="I449" s="334">
        <v>44483</v>
      </c>
      <c r="J449" s="334">
        <v>44483</v>
      </c>
      <c r="K449" s="336"/>
    </row>
    <row r="450" spans="1:11" s="335" customFormat="1" ht="25.5" x14ac:dyDescent="0.25">
      <c r="A450" s="287">
        <v>443</v>
      </c>
      <c r="B450" s="332" t="s">
        <v>589</v>
      </c>
      <c r="C450" s="287" t="s">
        <v>3225</v>
      </c>
      <c r="D450" s="332" t="s">
        <v>3226</v>
      </c>
      <c r="E450" s="333">
        <v>72757.899999999994</v>
      </c>
      <c r="F450" s="332" t="s">
        <v>3274</v>
      </c>
      <c r="G450" s="332" t="s">
        <v>3275</v>
      </c>
      <c r="H450" s="287" t="s">
        <v>3228</v>
      </c>
      <c r="I450" s="334">
        <v>44487</v>
      </c>
      <c r="J450" s="334">
        <v>44487</v>
      </c>
      <c r="K450" s="336"/>
    </row>
    <row r="451" spans="1:11" s="335" customFormat="1" ht="12.75" x14ac:dyDescent="0.25">
      <c r="A451" s="287">
        <v>444</v>
      </c>
      <c r="B451" s="332" t="s">
        <v>633</v>
      </c>
      <c r="C451" s="287" t="s">
        <v>3225</v>
      </c>
      <c r="D451" s="332" t="s">
        <v>3307</v>
      </c>
      <c r="E451" s="333">
        <v>30195.48</v>
      </c>
      <c r="F451" s="332" t="s">
        <v>3525</v>
      </c>
      <c r="G451" s="332" t="s">
        <v>3526</v>
      </c>
      <c r="H451" s="287" t="s">
        <v>3228</v>
      </c>
      <c r="I451" s="334">
        <v>44498</v>
      </c>
      <c r="J451" s="334">
        <v>44487</v>
      </c>
      <c r="K451" s="336"/>
    </row>
    <row r="452" spans="1:11" s="335" customFormat="1" ht="25.5" x14ac:dyDescent="0.25">
      <c r="A452" s="287">
        <v>445</v>
      </c>
      <c r="B452" s="332" t="s">
        <v>589</v>
      </c>
      <c r="C452" s="287" t="s">
        <v>3225</v>
      </c>
      <c r="D452" s="332" t="s">
        <v>3226</v>
      </c>
      <c r="E452" s="333">
        <v>18000</v>
      </c>
      <c r="F452" s="332" t="s">
        <v>3407</v>
      </c>
      <c r="G452" s="332" t="s">
        <v>3408</v>
      </c>
      <c r="H452" s="287" t="s">
        <v>3228</v>
      </c>
      <c r="I452" s="334">
        <v>44487</v>
      </c>
      <c r="J452" s="334">
        <v>44487</v>
      </c>
      <c r="K452" s="336"/>
    </row>
    <row r="453" spans="1:11" s="335" customFormat="1" ht="25.5" x14ac:dyDescent="0.25">
      <c r="A453" s="287">
        <v>446</v>
      </c>
      <c r="B453" s="332" t="s">
        <v>589</v>
      </c>
      <c r="C453" s="287" t="s">
        <v>3225</v>
      </c>
      <c r="D453" s="332" t="s">
        <v>3226</v>
      </c>
      <c r="E453" s="333">
        <v>18000</v>
      </c>
      <c r="F453" s="332" t="s">
        <v>3409</v>
      </c>
      <c r="G453" s="332" t="s">
        <v>3410</v>
      </c>
      <c r="H453" s="287" t="s">
        <v>3228</v>
      </c>
      <c r="I453" s="334">
        <v>44487</v>
      </c>
      <c r="J453" s="334">
        <v>44487</v>
      </c>
      <c r="K453" s="336"/>
    </row>
    <row r="454" spans="1:11" s="335" customFormat="1" ht="25.5" x14ac:dyDescent="0.25">
      <c r="A454" s="287">
        <v>447</v>
      </c>
      <c r="B454" s="332" t="s">
        <v>589</v>
      </c>
      <c r="C454" s="287" t="s">
        <v>3225</v>
      </c>
      <c r="D454" s="332" t="s">
        <v>3226</v>
      </c>
      <c r="E454" s="333">
        <v>18000</v>
      </c>
      <c r="F454" s="332" t="s">
        <v>3527</v>
      </c>
      <c r="G454" s="332" t="s">
        <v>3528</v>
      </c>
      <c r="H454" s="287" t="s">
        <v>3228</v>
      </c>
      <c r="I454" s="334">
        <v>44487</v>
      </c>
      <c r="J454" s="334">
        <v>44487</v>
      </c>
      <c r="K454" s="336"/>
    </row>
    <row r="455" spans="1:11" s="335" customFormat="1" ht="25.5" x14ac:dyDescent="0.25">
      <c r="A455" s="287">
        <v>448</v>
      </c>
      <c r="B455" s="332" t="s">
        <v>589</v>
      </c>
      <c r="C455" s="287" t="s">
        <v>3225</v>
      </c>
      <c r="D455" s="332" t="s">
        <v>3226</v>
      </c>
      <c r="E455" s="333">
        <v>34900</v>
      </c>
      <c r="F455" s="332" t="s">
        <v>3529</v>
      </c>
      <c r="G455" s="332" t="s">
        <v>3530</v>
      </c>
      <c r="H455" s="287" t="s">
        <v>3228</v>
      </c>
      <c r="I455" s="334">
        <v>44488</v>
      </c>
      <c r="J455" s="334">
        <v>44488</v>
      </c>
      <c r="K455" s="336"/>
    </row>
    <row r="456" spans="1:11" s="335" customFormat="1" ht="25.5" x14ac:dyDescent="0.25">
      <c r="A456" s="287">
        <v>449</v>
      </c>
      <c r="B456" s="332" t="s">
        <v>589</v>
      </c>
      <c r="C456" s="287" t="s">
        <v>3225</v>
      </c>
      <c r="D456" s="332" t="s">
        <v>3226</v>
      </c>
      <c r="E456" s="333">
        <v>18000</v>
      </c>
      <c r="F456" s="332" t="s">
        <v>3231</v>
      </c>
      <c r="G456" s="332" t="s">
        <v>3232</v>
      </c>
      <c r="H456" s="287" t="s">
        <v>3228</v>
      </c>
      <c r="I456" s="334">
        <v>44490</v>
      </c>
      <c r="J456" s="334">
        <v>44490</v>
      </c>
      <c r="K456" s="336"/>
    </row>
    <row r="457" spans="1:11" s="335" customFormat="1" ht="25.5" x14ac:dyDescent="0.25">
      <c r="A457" s="287">
        <v>450</v>
      </c>
      <c r="B457" s="332" t="s">
        <v>633</v>
      </c>
      <c r="C457" s="287" t="s">
        <v>3225</v>
      </c>
      <c r="D457" s="332" t="s">
        <v>3307</v>
      </c>
      <c r="E457" s="333">
        <v>25869.88</v>
      </c>
      <c r="F457" s="332" t="s">
        <v>3531</v>
      </c>
      <c r="G457" s="332" t="s">
        <v>3532</v>
      </c>
      <c r="H457" s="287" t="s">
        <v>3228</v>
      </c>
      <c r="I457" s="334">
        <v>44425</v>
      </c>
      <c r="J457" s="334">
        <v>44489</v>
      </c>
      <c r="K457" s="336"/>
    </row>
    <row r="458" spans="1:11" s="335" customFormat="1" ht="51" x14ac:dyDescent="0.25">
      <c r="A458" s="287">
        <v>451</v>
      </c>
      <c r="B458" s="332" t="s">
        <v>633</v>
      </c>
      <c r="C458" s="287" t="s">
        <v>3225</v>
      </c>
      <c r="D458" s="332" t="s">
        <v>3307</v>
      </c>
      <c r="E458" s="333">
        <v>28166.68</v>
      </c>
      <c r="F458" s="332" t="s">
        <v>3533</v>
      </c>
      <c r="G458" s="332" t="s">
        <v>3534</v>
      </c>
      <c r="H458" s="287" t="s">
        <v>3228</v>
      </c>
      <c r="I458" s="334">
        <v>44425</v>
      </c>
      <c r="J458" s="334">
        <v>44489</v>
      </c>
      <c r="K458" s="336"/>
    </row>
    <row r="459" spans="1:11" s="335" customFormat="1" ht="25.5" x14ac:dyDescent="0.25">
      <c r="A459" s="287">
        <v>452</v>
      </c>
      <c r="B459" s="332" t="s">
        <v>633</v>
      </c>
      <c r="C459" s="287" t="s">
        <v>3225</v>
      </c>
      <c r="D459" s="332" t="s">
        <v>3307</v>
      </c>
      <c r="E459" s="333">
        <v>33050</v>
      </c>
      <c r="F459" s="332" t="s">
        <v>3535</v>
      </c>
      <c r="G459" s="332" t="s">
        <v>3536</v>
      </c>
      <c r="H459" s="287" t="s">
        <v>3228</v>
      </c>
      <c r="I459" s="334">
        <v>44420</v>
      </c>
      <c r="J459" s="334">
        <v>44489</v>
      </c>
      <c r="K459" s="336"/>
    </row>
    <row r="460" spans="1:11" s="335" customFormat="1" ht="25.5" x14ac:dyDescent="0.25">
      <c r="A460" s="287">
        <v>453</v>
      </c>
      <c r="B460" s="332" t="s">
        <v>633</v>
      </c>
      <c r="C460" s="287" t="s">
        <v>3225</v>
      </c>
      <c r="D460" s="332" t="s">
        <v>3307</v>
      </c>
      <c r="E460" s="333">
        <v>28333.279999999999</v>
      </c>
      <c r="F460" s="332" t="s">
        <v>3537</v>
      </c>
      <c r="G460" s="332" t="s">
        <v>3538</v>
      </c>
      <c r="H460" s="287" t="s">
        <v>3228</v>
      </c>
      <c r="I460" s="334">
        <v>44425</v>
      </c>
      <c r="J460" s="334">
        <v>44489</v>
      </c>
      <c r="K460" s="336"/>
    </row>
    <row r="461" spans="1:11" s="335" customFormat="1" ht="12.75" x14ac:dyDescent="0.25">
      <c r="A461" s="287">
        <v>454</v>
      </c>
      <c r="B461" s="332" t="s">
        <v>633</v>
      </c>
      <c r="C461" s="287" t="s">
        <v>3225</v>
      </c>
      <c r="D461" s="332" t="s">
        <v>3307</v>
      </c>
      <c r="E461" s="333">
        <v>28171.26</v>
      </c>
      <c r="F461" s="332" t="s">
        <v>3539</v>
      </c>
      <c r="G461" s="332" t="s">
        <v>3540</v>
      </c>
      <c r="H461" s="287" t="s">
        <v>3228</v>
      </c>
      <c r="I461" s="334">
        <v>44427</v>
      </c>
      <c r="J461" s="334">
        <v>44489</v>
      </c>
      <c r="K461" s="336"/>
    </row>
    <row r="462" spans="1:11" s="335" customFormat="1" ht="25.5" x14ac:dyDescent="0.25">
      <c r="A462" s="287">
        <v>455</v>
      </c>
      <c r="B462" s="332" t="s">
        <v>633</v>
      </c>
      <c r="C462" s="287" t="s">
        <v>3225</v>
      </c>
      <c r="D462" s="332" t="s">
        <v>3307</v>
      </c>
      <c r="E462" s="333">
        <v>19780.02</v>
      </c>
      <c r="F462" s="332" t="s">
        <v>3541</v>
      </c>
      <c r="G462" s="332" t="s">
        <v>3542</v>
      </c>
      <c r="H462" s="287" t="s">
        <v>3228</v>
      </c>
      <c r="I462" s="334">
        <v>44428</v>
      </c>
      <c r="J462" s="334">
        <v>44489</v>
      </c>
      <c r="K462" s="336"/>
    </row>
    <row r="463" spans="1:11" s="335" customFormat="1" ht="25.5" x14ac:dyDescent="0.25">
      <c r="A463" s="287">
        <v>456</v>
      </c>
      <c r="B463" s="332" t="s">
        <v>589</v>
      </c>
      <c r="C463" s="287" t="s">
        <v>3225</v>
      </c>
      <c r="D463" s="332" t="s">
        <v>3226</v>
      </c>
      <c r="E463" s="333">
        <v>34500</v>
      </c>
      <c r="F463" s="332" t="s">
        <v>3543</v>
      </c>
      <c r="G463" s="332" t="s">
        <v>3544</v>
      </c>
      <c r="H463" s="287" t="s">
        <v>3228</v>
      </c>
      <c r="I463" s="334">
        <v>44491</v>
      </c>
      <c r="J463" s="334">
        <v>44491</v>
      </c>
      <c r="K463" s="336"/>
    </row>
    <row r="464" spans="1:11" s="335" customFormat="1" ht="25.5" x14ac:dyDescent="0.25">
      <c r="A464" s="287">
        <v>457</v>
      </c>
      <c r="B464" s="332" t="s">
        <v>1467</v>
      </c>
      <c r="C464" s="287" t="s">
        <v>3225</v>
      </c>
      <c r="D464" s="332" t="s">
        <v>3277</v>
      </c>
      <c r="E464" s="333">
        <v>1772.24</v>
      </c>
      <c r="F464" s="332" t="s">
        <v>3377</v>
      </c>
      <c r="G464" s="332" t="s">
        <v>3378</v>
      </c>
      <c r="H464" s="287" t="s">
        <v>3228</v>
      </c>
      <c r="I464" s="334">
        <v>44057</v>
      </c>
      <c r="J464" s="334">
        <v>44489</v>
      </c>
      <c r="K464" s="336"/>
    </row>
    <row r="465" spans="1:11" s="335" customFormat="1" ht="25.5" x14ac:dyDescent="0.25">
      <c r="A465" s="287">
        <v>458</v>
      </c>
      <c r="B465" s="332" t="s">
        <v>1467</v>
      </c>
      <c r="C465" s="287" t="s">
        <v>3225</v>
      </c>
      <c r="D465" s="332" t="s">
        <v>3277</v>
      </c>
      <c r="E465" s="333">
        <v>2533.7800000000002</v>
      </c>
      <c r="F465" s="332" t="s">
        <v>3377</v>
      </c>
      <c r="G465" s="332" t="s">
        <v>3378</v>
      </c>
      <c r="H465" s="287" t="s">
        <v>3228</v>
      </c>
      <c r="I465" s="334">
        <v>44057</v>
      </c>
      <c r="J465" s="334">
        <v>44489</v>
      </c>
      <c r="K465" s="336"/>
    </row>
    <row r="466" spans="1:11" s="335" customFormat="1" ht="25.5" x14ac:dyDescent="0.25">
      <c r="A466" s="287">
        <v>459</v>
      </c>
      <c r="B466" s="332" t="s">
        <v>1467</v>
      </c>
      <c r="C466" s="287" t="s">
        <v>3225</v>
      </c>
      <c r="D466" s="332" t="s">
        <v>3277</v>
      </c>
      <c r="E466" s="333">
        <v>2946.43</v>
      </c>
      <c r="F466" s="332" t="s">
        <v>3377</v>
      </c>
      <c r="G466" s="332" t="s">
        <v>3378</v>
      </c>
      <c r="H466" s="287" t="s">
        <v>3228</v>
      </c>
      <c r="I466" s="334">
        <v>44057</v>
      </c>
      <c r="J466" s="334">
        <v>44489</v>
      </c>
      <c r="K466" s="336"/>
    </row>
    <row r="467" spans="1:11" s="335" customFormat="1" ht="25.5" x14ac:dyDescent="0.25">
      <c r="A467" s="287">
        <v>460</v>
      </c>
      <c r="B467" s="332" t="s">
        <v>1467</v>
      </c>
      <c r="C467" s="287" t="s">
        <v>3225</v>
      </c>
      <c r="D467" s="332" t="s">
        <v>3277</v>
      </c>
      <c r="E467" s="333">
        <v>2597.2600000000002</v>
      </c>
      <c r="F467" s="332" t="s">
        <v>3377</v>
      </c>
      <c r="G467" s="332" t="s">
        <v>3378</v>
      </c>
      <c r="H467" s="287" t="s">
        <v>3228</v>
      </c>
      <c r="I467" s="334">
        <v>44057</v>
      </c>
      <c r="J467" s="334">
        <v>44489</v>
      </c>
      <c r="K467" s="336"/>
    </row>
    <row r="468" spans="1:11" s="335" customFormat="1" ht="25.5" x14ac:dyDescent="0.25">
      <c r="A468" s="287">
        <v>461</v>
      </c>
      <c r="B468" s="332" t="s">
        <v>1467</v>
      </c>
      <c r="C468" s="287" t="s">
        <v>3225</v>
      </c>
      <c r="D468" s="332" t="s">
        <v>3277</v>
      </c>
      <c r="E468" s="333">
        <v>244.57</v>
      </c>
      <c r="F468" s="332" t="s">
        <v>3377</v>
      </c>
      <c r="G468" s="332" t="s">
        <v>3378</v>
      </c>
      <c r="H468" s="287" t="s">
        <v>3228</v>
      </c>
      <c r="I468" s="334">
        <v>44057</v>
      </c>
      <c r="J468" s="334">
        <v>44489</v>
      </c>
      <c r="K468" s="336"/>
    </row>
    <row r="469" spans="1:11" s="335" customFormat="1" ht="25.5" x14ac:dyDescent="0.25">
      <c r="A469" s="287">
        <v>462</v>
      </c>
      <c r="B469" s="332" t="s">
        <v>1467</v>
      </c>
      <c r="C469" s="287" t="s">
        <v>3225</v>
      </c>
      <c r="D469" s="332" t="s">
        <v>3277</v>
      </c>
      <c r="E469" s="333">
        <v>241.64</v>
      </c>
      <c r="F469" s="332" t="s">
        <v>3377</v>
      </c>
      <c r="G469" s="332" t="s">
        <v>3378</v>
      </c>
      <c r="H469" s="287" t="s">
        <v>3228</v>
      </c>
      <c r="I469" s="334">
        <v>44057</v>
      </c>
      <c r="J469" s="334">
        <v>44489</v>
      </c>
      <c r="K469" s="336"/>
    </row>
    <row r="470" spans="1:11" s="335" customFormat="1" ht="25.5" x14ac:dyDescent="0.25">
      <c r="A470" s="287">
        <v>463</v>
      </c>
      <c r="B470" s="332" t="s">
        <v>633</v>
      </c>
      <c r="C470" s="287" t="s">
        <v>3225</v>
      </c>
      <c r="D470" s="332" t="s">
        <v>3277</v>
      </c>
      <c r="E470" s="333">
        <v>9878.9599999999991</v>
      </c>
      <c r="F470" s="332" t="s">
        <v>3358</v>
      </c>
      <c r="G470" s="332" t="s">
        <v>3359</v>
      </c>
      <c r="H470" s="287" t="s">
        <v>3228</v>
      </c>
      <c r="I470" s="334">
        <v>43684</v>
      </c>
      <c r="J470" s="334">
        <v>44496</v>
      </c>
      <c r="K470" s="336"/>
    </row>
    <row r="471" spans="1:11" s="335" customFormat="1" ht="38.25" x14ac:dyDescent="0.25">
      <c r="A471" s="287">
        <v>464</v>
      </c>
      <c r="B471" s="332" t="s">
        <v>585</v>
      </c>
      <c r="C471" s="287" t="s">
        <v>3225</v>
      </c>
      <c r="D471" s="332" t="s">
        <v>3226</v>
      </c>
      <c r="E471" s="333">
        <v>183036.55</v>
      </c>
      <c r="F471" s="332" t="s">
        <v>3545</v>
      </c>
      <c r="G471" s="332" t="s">
        <v>2242</v>
      </c>
      <c r="H471" s="287" t="s">
        <v>3228</v>
      </c>
      <c r="I471" s="334">
        <v>44498</v>
      </c>
      <c r="J471" s="334">
        <v>44498</v>
      </c>
      <c r="K471" s="336"/>
    </row>
    <row r="472" spans="1:11" s="335" customFormat="1" ht="25.5" x14ac:dyDescent="0.25">
      <c r="A472" s="287">
        <v>465</v>
      </c>
      <c r="B472" s="332" t="s">
        <v>501</v>
      </c>
      <c r="C472" s="287" t="s">
        <v>3225</v>
      </c>
      <c r="D472" s="332" t="s">
        <v>3546</v>
      </c>
      <c r="E472" s="333">
        <v>140300</v>
      </c>
      <c r="F472" s="332" t="s">
        <v>3547</v>
      </c>
      <c r="G472" s="332" t="s">
        <v>3548</v>
      </c>
      <c r="H472" s="287" t="s">
        <v>3228</v>
      </c>
      <c r="I472" s="334">
        <v>44484</v>
      </c>
      <c r="J472" s="334">
        <v>44497</v>
      </c>
      <c r="K472" s="336"/>
    </row>
    <row r="473" spans="1:11" s="335" customFormat="1" ht="25.5" x14ac:dyDescent="0.25">
      <c r="A473" s="287">
        <v>466</v>
      </c>
      <c r="B473" s="332" t="s">
        <v>501</v>
      </c>
      <c r="C473" s="287" t="s">
        <v>3225</v>
      </c>
      <c r="D473" s="332" t="s">
        <v>3368</v>
      </c>
      <c r="E473" s="333">
        <v>369330.56</v>
      </c>
      <c r="F473" s="332" t="s">
        <v>3549</v>
      </c>
      <c r="G473" s="332" t="s">
        <v>3550</v>
      </c>
      <c r="H473" s="287" t="s">
        <v>3228</v>
      </c>
      <c r="I473" s="334">
        <v>44481</v>
      </c>
      <c r="J473" s="334">
        <v>44497</v>
      </c>
      <c r="K473" s="336"/>
    </row>
    <row r="474" spans="1:11" s="335" customFormat="1" ht="12.75" x14ac:dyDescent="0.25">
      <c r="A474" s="287">
        <v>467</v>
      </c>
      <c r="B474" s="332" t="s">
        <v>633</v>
      </c>
      <c r="C474" s="287" t="s">
        <v>3225</v>
      </c>
      <c r="D474" s="332" t="s">
        <v>3345</v>
      </c>
      <c r="E474" s="333">
        <v>158694.07999999999</v>
      </c>
      <c r="F474" s="332" t="s">
        <v>3551</v>
      </c>
      <c r="G474" s="332" t="s">
        <v>3552</v>
      </c>
      <c r="H474" s="287" t="s">
        <v>3228</v>
      </c>
      <c r="I474" s="334">
        <v>44488</v>
      </c>
      <c r="J474" s="334">
        <v>44503</v>
      </c>
      <c r="K474" s="336"/>
    </row>
    <row r="475" spans="1:11" s="335" customFormat="1" ht="38.25" x14ac:dyDescent="0.25">
      <c r="A475" s="287">
        <v>468</v>
      </c>
      <c r="B475" s="332" t="s">
        <v>633</v>
      </c>
      <c r="C475" s="287" t="s">
        <v>3225</v>
      </c>
      <c r="D475" s="332" t="s">
        <v>3283</v>
      </c>
      <c r="E475" s="333">
        <v>115006.96</v>
      </c>
      <c r="F475" s="332" t="s">
        <v>3308</v>
      </c>
      <c r="G475" s="332" t="s">
        <v>1669</v>
      </c>
      <c r="H475" s="287" t="s">
        <v>3228</v>
      </c>
      <c r="I475" s="334">
        <v>44329</v>
      </c>
      <c r="J475" s="334">
        <v>44498</v>
      </c>
      <c r="K475" s="336"/>
    </row>
    <row r="476" spans="1:11" s="335" customFormat="1" ht="25.5" x14ac:dyDescent="0.25">
      <c r="A476" s="287">
        <v>469</v>
      </c>
      <c r="B476" s="332" t="s">
        <v>589</v>
      </c>
      <c r="C476" s="287" t="s">
        <v>3225</v>
      </c>
      <c r="D476" s="332" t="s">
        <v>3226</v>
      </c>
      <c r="E476" s="333">
        <v>21000</v>
      </c>
      <c r="F476" s="332" t="s">
        <v>3251</v>
      </c>
      <c r="G476" s="332" t="s">
        <v>3252</v>
      </c>
      <c r="H476" s="287" t="s">
        <v>3228</v>
      </c>
      <c r="I476" s="334">
        <v>44504</v>
      </c>
      <c r="J476" s="334">
        <v>44504</v>
      </c>
      <c r="K476" s="336"/>
    </row>
    <row r="477" spans="1:11" s="335" customFormat="1" ht="12.75" x14ac:dyDescent="0.25">
      <c r="A477" s="287">
        <v>470</v>
      </c>
      <c r="B477" s="332" t="s">
        <v>848</v>
      </c>
      <c r="C477" s="287" t="s">
        <v>3225</v>
      </c>
      <c r="D477" s="332" t="s">
        <v>3277</v>
      </c>
      <c r="E477" s="333">
        <v>9520</v>
      </c>
      <c r="F477" s="332" t="s">
        <v>3354</v>
      </c>
      <c r="G477" s="332" t="s">
        <v>3355</v>
      </c>
      <c r="H477" s="287" t="s">
        <v>3228</v>
      </c>
      <c r="I477" s="334">
        <v>43370</v>
      </c>
      <c r="J477" s="334">
        <v>44508</v>
      </c>
      <c r="K477" s="336"/>
    </row>
    <row r="478" spans="1:11" s="335" customFormat="1" ht="38.25" x14ac:dyDescent="0.25">
      <c r="A478" s="287">
        <v>471</v>
      </c>
      <c r="B478" s="332" t="s">
        <v>501</v>
      </c>
      <c r="C478" s="287" t="s">
        <v>3225</v>
      </c>
      <c r="D478" s="332" t="s">
        <v>3553</v>
      </c>
      <c r="E478" s="333">
        <v>3040</v>
      </c>
      <c r="F478" s="332" t="s">
        <v>3554</v>
      </c>
      <c r="G478" s="332" t="s">
        <v>3555</v>
      </c>
      <c r="H478" s="287" t="s">
        <v>3228</v>
      </c>
      <c r="I478" s="334">
        <v>43283</v>
      </c>
      <c r="J478" s="334">
        <v>44509</v>
      </c>
      <c r="K478" s="336"/>
    </row>
    <row r="479" spans="1:11" s="335" customFormat="1" ht="38.25" x14ac:dyDescent="0.25">
      <c r="A479" s="287">
        <v>472</v>
      </c>
      <c r="B479" s="332" t="s">
        <v>501</v>
      </c>
      <c r="C479" s="287" t="s">
        <v>3225</v>
      </c>
      <c r="D479" s="332" t="s">
        <v>3277</v>
      </c>
      <c r="E479" s="333">
        <v>297253.8</v>
      </c>
      <c r="F479" s="332" t="s">
        <v>3492</v>
      </c>
      <c r="G479" s="332" t="s">
        <v>3493</v>
      </c>
      <c r="H479" s="287" t="s">
        <v>3228</v>
      </c>
      <c r="I479" s="334">
        <v>44398</v>
      </c>
      <c r="J479" s="334">
        <v>44509</v>
      </c>
      <c r="K479" s="336"/>
    </row>
    <row r="480" spans="1:11" s="335" customFormat="1" ht="38.25" x14ac:dyDescent="0.25">
      <c r="A480" s="287">
        <v>473</v>
      </c>
      <c r="B480" s="332" t="s">
        <v>585</v>
      </c>
      <c r="C480" s="287" t="s">
        <v>3225</v>
      </c>
      <c r="D480" s="332" t="s">
        <v>3226</v>
      </c>
      <c r="E480" s="333">
        <v>1102292.04</v>
      </c>
      <c r="F480" s="332" t="s">
        <v>3556</v>
      </c>
      <c r="G480" s="332" t="s">
        <v>3557</v>
      </c>
      <c r="H480" s="287" t="s">
        <v>3228</v>
      </c>
      <c r="I480" s="334">
        <v>44509</v>
      </c>
      <c r="J480" s="334">
        <v>44509</v>
      </c>
      <c r="K480" s="336"/>
    </row>
    <row r="481" spans="1:11" s="335" customFormat="1" ht="25.5" x14ac:dyDescent="0.25">
      <c r="A481" s="287">
        <v>474</v>
      </c>
      <c r="B481" s="332" t="s">
        <v>501</v>
      </c>
      <c r="C481" s="287" t="s">
        <v>3225</v>
      </c>
      <c r="D481" s="332" t="s">
        <v>3310</v>
      </c>
      <c r="E481" s="333">
        <v>395603.7</v>
      </c>
      <c r="F481" s="332" t="s">
        <v>3558</v>
      </c>
      <c r="G481" s="332" t="s">
        <v>3559</v>
      </c>
      <c r="H481" s="287" t="s">
        <v>3228</v>
      </c>
      <c r="I481" s="334">
        <v>44482</v>
      </c>
      <c r="J481" s="334">
        <v>44509</v>
      </c>
      <c r="K481" s="336"/>
    </row>
    <row r="482" spans="1:11" s="335" customFormat="1" ht="25.5" x14ac:dyDescent="0.25">
      <c r="A482" s="287">
        <v>475</v>
      </c>
      <c r="B482" s="332" t="s">
        <v>3276</v>
      </c>
      <c r="C482" s="287" t="s">
        <v>3225</v>
      </c>
      <c r="D482" s="332" t="s">
        <v>3297</v>
      </c>
      <c r="E482" s="333">
        <v>96000</v>
      </c>
      <c r="F482" s="332" t="s">
        <v>3298</v>
      </c>
      <c r="G482" s="332" t="s">
        <v>3299</v>
      </c>
      <c r="H482" s="287" t="s">
        <v>3228</v>
      </c>
      <c r="I482" s="334">
        <v>44110</v>
      </c>
      <c r="J482" s="334">
        <v>44509</v>
      </c>
      <c r="K482" s="336"/>
    </row>
    <row r="483" spans="1:11" s="335" customFormat="1" ht="12.75" x14ac:dyDescent="0.25">
      <c r="A483" s="287">
        <v>476</v>
      </c>
      <c r="B483" s="332" t="s">
        <v>3276</v>
      </c>
      <c r="C483" s="287" t="s">
        <v>3225</v>
      </c>
      <c r="D483" s="332" t="s">
        <v>3310</v>
      </c>
      <c r="E483" s="333">
        <v>39000</v>
      </c>
      <c r="F483" s="332" t="s">
        <v>3560</v>
      </c>
      <c r="G483" s="332" t="s">
        <v>3561</v>
      </c>
      <c r="H483" s="287" t="s">
        <v>3228</v>
      </c>
      <c r="I483" s="334">
        <v>43732</v>
      </c>
      <c r="J483" s="334">
        <v>44510</v>
      </c>
      <c r="K483" s="336"/>
    </row>
    <row r="484" spans="1:11" s="335" customFormat="1" ht="25.5" x14ac:dyDescent="0.25">
      <c r="A484" s="287">
        <v>477</v>
      </c>
      <c r="B484" s="332" t="s">
        <v>589</v>
      </c>
      <c r="C484" s="287" t="s">
        <v>3225</v>
      </c>
      <c r="D484" s="332" t="s">
        <v>3226</v>
      </c>
      <c r="E484" s="333">
        <v>25728.03</v>
      </c>
      <c r="F484" s="332" t="s">
        <v>3421</v>
      </c>
      <c r="G484" s="332" t="s">
        <v>3422</v>
      </c>
      <c r="H484" s="287" t="s">
        <v>3228</v>
      </c>
      <c r="I484" s="334">
        <v>44512</v>
      </c>
      <c r="J484" s="334">
        <v>44512</v>
      </c>
      <c r="K484" s="336"/>
    </row>
    <row r="485" spans="1:11" s="335" customFormat="1" ht="25.5" x14ac:dyDescent="0.25">
      <c r="A485" s="287">
        <v>478</v>
      </c>
      <c r="B485" s="332" t="s">
        <v>3276</v>
      </c>
      <c r="C485" s="287" t="s">
        <v>3225</v>
      </c>
      <c r="D485" s="332" t="s">
        <v>3309</v>
      </c>
      <c r="E485" s="333">
        <v>9800</v>
      </c>
      <c r="F485" s="332" t="s">
        <v>3562</v>
      </c>
      <c r="G485" s="332" t="s">
        <v>3563</v>
      </c>
      <c r="H485" s="287" t="s">
        <v>3228</v>
      </c>
      <c r="I485" s="334">
        <v>44098</v>
      </c>
      <c r="J485" s="334">
        <v>44512</v>
      </c>
      <c r="K485" s="336"/>
    </row>
    <row r="486" spans="1:11" s="335" customFormat="1" ht="25.5" x14ac:dyDescent="0.25">
      <c r="A486" s="287">
        <v>479</v>
      </c>
      <c r="B486" s="332" t="s">
        <v>501</v>
      </c>
      <c r="C486" s="287" t="s">
        <v>3225</v>
      </c>
      <c r="D486" s="332" t="s">
        <v>3564</v>
      </c>
      <c r="E486" s="333">
        <v>180000</v>
      </c>
      <c r="F486" s="332" t="s">
        <v>3565</v>
      </c>
      <c r="G486" s="332" t="s">
        <v>3566</v>
      </c>
      <c r="H486" s="287" t="s">
        <v>3228</v>
      </c>
      <c r="I486" s="334">
        <v>44495</v>
      </c>
      <c r="J486" s="334">
        <v>44512</v>
      </c>
      <c r="K486" s="336"/>
    </row>
    <row r="487" spans="1:11" s="335" customFormat="1" ht="25.5" x14ac:dyDescent="0.25">
      <c r="A487" s="287">
        <v>480</v>
      </c>
      <c r="B487" s="332" t="s">
        <v>589</v>
      </c>
      <c r="C487" s="287" t="s">
        <v>3225</v>
      </c>
      <c r="D487" s="332" t="s">
        <v>3226</v>
      </c>
      <c r="E487" s="333">
        <v>34680</v>
      </c>
      <c r="F487" s="332" t="s">
        <v>3411</v>
      </c>
      <c r="G487" s="332" t="s">
        <v>3412</v>
      </c>
      <c r="H487" s="287" t="s">
        <v>3228</v>
      </c>
      <c r="I487" s="334">
        <v>44515</v>
      </c>
      <c r="J487" s="334">
        <v>44515</v>
      </c>
      <c r="K487" s="336"/>
    </row>
    <row r="488" spans="1:11" s="335" customFormat="1" ht="25.5" x14ac:dyDescent="0.25">
      <c r="A488" s="287">
        <v>481</v>
      </c>
      <c r="B488" s="332" t="s">
        <v>501</v>
      </c>
      <c r="C488" s="287" t="s">
        <v>3225</v>
      </c>
      <c r="D488" s="332" t="s">
        <v>3425</v>
      </c>
      <c r="E488" s="333">
        <v>88980</v>
      </c>
      <c r="F488" s="332" t="s">
        <v>3567</v>
      </c>
      <c r="G488" s="332" t="s">
        <v>3568</v>
      </c>
      <c r="H488" s="287" t="s">
        <v>3228</v>
      </c>
      <c r="I488" s="334">
        <v>43104</v>
      </c>
      <c r="J488" s="334">
        <v>44515</v>
      </c>
      <c r="K488" s="336"/>
    </row>
    <row r="489" spans="1:11" s="335" customFormat="1" ht="25.5" x14ac:dyDescent="0.25">
      <c r="A489" s="287">
        <v>482</v>
      </c>
      <c r="B489" s="332" t="s">
        <v>3276</v>
      </c>
      <c r="C489" s="287" t="s">
        <v>3225</v>
      </c>
      <c r="D489" s="332" t="s">
        <v>3277</v>
      </c>
      <c r="E489" s="333">
        <v>108000</v>
      </c>
      <c r="F489" s="332" t="s">
        <v>3569</v>
      </c>
      <c r="G489" s="332" t="s">
        <v>3570</v>
      </c>
      <c r="H489" s="287" t="s">
        <v>3228</v>
      </c>
      <c r="I489" s="334">
        <v>44081</v>
      </c>
      <c r="J489" s="334">
        <v>44515</v>
      </c>
      <c r="K489" s="336"/>
    </row>
    <row r="490" spans="1:11" s="335" customFormat="1" ht="25.5" x14ac:dyDescent="0.25">
      <c r="A490" s="287">
        <v>483</v>
      </c>
      <c r="B490" s="332" t="s">
        <v>589</v>
      </c>
      <c r="C490" s="287" t="s">
        <v>3225</v>
      </c>
      <c r="D490" s="332" t="s">
        <v>3226</v>
      </c>
      <c r="E490" s="333">
        <v>23567</v>
      </c>
      <c r="F490" s="332" t="s">
        <v>3571</v>
      </c>
      <c r="G490" s="332" t="s">
        <v>3572</v>
      </c>
      <c r="H490" s="287" t="s">
        <v>3228</v>
      </c>
      <c r="I490" s="334">
        <v>44505</v>
      </c>
      <c r="J490" s="334">
        <v>44505</v>
      </c>
      <c r="K490" s="336"/>
    </row>
    <row r="491" spans="1:11" s="335" customFormat="1" ht="25.5" x14ac:dyDescent="0.25">
      <c r="A491" s="287">
        <v>484</v>
      </c>
      <c r="B491" s="332" t="s">
        <v>3276</v>
      </c>
      <c r="C491" s="287" t="s">
        <v>3225</v>
      </c>
      <c r="D491" s="332" t="s">
        <v>3546</v>
      </c>
      <c r="E491" s="333">
        <v>102000</v>
      </c>
      <c r="F491" s="332" t="s">
        <v>3573</v>
      </c>
      <c r="G491" s="332" t="s">
        <v>3574</v>
      </c>
      <c r="H491" s="287" t="s">
        <v>3228</v>
      </c>
      <c r="I491" s="334">
        <v>43812</v>
      </c>
      <c r="J491" s="334">
        <v>44516</v>
      </c>
      <c r="K491" s="336"/>
    </row>
    <row r="492" spans="1:11" s="335" customFormat="1" ht="25.5" x14ac:dyDescent="0.25">
      <c r="A492" s="287">
        <v>485</v>
      </c>
      <c r="B492" s="332" t="s">
        <v>501</v>
      </c>
      <c r="C492" s="287" t="s">
        <v>3225</v>
      </c>
      <c r="D492" s="332" t="s">
        <v>3300</v>
      </c>
      <c r="E492" s="333">
        <v>18501.400000000001</v>
      </c>
      <c r="F492" s="332" t="s">
        <v>3575</v>
      </c>
      <c r="G492" s="332" t="s">
        <v>3576</v>
      </c>
      <c r="H492" s="287" t="s">
        <v>3228</v>
      </c>
      <c r="I492" s="334">
        <v>44483</v>
      </c>
      <c r="J492" s="334">
        <v>44516</v>
      </c>
      <c r="K492" s="336"/>
    </row>
    <row r="493" spans="1:11" s="335" customFormat="1" ht="51" x14ac:dyDescent="0.25">
      <c r="A493" s="287">
        <v>486</v>
      </c>
      <c r="B493" s="332" t="s">
        <v>501</v>
      </c>
      <c r="C493" s="287" t="s">
        <v>3225</v>
      </c>
      <c r="D493" s="332" t="s">
        <v>3300</v>
      </c>
      <c r="E493" s="333">
        <v>15445.58</v>
      </c>
      <c r="F493" s="332" t="s">
        <v>3339</v>
      </c>
      <c r="G493" s="332" t="s">
        <v>3340</v>
      </c>
      <c r="H493" s="287" t="s">
        <v>3228</v>
      </c>
      <c r="I493" s="334">
        <v>44111</v>
      </c>
      <c r="J493" s="334">
        <v>44516</v>
      </c>
      <c r="K493" s="336"/>
    </row>
    <row r="494" spans="1:11" s="335" customFormat="1" ht="25.5" x14ac:dyDescent="0.25">
      <c r="A494" s="287">
        <v>487</v>
      </c>
      <c r="B494" s="332" t="s">
        <v>501</v>
      </c>
      <c r="C494" s="287" t="s">
        <v>3225</v>
      </c>
      <c r="D494" s="332" t="s">
        <v>3577</v>
      </c>
      <c r="E494" s="333">
        <v>49361.760000000002</v>
      </c>
      <c r="F494" s="332" t="s">
        <v>3578</v>
      </c>
      <c r="G494" s="332" t="s">
        <v>3579</v>
      </c>
      <c r="H494" s="287" t="s">
        <v>3228</v>
      </c>
      <c r="I494" s="334">
        <v>44506</v>
      </c>
      <c r="J494" s="334">
        <v>44515</v>
      </c>
      <c r="K494" s="336"/>
    </row>
    <row r="495" spans="1:11" s="335" customFormat="1" ht="25.5" x14ac:dyDescent="0.25">
      <c r="A495" s="287">
        <v>488</v>
      </c>
      <c r="B495" s="332" t="s">
        <v>589</v>
      </c>
      <c r="C495" s="287" t="s">
        <v>3225</v>
      </c>
      <c r="D495" s="332" t="s">
        <v>3226</v>
      </c>
      <c r="E495" s="333">
        <v>23530</v>
      </c>
      <c r="F495" s="332" t="s">
        <v>3580</v>
      </c>
      <c r="G495" s="332" t="s">
        <v>3581</v>
      </c>
      <c r="H495" s="287" t="s">
        <v>3228</v>
      </c>
      <c r="I495" s="334">
        <v>44517</v>
      </c>
      <c r="J495" s="334">
        <v>44517</v>
      </c>
      <c r="K495" s="336"/>
    </row>
    <row r="496" spans="1:11" s="335" customFormat="1" ht="25.5" x14ac:dyDescent="0.25">
      <c r="A496" s="287">
        <v>489</v>
      </c>
      <c r="B496" s="332" t="s">
        <v>501</v>
      </c>
      <c r="C496" s="287" t="s">
        <v>3225</v>
      </c>
      <c r="D496" s="332" t="s">
        <v>3437</v>
      </c>
      <c r="E496" s="333">
        <v>200000</v>
      </c>
      <c r="F496" s="332" t="s">
        <v>3479</v>
      </c>
      <c r="G496" s="332" t="s">
        <v>2260</v>
      </c>
      <c r="H496" s="287" t="s">
        <v>3228</v>
      </c>
      <c r="I496" s="334">
        <v>44481</v>
      </c>
      <c r="J496" s="334">
        <v>44517</v>
      </c>
      <c r="K496" s="336"/>
    </row>
    <row r="497" spans="1:11" s="335" customFormat="1" ht="25.5" x14ac:dyDescent="0.25">
      <c r="A497" s="287">
        <v>490</v>
      </c>
      <c r="B497" s="332" t="s">
        <v>589</v>
      </c>
      <c r="C497" s="287" t="s">
        <v>3225</v>
      </c>
      <c r="D497" s="332" t="s">
        <v>3226</v>
      </c>
      <c r="E497" s="333">
        <v>26600</v>
      </c>
      <c r="F497" s="332" t="s">
        <v>3582</v>
      </c>
      <c r="G497" s="332" t="s">
        <v>3583</v>
      </c>
      <c r="H497" s="287" t="s">
        <v>3228</v>
      </c>
      <c r="I497" s="334">
        <v>44517</v>
      </c>
      <c r="J497" s="334">
        <v>44517</v>
      </c>
      <c r="K497" s="336"/>
    </row>
    <row r="498" spans="1:11" s="335" customFormat="1" ht="25.5" x14ac:dyDescent="0.25">
      <c r="A498" s="287">
        <v>491</v>
      </c>
      <c r="B498" s="332" t="s">
        <v>589</v>
      </c>
      <c r="C498" s="287" t="s">
        <v>3225</v>
      </c>
      <c r="D498" s="332" t="s">
        <v>3226</v>
      </c>
      <c r="E498" s="333">
        <v>27000</v>
      </c>
      <c r="F498" s="332" t="s">
        <v>3257</v>
      </c>
      <c r="G498" s="332" t="s">
        <v>3258</v>
      </c>
      <c r="H498" s="287" t="s">
        <v>3228</v>
      </c>
      <c r="I498" s="334">
        <v>44519</v>
      </c>
      <c r="J498" s="334">
        <v>44519</v>
      </c>
      <c r="K498" s="336"/>
    </row>
    <row r="499" spans="1:11" s="335" customFormat="1" ht="25.5" x14ac:dyDescent="0.25">
      <c r="A499" s="287">
        <v>492</v>
      </c>
      <c r="B499" s="332" t="s">
        <v>1467</v>
      </c>
      <c r="C499" s="287" t="s">
        <v>3225</v>
      </c>
      <c r="D499" s="332" t="s">
        <v>3277</v>
      </c>
      <c r="E499" s="333">
        <v>3990.45</v>
      </c>
      <c r="F499" s="332" t="s">
        <v>3377</v>
      </c>
      <c r="G499" s="332" t="s">
        <v>3378</v>
      </c>
      <c r="H499" s="287" t="s">
        <v>3228</v>
      </c>
      <c r="I499" s="334">
        <v>44057</v>
      </c>
      <c r="J499" s="334">
        <v>44522</v>
      </c>
      <c r="K499" s="336"/>
    </row>
    <row r="500" spans="1:11" s="335" customFormat="1" ht="25.5" x14ac:dyDescent="0.25">
      <c r="A500" s="287">
        <v>493</v>
      </c>
      <c r="B500" s="332" t="s">
        <v>1467</v>
      </c>
      <c r="C500" s="287" t="s">
        <v>3225</v>
      </c>
      <c r="D500" s="332" t="s">
        <v>3277</v>
      </c>
      <c r="E500" s="333">
        <v>1407.67</v>
      </c>
      <c r="F500" s="332" t="s">
        <v>3377</v>
      </c>
      <c r="G500" s="332" t="s">
        <v>3378</v>
      </c>
      <c r="H500" s="287" t="s">
        <v>3228</v>
      </c>
      <c r="I500" s="334">
        <v>44057</v>
      </c>
      <c r="J500" s="334">
        <v>44522</v>
      </c>
      <c r="K500" s="336"/>
    </row>
    <row r="501" spans="1:11" s="335" customFormat="1" ht="25.5" x14ac:dyDescent="0.25">
      <c r="A501" s="287">
        <v>494</v>
      </c>
      <c r="B501" s="332" t="s">
        <v>1467</v>
      </c>
      <c r="C501" s="287" t="s">
        <v>3225</v>
      </c>
      <c r="D501" s="332" t="s">
        <v>3277</v>
      </c>
      <c r="E501" s="333">
        <v>1102.67</v>
      </c>
      <c r="F501" s="332" t="s">
        <v>3377</v>
      </c>
      <c r="G501" s="332" t="s">
        <v>3378</v>
      </c>
      <c r="H501" s="287" t="s">
        <v>3228</v>
      </c>
      <c r="I501" s="334">
        <v>44057</v>
      </c>
      <c r="J501" s="334">
        <v>44522</v>
      </c>
      <c r="K501" s="336"/>
    </row>
    <row r="502" spans="1:11" s="335" customFormat="1" ht="25.5" x14ac:dyDescent="0.25">
      <c r="A502" s="287">
        <v>495</v>
      </c>
      <c r="B502" s="332" t="s">
        <v>1467</v>
      </c>
      <c r="C502" s="287" t="s">
        <v>3225</v>
      </c>
      <c r="D502" s="332" t="s">
        <v>3277</v>
      </c>
      <c r="E502" s="333">
        <v>1376.92</v>
      </c>
      <c r="F502" s="332" t="s">
        <v>3377</v>
      </c>
      <c r="G502" s="332" t="s">
        <v>3378</v>
      </c>
      <c r="H502" s="287" t="s">
        <v>3228</v>
      </c>
      <c r="I502" s="334">
        <v>44057</v>
      </c>
      <c r="J502" s="334">
        <v>44522</v>
      </c>
      <c r="K502" s="336"/>
    </row>
    <row r="503" spans="1:11" s="335" customFormat="1" ht="25.5" x14ac:dyDescent="0.25">
      <c r="A503" s="287">
        <v>496</v>
      </c>
      <c r="B503" s="332" t="s">
        <v>1467</v>
      </c>
      <c r="C503" s="287" t="s">
        <v>3225</v>
      </c>
      <c r="D503" s="332" t="s">
        <v>3277</v>
      </c>
      <c r="E503" s="333">
        <v>165.79</v>
      </c>
      <c r="F503" s="332" t="s">
        <v>3377</v>
      </c>
      <c r="G503" s="332" t="s">
        <v>3378</v>
      </c>
      <c r="H503" s="287" t="s">
        <v>3228</v>
      </c>
      <c r="I503" s="334">
        <v>44057</v>
      </c>
      <c r="J503" s="334">
        <v>44522</v>
      </c>
      <c r="K503" s="336"/>
    </row>
    <row r="504" spans="1:11" s="335" customFormat="1" ht="25.5" x14ac:dyDescent="0.25">
      <c r="A504" s="287">
        <v>497</v>
      </c>
      <c r="B504" s="332" t="s">
        <v>1467</v>
      </c>
      <c r="C504" s="287" t="s">
        <v>3225</v>
      </c>
      <c r="D504" s="332" t="s">
        <v>3277</v>
      </c>
      <c r="E504" s="333">
        <v>732.38</v>
      </c>
      <c r="F504" s="332" t="s">
        <v>3377</v>
      </c>
      <c r="G504" s="332" t="s">
        <v>3378</v>
      </c>
      <c r="H504" s="287" t="s">
        <v>3228</v>
      </c>
      <c r="I504" s="334">
        <v>44057</v>
      </c>
      <c r="J504" s="334">
        <v>44522</v>
      </c>
      <c r="K504" s="336"/>
    </row>
    <row r="505" spans="1:11" s="335" customFormat="1" ht="25.5" x14ac:dyDescent="0.25">
      <c r="A505" s="287">
        <v>498</v>
      </c>
      <c r="B505" s="332" t="s">
        <v>1467</v>
      </c>
      <c r="C505" s="287" t="s">
        <v>3225</v>
      </c>
      <c r="D505" s="332" t="s">
        <v>3277</v>
      </c>
      <c r="E505" s="333">
        <v>2444.54</v>
      </c>
      <c r="F505" s="332" t="s">
        <v>3377</v>
      </c>
      <c r="G505" s="332" t="s">
        <v>3378</v>
      </c>
      <c r="H505" s="287" t="s">
        <v>3228</v>
      </c>
      <c r="I505" s="334">
        <v>44057</v>
      </c>
      <c r="J505" s="334">
        <v>44522</v>
      </c>
      <c r="K505" s="336"/>
    </row>
    <row r="506" spans="1:11" s="335" customFormat="1" ht="25.5" x14ac:dyDescent="0.25">
      <c r="A506" s="287">
        <v>499</v>
      </c>
      <c r="B506" s="332" t="s">
        <v>1467</v>
      </c>
      <c r="C506" s="287" t="s">
        <v>3225</v>
      </c>
      <c r="D506" s="332" t="s">
        <v>3277</v>
      </c>
      <c r="E506" s="333">
        <v>1393.35</v>
      </c>
      <c r="F506" s="332" t="s">
        <v>3377</v>
      </c>
      <c r="G506" s="332" t="s">
        <v>3378</v>
      </c>
      <c r="H506" s="287" t="s">
        <v>3228</v>
      </c>
      <c r="I506" s="334">
        <v>44057</v>
      </c>
      <c r="J506" s="334">
        <v>44522</v>
      </c>
      <c r="K506" s="336"/>
    </row>
    <row r="507" spans="1:11" s="335" customFormat="1" ht="25.5" x14ac:dyDescent="0.25">
      <c r="A507" s="287">
        <v>500</v>
      </c>
      <c r="B507" s="332" t="s">
        <v>1467</v>
      </c>
      <c r="C507" s="287" t="s">
        <v>3225</v>
      </c>
      <c r="D507" s="332" t="s">
        <v>3277</v>
      </c>
      <c r="E507" s="333">
        <v>496.09</v>
      </c>
      <c r="F507" s="332" t="s">
        <v>3377</v>
      </c>
      <c r="G507" s="332" t="s">
        <v>3378</v>
      </c>
      <c r="H507" s="287" t="s">
        <v>3228</v>
      </c>
      <c r="I507" s="334">
        <v>44057</v>
      </c>
      <c r="J507" s="334">
        <v>44522</v>
      </c>
      <c r="K507" s="336"/>
    </row>
    <row r="508" spans="1:11" s="335" customFormat="1" ht="25.5" x14ac:dyDescent="0.25">
      <c r="A508" s="287">
        <v>501</v>
      </c>
      <c r="B508" s="332" t="s">
        <v>1467</v>
      </c>
      <c r="C508" s="287" t="s">
        <v>3225</v>
      </c>
      <c r="D508" s="332" t="s">
        <v>3277</v>
      </c>
      <c r="E508" s="333">
        <v>1848.25</v>
      </c>
      <c r="F508" s="332" t="s">
        <v>3377</v>
      </c>
      <c r="G508" s="332" t="s">
        <v>3378</v>
      </c>
      <c r="H508" s="287" t="s">
        <v>3228</v>
      </c>
      <c r="I508" s="334">
        <v>44057</v>
      </c>
      <c r="J508" s="334">
        <v>44522</v>
      </c>
      <c r="K508" s="336"/>
    </row>
    <row r="509" spans="1:11" s="335" customFormat="1" ht="25.5" x14ac:dyDescent="0.25">
      <c r="A509" s="287">
        <v>502</v>
      </c>
      <c r="B509" s="332" t="s">
        <v>1467</v>
      </c>
      <c r="C509" s="287" t="s">
        <v>3225</v>
      </c>
      <c r="D509" s="332" t="s">
        <v>3277</v>
      </c>
      <c r="E509" s="333">
        <v>245.77</v>
      </c>
      <c r="F509" s="332" t="s">
        <v>3379</v>
      </c>
      <c r="G509" s="332" t="s">
        <v>3380</v>
      </c>
      <c r="H509" s="287" t="s">
        <v>3228</v>
      </c>
      <c r="I509" s="334">
        <v>44055</v>
      </c>
      <c r="J509" s="334">
        <v>44522</v>
      </c>
      <c r="K509" s="336"/>
    </row>
    <row r="510" spans="1:11" s="335" customFormat="1" ht="25.5" x14ac:dyDescent="0.25">
      <c r="A510" s="287">
        <v>503</v>
      </c>
      <c r="B510" s="332" t="s">
        <v>1467</v>
      </c>
      <c r="C510" s="287" t="s">
        <v>3225</v>
      </c>
      <c r="D510" s="332" t="s">
        <v>3277</v>
      </c>
      <c r="E510" s="333">
        <v>673.61</v>
      </c>
      <c r="F510" s="332" t="s">
        <v>3379</v>
      </c>
      <c r="G510" s="332" t="s">
        <v>3380</v>
      </c>
      <c r="H510" s="287" t="s">
        <v>3228</v>
      </c>
      <c r="I510" s="334">
        <v>44055</v>
      </c>
      <c r="J510" s="334">
        <v>44522</v>
      </c>
      <c r="K510" s="336"/>
    </row>
    <row r="511" spans="1:11" s="335" customFormat="1" ht="25.5" x14ac:dyDescent="0.25">
      <c r="A511" s="287">
        <v>504</v>
      </c>
      <c r="B511" s="332" t="s">
        <v>1467</v>
      </c>
      <c r="C511" s="287" t="s">
        <v>3225</v>
      </c>
      <c r="D511" s="332" t="s">
        <v>3277</v>
      </c>
      <c r="E511" s="333">
        <v>473.64</v>
      </c>
      <c r="F511" s="332" t="s">
        <v>3379</v>
      </c>
      <c r="G511" s="332" t="s">
        <v>3380</v>
      </c>
      <c r="H511" s="287" t="s">
        <v>3228</v>
      </c>
      <c r="I511" s="334">
        <v>44055</v>
      </c>
      <c r="J511" s="334">
        <v>44522</v>
      </c>
      <c r="K511" s="336"/>
    </row>
    <row r="512" spans="1:11" s="335" customFormat="1" ht="25.5" x14ac:dyDescent="0.25">
      <c r="A512" s="287">
        <v>505</v>
      </c>
      <c r="B512" s="332" t="s">
        <v>1467</v>
      </c>
      <c r="C512" s="287" t="s">
        <v>3225</v>
      </c>
      <c r="D512" s="332" t="s">
        <v>3277</v>
      </c>
      <c r="E512" s="333">
        <v>468.62</v>
      </c>
      <c r="F512" s="332" t="s">
        <v>3379</v>
      </c>
      <c r="G512" s="332" t="s">
        <v>3380</v>
      </c>
      <c r="H512" s="287" t="s">
        <v>3228</v>
      </c>
      <c r="I512" s="334">
        <v>44055</v>
      </c>
      <c r="J512" s="334">
        <v>44522</v>
      </c>
      <c r="K512" s="336"/>
    </row>
    <row r="513" spans="1:11" s="335" customFormat="1" ht="25.5" x14ac:dyDescent="0.25">
      <c r="A513" s="287">
        <v>506</v>
      </c>
      <c r="B513" s="332" t="s">
        <v>1467</v>
      </c>
      <c r="C513" s="287" t="s">
        <v>3225</v>
      </c>
      <c r="D513" s="332" t="s">
        <v>3277</v>
      </c>
      <c r="E513" s="333">
        <v>988.47</v>
      </c>
      <c r="F513" s="332" t="s">
        <v>3379</v>
      </c>
      <c r="G513" s="332" t="s">
        <v>3380</v>
      </c>
      <c r="H513" s="287" t="s">
        <v>3228</v>
      </c>
      <c r="I513" s="334">
        <v>44055</v>
      </c>
      <c r="J513" s="334">
        <v>44522</v>
      </c>
      <c r="K513" s="336"/>
    </row>
    <row r="514" spans="1:11" s="335" customFormat="1" ht="25.5" x14ac:dyDescent="0.25">
      <c r="A514" s="287">
        <v>507</v>
      </c>
      <c r="B514" s="332" t="s">
        <v>1467</v>
      </c>
      <c r="C514" s="287" t="s">
        <v>3225</v>
      </c>
      <c r="D514" s="332" t="s">
        <v>3277</v>
      </c>
      <c r="E514" s="333">
        <v>274.97000000000003</v>
      </c>
      <c r="F514" s="332" t="s">
        <v>3379</v>
      </c>
      <c r="G514" s="332" t="s">
        <v>3380</v>
      </c>
      <c r="H514" s="287" t="s">
        <v>3228</v>
      </c>
      <c r="I514" s="334">
        <v>44055</v>
      </c>
      <c r="J514" s="334">
        <v>44522</v>
      </c>
      <c r="K514" s="336"/>
    </row>
    <row r="515" spans="1:11" s="335" customFormat="1" ht="25.5" x14ac:dyDescent="0.25">
      <c r="A515" s="287">
        <v>508</v>
      </c>
      <c r="B515" s="332" t="s">
        <v>589</v>
      </c>
      <c r="C515" s="287" t="s">
        <v>3225</v>
      </c>
      <c r="D515" s="332" t="s">
        <v>3226</v>
      </c>
      <c r="E515" s="333">
        <v>18508</v>
      </c>
      <c r="F515" s="332" t="s">
        <v>3584</v>
      </c>
      <c r="G515" s="332" t="s">
        <v>3585</v>
      </c>
      <c r="H515" s="287" t="s">
        <v>3228</v>
      </c>
      <c r="I515" s="334">
        <v>44524</v>
      </c>
      <c r="J515" s="334">
        <v>44524</v>
      </c>
      <c r="K515" s="336"/>
    </row>
    <row r="516" spans="1:11" s="335" customFormat="1" ht="12.75" x14ac:dyDescent="0.25">
      <c r="A516" s="287">
        <v>509</v>
      </c>
      <c r="B516" s="332" t="s">
        <v>3276</v>
      </c>
      <c r="C516" s="287" t="s">
        <v>3225</v>
      </c>
      <c r="D516" s="332" t="s">
        <v>3309</v>
      </c>
      <c r="E516" s="333">
        <v>571200</v>
      </c>
      <c r="F516" s="332" t="s">
        <v>3586</v>
      </c>
      <c r="G516" s="332" t="s">
        <v>3587</v>
      </c>
      <c r="H516" s="287" t="s">
        <v>3228</v>
      </c>
      <c r="I516" s="334">
        <v>43369</v>
      </c>
      <c r="J516" s="334">
        <v>44525</v>
      </c>
      <c r="K516" s="336"/>
    </row>
    <row r="517" spans="1:11" s="335" customFormat="1" ht="25.5" x14ac:dyDescent="0.25">
      <c r="A517" s="287">
        <v>510</v>
      </c>
      <c r="B517" s="332" t="s">
        <v>501</v>
      </c>
      <c r="C517" s="287" t="s">
        <v>3225</v>
      </c>
      <c r="D517" s="332" t="s">
        <v>3307</v>
      </c>
      <c r="E517" s="333">
        <v>44879.06</v>
      </c>
      <c r="F517" s="332" t="s">
        <v>3588</v>
      </c>
      <c r="G517" s="332" t="s">
        <v>3589</v>
      </c>
      <c r="H517" s="287" t="s">
        <v>3228</v>
      </c>
      <c r="I517" s="334">
        <v>44461</v>
      </c>
      <c r="J517" s="334">
        <v>44524</v>
      </c>
      <c r="K517" s="336"/>
    </row>
    <row r="518" spans="1:11" s="335" customFormat="1" ht="25.5" x14ac:dyDescent="0.25">
      <c r="A518" s="287">
        <v>511</v>
      </c>
      <c r="B518" s="332" t="s">
        <v>1467</v>
      </c>
      <c r="C518" s="287" t="s">
        <v>3225</v>
      </c>
      <c r="D518" s="332" t="s">
        <v>3277</v>
      </c>
      <c r="E518" s="333">
        <v>615.58000000000004</v>
      </c>
      <c r="F518" s="332" t="s">
        <v>3381</v>
      </c>
      <c r="G518" s="332" t="s">
        <v>3382</v>
      </c>
      <c r="H518" s="287" t="s">
        <v>3228</v>
      </c>
      <c r="I518" s="334">
        <v>44053</v>
      </c>
      <c r="J518" s="334">
        <v>44526</v>
      </c>
      <c r="K518" s="336"/>
    </row>
    <row r="519" spans="1:11" s="335" customFormat="1" ht="25.5" x14ac:dyDescent="0.25">
      <c r="A519" s="287">
        <v>512</v>
      </c>
      <c r="B519" s="332" t="s">
        <v>1467</v>
      </c>
      <c r="C519" s="287" t="s">
        <v>3225</v>
      </c>
      <c r="D519" s="332" t="s">
        <v>3277</v>
      </c>
      <c r="E519" s="333">
        <v>571.35</v>
      </c>
      <c r="F519" s="332" t="s">
        <v>3381</v>
      </c>
      <c r="G519" s="332" t="s">
        <v>3382</v>
      </c>
      <c r="H519" s="287" t="s">
        <v>3228</v>
      </c>
      <c r="I519" s="334">
        <v>44053</v>
      </c>
      <c r="J519" s="334">
        <v>44526</v>
      </c>
      <c r="K519" s="336"/>
    </row>
    <row r="520" spans="1:11" s="335" customFormat="1" ht="25.5" x14ac:dyDescent="0.25">
      <c r="A520" s="287">
        <v>513</v>
      </c>
      <c r="B520" s="332" t="s">
        <v>1467</v>
      </c>
      <c r="C520" s="287" t="s">
        <v>3225</v>
      </c>
      <c r="D520" s="332" t="s">
        <v>3277</v>
      </c>
      <c r="E520" s="333">
        <v>923.73</v>
      </c>
      <c r="F520" s="332" t="s">
        <v>3381</v>
      </c>
      <c r="G520" s="332" t="s">
        <v>3382</v>
      </c>
      <c r="H520" s="287" t="s">
        <v>3228</v>
      </c>
      <c r="I520" s="334">
        <v>44053</v>
      </c>
      <c r="J520" s="334">
        <v>44526</v>
      </c>
      <c r="K520" s="336"/>
    </row>
    <row r="521" spans="1:11" s="335" customFormat="1" ht="25.5" x14ac:dyDescent="0.25">
      <c r="A521" s="287">
        <v>514</v>
      </c>
      <c r="B521" s="332" t="s">
        <v>1467</v>
      </c>
      <c r="C521" s="287" t="s">
        <v>3225</v>
      </c>
      <c r="D521" s="332" t="s">
        <v>3277</v>
      </c>
      <c r="E521" s="333">
        <v>575.85</v>
      </c>
      <c r="F521" s="332" t="s">
        <v>3381</v>
      </c>
      <c r="G521" s="332" t="s">
        <v>3382</v>
      </c>
      <c r="H521" s="287" t="s">
        <v>3228</v>
      </c>
      <c r="I521" s="334">
        <v>44053</v>
      </c>
      <c r="J521" s="334">
        <v>44526</v>
      </c>
      <c r="K521" s="336"/>
    </row>
    <row r="522" spans="1:11" s="335" customFormat="1" ht="25.5" x14ac:dyDescent="0.25">
      <c r="A522" s="287">
        <v>515</v>
      </c>
      <c r="B522" s="332" t="s">
        <v>1467</v>
      </c>
      <c r="C522" s="287" t="s">
        <v>3225</v>
      </c>
      <c r="D522" s="332" t="s">
        <v>3277</v>
      </c>
      <c r="E522" s="333">
        <v>614.47</v>
      </c>
      <c r="F522" s="332" t="s">
        <v>3381</v>
      </c>
      <c r="G522" s="332" t="s">
        <v>3382</v>
      </c>
      <c r="H522" s="287" t="s">
        <v>3228</v>
      </c>
      <c r="I522" s="334">
        <v>44053</v>
      </c>
      <c r="J522" s="334">
        <v>44526</v>
      </c>
      <c r="K522" s="336"/>
    </row>
    <row r="523" spans="1:11" s="335" customFormat="1" ht="25.5" x14ac:dyDescent="0.25">
      <c r="A523" s="287">
        <v>516</v>
      </c>
      <c r="B523" s="332" t="s">
        <v>1467</v>
      </c>
      <c r="C523" s="287" t="s">
        <v>3225</v>
      </c>
      <c r="D523" s="332" t="s">
        <v>3277</v>
      </c>
      <c r="E523" s="333">
        <v>179.29</v>
      </c>
      <c r="F523" s="332" t="s">
        <v>3381</v>
      </c>
      <c r="G523" s="332" t="s">
        <v>3382</v>
      </c>
      <c r="H523" s="287" t="s">
        <v>3228</v>
      </c>
      <c r="I523" s="334">
        <v>44053</v>
      </c>
      <c r="J523" s="334">
        <v>44526</v>
      </c>
      <c r="K523" s="336"/>
    </row>
    <row r="524" spans="1:11" s="335" customFormat="1" ht="25.5" x14ac:dyDescent="0.25">
      <c r="A524" s="287">
        <v>517</v>
      </c>
      <c r="B524" s="332" t="s">
        <v>1467</v>
      </c>
      <c r="C524" s="287" t="s">
        <v>3225</v>
      </c>
      <c r="D524" s="332" t="s">
        <v>3277</v>
      </c>
      <c r="E524" s="333">
        <v>1095.6099999999999</v>
      </c>
      <c r="F524" s="332" t="s">
        <v>3381</v>
      </c>
      <c r="G524" s="332" t="s">
        <v>3382</v>
      </c>
      <c r="H524" s="287" t="s">
        <v>3228</v>
      </c>
      <c r="I524" s="334">
        <v>44053</v>
      </c>
      <c r="J524" s="334">
        <v>44526</v>
      </c>
      <c r="K524" s="336"/>
    </row>
    <row r="525" spans="1:11" s="335" customFormat="1" ht="25.5" x14ac:dyDescent="0.25">
      <c r="A525" s="287">
        <v>518</v>
      </c>
      <c r="B525" s="332" t="s">
        <v>1467</v>
      </c>
      <c r="C525" s="287" t="s">
        <v>3225</v>
      </c>
      <c r="D525" s="332" t="s">
        <v>3277</v>
      </c>
      <c r="E525" s="333">
        <v>886.32</v>
      </c>
      <c r="F525" s="332" t="s">
        <v>3381</v>
      </c>
      <c r="G525" s="332" t="s">
        <v>3382</v>
      </c>
      <c r="H525" s="287" t="s">
        <v>3228</v>
      </c>
      <c r="I525" s="334">
        <v>44053</v>
      </c>
      <c r="J525" s="334">
        <v>44526</v>
      </c>
      <c r="K525" s="336"/>
    </row>
    <row r="526" spans="1:11" s="335" customFormat="1" ht="25.5" x14ac:dyDescent="0.25">
      <c r="A526" s="287">
        <v>519</v>
      </c>
      <c r="B526" s="332" t="s">
        <v>1467</v>
      </c>
      <c r="C526" s="287" t="s">
        <v>3225</v>
      </c>
      <c r="D526" s="332" t="s">
        <v>3277</v>
      </c>
      <c r="E526" s="333">
        <v>788.4</v>
      </c>
      <c r="F526" s="332" t="s">
        <v>3381</v>
      </c>
      <c r="G526" s="332" t="s">
        <v>3382</v>
      </c>
      <c r="H526" s="287" t="s">
        <v>3228</v>
      </c>
      <c r="I526" s="334">
        <v>44053</v>
      </c>
      <c r="J526" s="334">
        <v>44526</v>
      </c>
      <c r="K526" s="336"/>
    </row>
    <row r="527" spans="1:11" s="335" customFormat="1" ht="25.5" x14ac:dyDescent="0.25">
      <c r="A527" s="287">
        <v>520</v>
      </c>
      <c r="B527" s="332" t="s">
        <v>1467</v>
      </c>
      <c r="C527" s="287" t="s">
        <v>3225</v>
      </c>
      <c r="D527" s="332" t="s">
        <v>3277</v>
      </c>
      <c r="E527" s="333">
        <v>832.31</v>
      </c>
      <c r="F527" s="332" t="s">
        <v>3381</v>
      </c>
      <c r="G527" s="332" t="s">
        <v>3382</v>
      </c>
      <c r="H527" s="287" t="s">
        <v>3228</v>
      </c>
      <c r="I527" s="334">
        <v>44053</v>
      </c>
      <c r="J527" s="334">
        <v>44526</v>
      </c>
      <c r="K527" s="336"/>
    </row>
    <row r="528" spans="1:11" s="335" customFormat="1" ht="25.5" x14ac:dyDescent="0.25">
      <c r="A528" s="287">
        <v>521</v>
      </c>
      <c r="B528" s="332" t="s">
        <v>501</v>
      </c>
      <c r="C528" s="287" t="s">
        <v>3225</v>
      </c>
      <c r="D528" s="332" t="s">
        <v>3396</v>
      </c>
      <c r="E528" s="333">
        <v>107878.89</v>
      </c>
      <c r="F528" s="332" t="s">
        <v>3397</v>
      </c>
      <c r="G528" s="332" t="s">
        <v>3398</v>
      </c>
      <c r="H528" s="287" t="s">
        <v>3228</v>
      </c>
      <c r="I528" s="334">
        <v>43791</v>
      </c>
      <c r="J528" s="334">
        <v>44530</v>
      </c>
      <c r="K528" s="336"/>
    </row>
    <row r="529" spans="1:11" s="335" customFormat="1" ht="51" x14ac:dyDescent="0.25">
      <c r="A529" s="287">
        <v>522</v>
      </c>
      <c r="B529" s="332" t="s">
        <v>633</v>
      </c>
      <c r="C529" s="287" t="s">
        <v>3225</v>
      </c>
      <c r="D529" s="332" t="s">
        <v>3368</v>
      </c>
      <c r="E529" s="333">
        <v>268585.75</v>
      </c>
      <c r="F529" s="332" t="s">
        <v>3590</v>
      </c>
      <c r="G529" s="332" t="s">
        <v>3591</v>
      </c>
      <c r="H529" s="287" t="s">
        <v>3228</v>
      </c>
      <c r="I529" s="334">
        <v>44519</v>
      </c>
      <c r="J529" s="334">
        <v>44532</v>
      </c>
      <c r="K529" s="336"/>
    </row>
    <row r="530" spans="1:11" s="335" customFormat="1" ht="25.5" x14ac:dyDescent="0.25">
      <c r="A530" s="287">
        <v>523</v>
      </c>
      <c r="B530" s="332" t="s">
        <v>501</v>
      </c>
      <c r="C530" s="287" t="s">
        <v>3225</v>
      </c>
      <c r="D530" s="332" t="s">
        <v>3304</v>
      </c>
      <c r="E530" s="333">
        <v>46800</v>
      </c>
      <c r="F530" s="332" t="s">
        <v>3303</v>
      </c>
      <c r="G530" s="332" t="s">
        <v>2318</v>
      </c>
      <c r="H530" s="287" t="s">
        <v>3228</v>
      </c>
      <c r="I530" s="334">
        <v>43892</v>
      </c>
      <c r="J530" s="334">
        <v>44532</v>
      </c>
      <c r="K530" s="336"/>
    </row>
    <row r="531" spans="1:11" s="335" customFormat="1" ht="25.5" x14ac:dyDescent="0.25">
      <c r="A531" s="287">
        <v>524</v>
      </c>
      <c r="B531" s="332" t="s">
        <v>589</v>
      </c>
      <c r="C531" s="287" t="s">
        <v>3225</v>
      </c>
      <c r="D531" s="332" t="s">
        <v>3226</v>
      </c>
      <c r="E531" s="333">
        <v>34490</v>
      </c>
      <c r="F531" s="332" t="s">
        <v>3411</v>
      </c>
      <c r="G531" s="332" t="s">
        <v>3412</v>
      </c>
      <c r="H531" s="287" t="s">
        <v>3228</v>
      </c>
      <c r="I531" s="334">
        <v>44533</v>
      </c>
      <c r="J531" s="334">
        <v>44533</v>
      </c>
      <c r="K531" s="336"/>
    </row>
    <row r="532" spans="1:11" s="335" customFormat="1" ht="38.25" x14ac:dyDescent="0.25">
      <c r="A532" s="287">
        <v>525</v>
      </c>
      <c r="B532" s="332" t="s">
        <v>589</v>
      </c>
      <c r="C532" s="287" t="s">
        <v>3225</v>
      </c>
      <c r="D532" s="332" t="s">
        <v>3226</v>
      </c>
      <c r="E532" s="333">
        <v>34840</v>
      </c>
      <c r="F532" s="332" t="s">
        <v>3592</v>
      </c>
      <c r="G532" s="332" t="s">
        <v>3593</v>
      </c>
      <c r="H532" s="287" t="s">
        <v>3228</v>
      </c>
      <c r="I532" s="334">
        <v>44534</v>
      </c>
      <c r="J532" s="334">
        <v>44534</v>
      </c>
      <c r="K532" s="336"/>
    </row>
    <row r="533" spans="1:11" s="335" customFormat="1" ht="25.5" x14ac:dyDescent="0.25">
      <c r="A533" s="287">
        <v>526</v>
      </c>
      <c r="B533" s="332" t="s">
        <v>501</v>
      </c>
      <c r="C533" s="287" t="s">
        <v>3225</v>
      </c>
      <c r="D533" s="332" t="s">
        <v>3310</v>
      </c>
      <c r="E533" s="333">
        <v>4031.67</v>
      </c>
      <c r="F533" s="332" t="s">
        <v>3360</v>
      </c>
      <c r="G533" s="332" t="s">
        <v>3361</v>
      </c>
      <c r="H533" s="287" t="s">
        <v>3228</v>
      </c>
      <c r="I533" s="334">
        <v>43663</v>
      </c>
      <c r="J533" s="334">
        <v>44536</v>
      </c>
      <c r="K533" s="336"/>
    </row>
    <row r="534" spans="1:11" s="335" customFormat="1" ht="12.75" x14ac:dyDescent="0.25">
      <c r="A534" s="287">
        <v>527</v>
      </c>
      <c r="B534" s="332" t="s">
        <v>848</v>
      </c>
      <c r="C534" s="287" t="s">
        <v>3225</v>
      </c>
      <c r="D534" s="332" t="s">
        <v>3277</v>
      </c>
      <c r="E534" s="333">
        <v>1650000</v>
      </c>
      <c r="F534" s="332" t="s">
        <v>3594</v>
      </c>
      <c r="G534" s="332" t="s">
        <v>3595</v>
      </c>
      <c r="H534" s="287" t="s">
        <v>3228</v>
      </c>
      <c r="I534" s="334">
        <v>44523</v>
      </c>
      <c r="J534" s="334">
        <v>44536</v>
      </c>
      <c r="K534" s="336"/>
    </row>
    <row r="535" spans="1:11" s="335" customFormat="1" ht="25.5" x14ac:dyDescent="0.25">
      <c r="A535" s="287">
        <v>528</v>
      </c>
      <c r="B535" s="332" t="s">
        <v>3276</v>
      </c>
      <c r="C535" s="287" t="s">
        <v>3225</v>
      </c>
      <c r="D535" s="332" t="s">
        <v>3345</v>
      </c>
      <c r="E535" s="333">
        <v>1376403.84</v>
      </c>
      <c r="F535" s="332" t="s">
        <v>3596</v>
      </c>
      <c r="G535" s="332" t="s">
        <v>3597</v>
      </c>
      <c r="H535" s="287" t="s">
        <v>3228</v>
      </c>
      <c r="I535" s="334">
        <v>44187</v>
      </c>
      <c r="J535" s="334">
        <v>44539</v>
      </c>
      <c r="K535" s="336"/>
    </row>
    <row r="536" spans="1:11" s="335" customFormat="1" ht="25.5" x14ac:dyDescent="0.25">
      <c r="A536" s="287">
        <v>529</v>
      </c>
      <c r="B536" s="332" t="s">
        <v>501</v>
      </c>
      <c r="C536" s="287" t="s">
        <v>3225</v>
      </c>
      <c r="D536" s="332" t="s">
        <v>3291</v>
      </c>
      <c r="E536" s="333">
        <v>94000</v>
      </c>
      <c r="F536" s="332" t="s">
        <v>3598</v>
      </c>
      <c r="G536" s="332" t="s">
        <v>2215</v>
      </c>
      <c r="H536" s="287" t="s">
        <v>3228</v>
      </c>
      <c r="I536" s="334">
        <v>44532</v>
      </c>
      <c r="J536" s="334">
        <v>44539</v>
      </c>
      <c r="K536" s="336"/>
    </row>
    <row r="537" spans="1:11" s="335" customFormat="1" ht="38.25" x14ac:dyDescent="0.25">
      <c r="A537" s="287">
        <v>530</v>
      </c>
      <c r="B537" s="332" t="s">
        <v>585</v>
      </c>
      <c r="C537" s="287" t="s">
        <v>3225</v>
      </c>
      <c r="D537" s="332" t="s">
        <v>3226</v>
      </c>
      <c r="E537" s="333">
        <v>52841.58</v>
      </c>
      <c r="F537" s="332" t="s">
        <v>3421</v>
      </c>
      <c r="G537" s="332" t="s">
        <v>3422</v>
      </c>
      <c r="H537" s="287" t="s">
        <v>3228</v>
      </c>
      <c r="I537" s="334">
        <v>44540</v>
      </c>
      <c r="J537" s="334">
        <v>44540</v>
      </c>
      <c r="K537" s="336"/>
    </row>
    <row r="538" spans="1:11" s="335" customFormat="1" ht="25.5" x14ac:dyDescent="0.25">
      <c r="A538" s="287">
        <v>531</v>
      </c>
      <c r="B538" s="332" t="s">
        <v>501</v>
      </c>
      <c r="C538" s="287" t="s">
        <v>3225</v>
      </c>
      <c r="D538" s="332" t="s">
        <v>3345</v>
      </c>
      <c r="E538" s="333">
        <v>50729.5</v>
      </c>
      <c r="F538" s="332" t="s">
        <v>3599</v>
      </c>
      <c r="G538" s="332" t="s">
        <v>3600</v>
      </c>
      <c r="H538" s="287" t="s">
        <v>3228</v>
      </c>
      <c r="I538" s="334">
        <v>44526</v>
      </c>
      <c r="J538" s="334">
        <v>44540</v>
      </c>
      <c r="K538" s="336"/>
    </row>
    <row r="539" spans="1:11" s="335" customFormat="1" ht="51" x14ac:dyDescent="0.25">
      <c r="A539" s="287">
        <v>532</v>
      </c>
      <c r="B539" s="332" t="s">
        <v>633</v>
      </c>
      <c r="C539" s="287" t="s">
        <v>3225</v>
      </c>
      <c r="D539" s="332" t="s">
        <v>3546</v>
      </c>
      <c r="E539" s="333">
        <v>2800.21</v>
      </c>
      <c r="F539" s="332" t="s">
        <v>3601</v>
      </c>
      <c r="G539" s="332" t="s">
        <v>3602</v>
      </c>
      <c r="H539" s="287" t="s">
        <v>3228</v>
      </c>
      <c r="I539" s="334">
        <v>44504</v>
      </c>
      <c r="J539" s="334">
        <v>44540</v>
      </c>
      <c r="K539" s="336"/>
    </row>
    <row r="540" spans="1:11" s="335" customFormat="1" ht="51" x14ac:dyDescent="0.25">
      <c r="A540" s="287">
        <v>533</v>
      </c>
      <c r="B540" s="332" t="s">
        <v>633</v>
      </c>
      <c r="C540" s="287" t="s">
        <v>3225</v>
      </c>
      <c r="D540" s="332" t="s">
        <v>3546</v>
      </c>
      <c r="E540" s="333">
        <v>2800.21</v>
      </c>
      <c r="F540" s="332" t="s">
        <v>3601</v>
      </c>
      <c r="G540" s="332" t="s">
        <v>3602</v>
      </c>
      <c r="H540" s="287" t="s">
        <v>3228</v>
      </c>
      <c r="I540" s="334">
        <v>44504</v>
      </c>
      <c r="J540" s="334">
        <v>44540</v>
      </c>
      <c r="K540" s="336"/>
    </row>
    <row r="541" spans="1:11" s="335" customFormat="1" ht="51" x14ac:dyDescent="0.25">
      <c r="A541" s="287">
        <v>534</v>
      </c>
      <c r="B541" s="332" t="s">
        <v>633</v>
      </c>
      <c r="C541" s="287" t="s">
        <v>3225</v>
      </c>
      <c r="D541" s="332" t="s">
        <v>3546</v>
      </c>
      <c r="E541" s="333">
        <v>2800.21</v>
      </c>
      <c r="F541" s="332" t="s">
        <v>3601</v>
      </c>
      <c r="G541" s="332" t="s">
        <v>3602</v>
      </c>
      <c r="H541" s="287" t="s">
        <v>3228</v>
      </c>
      <c r="I541" s="334">
        <v>44504</v>
      </c>
      <c r="J541" s="334">
        <v>44540</v>
      </c>
      <c r="K541" s="336"/>
    </row>
    <row r="542" spans="1:11" s="335" customFormat="1" ht="51" x14ac:dyDescent="0.25">
      <c r="A542" s="287">
        <v>535</v>
      </c>
      <c r="B542" s="332" t="s">
        <v>633</v>
      </c>
      <c r="C542" s="287" t="s">
        <v>3225</v>
      </c>
      <c r="D542" s="332" t="s">
        <v>3546</v>
      </c>
      <c r="E542" s="333">
        <v>2800.21</v>
      </c>
      <c r="F542" s="332" t="s">
        <v>3601</v>
      </c>
      <c r="G542" s="332" t="s">
        <v>3602</v>
      </c>
      <c r="H542" s="287" t="s">
        <v>3228</v>
      </c>
      <c r="I542" s="334">
        <v>44504</v>
      </c>
      <c r="J542" s="334">
        <v>44540</v>
      </c>
      <c r="K542" s="336"/>
    </row>
    <row r="543" spans="1:11" s="335" customFormat="1" ht="51" x14ac:dyDescent="0.25">
      <c r="A543" s="287">
        <v>536</v>
      </c>
      <c r="B543" s="332" t="s">
        <v>633</v>
      </c>
      <c r="C543" s="287" t="s">
        <v>3225</v>
      </c>
      <c r="D543" s="332" t="s">
        <v>3546</v>
      </c>
      <c r="E543" s="333">
        <v>2800.21</v>
      </c>
      <c r="F543" s="332" t="s">
        <v>3601</v>
      </c>
      <c r="G543" s="332" t="s">
        <v>3602</v>
      </c>
      <c r="H543" s="287" t="s">
        <v>3228</v>
      </c>
      <c r="I543" s="334">
        <v>44504</v>
      </c>
      <c r="J543" s="334">
        <v>44540</v>
      </c>
      <c r="K543" s="336"/>
    </row>
    <row r="544" spans="1:11" s="335" customFormat="1" ht="51" x14ac:dyDescent="0.25">
      <c r="A544" s="287">
        <v>537</v>
      </c>
      <c r="B544" s="332" t="s">
        <v>633</v>
      </c>
      <c r="C544" s="287" t="s">
        <v>3225</v>
      </c>
      <c r="D544" s="332" t="s">
        <v>3546</v>
      </c>
      <c r="E544" s="333">
        <v>2800.21</v>
      </c>
      <c r="F544" s="332" t="s">
        <v>3601</v>
      </c>
      <c r="G544" s="332" t="s">
        <v>3602</v>
      </c>
      <c r="H544" s="287" t="s">
        <v>3228</v>
      </c>
      <c r="I544" s="334">
        <v>44504</v>
      </c>
      <c r="J544" s="334">
        <v>44540</v>
      </c>
      <c r="K544" s="336"/>
    </row>
    <row r="545" spans="1:11" s="335" customFormat="1" ht="51" x14ac:dyDescent="0.25">
      <c r="A545" s="287">
        <v>538</v>
      </c>
      <c r="B545" s="332" t="s">
        <v>633</v>
      </c>
      <c r="C545" s="287" t="s">
        <v>3225</v>
      </c>
      <c r="D545" s="332" t="s">
        <v>3546</v>
      </c>
      <c r="E545" s="333">
        <v>2800.21</v>
      </c>
      <c r="F545" s="332" t="s">
        <v>3601</v>
      </c>
      <c r="G545" s="332" t="s">
        <v>3602</v>
      </c>
      <c r="H545" s="287" t="s">
        <v>3228</v>
      </c>
      <c r="I545" s="334">
        <v>44504</v>
      </c>
      <c r="J545" s="334">
        <v>44540</v>
      </c>
      <c r="K545" s="336"/>
    </row>
    <row r="546" spans="1:11" s="335" customFormat="1" ht="51" x14ac:dyDescent="0.25">
      <c r="A546" s="287">
        <v>539</v>
      </c>
      <c r="B546" s="332" t="s">
        <v>633</v>
      </c>
      <c r="C546" s="287" t="s">
        <v>3225</v>
      </c>
      <c r="D546" s="332" t="s">
        <v>3546</v>
      </c>
      <c r="E546" s="333">
        <v>2800.21</v>
      </c>
      <c r="F546" s="332" t="s">
        <v>3601</v>
      </c>
      <c r="G546" s="332" t="s">
        <v>3602</v>
      </c>
      <c r="H546" s="287" t="s">
        <v>3228</v>
      </c>
      <c r="I546" s="334">
        <v>44504</v>
      </c>
      <c r="J546" s="334">
        <v>44541</v>
      </c>
      <c r="K546" s="336"/>
    </row>
    <row r="547" spans="1:11" s="335" customFormat="1" ht="51" x14ac:dyDescent="0.25">
      <c r="A547" s="287">
        <v>540</v>
      </c>
      <c r="B547" s="332" t="s">
        <v>633</v>
      </c>
      <c r="C547" s="287" t="s">
        <v>3225</v>
      </c>
      <c r="D547" s="332" t="s">
        <v>3546</v>
      </c>
      <c r="E547" s="333">
        <v>2800.21</v>
      </c>
      <c r="F547" s="332" t="s">
        <v>3601</v>
      </c>
      <c r="G547" s="332" t="s">
        <v>3602</v>
      </c>
      <c r="H547" s="287" t="s">
        <v>3228</v>
      </c>
      <c r="I547" s="334">
        <v>44504</v>
      </c>
      <c r="J547" s="334">
        <v>44540</v>
      </c>
      <c r="K547" s="336"/>
    </row>
    <row r="548" spans="1:11" s="335" customFormat="1" ht="12.75" x14ac:dyDescent="0.25">
      <c r="A548" s="287">
        <v>541</v>
      </c>
      <c r="B548" s="332" t="s">
        <v>633</v>
      </c>
      <c r="C548" s="287" t="s">
        <v>3225</v>
      </c>
      <c r="D548" s="332" t="s">
        <v>3546</v>
      </c>
      <c r="E548" s="333">
        <v>4453.42</v>
      </c>
      <c r="F548" s="332" t="s">
        <v>3603</v>
      </c>
      <c r="G548" s="332" t="s">
        <v>3604</v>
      </c>
      <c r="H548" s="287" t="s">
        <v>3228</v>
      </c>
      <c r="I548" s="334">
        <v>44503</v>
      </c>
      <c r="J548" s="334">
        <v>44541</v>
      </c>
      <c r="K548" s="336"/>
    </row>
    <row r="549" spans="1:11" s="335" customFormat="1" ht="25.5" x14ac:dyDescent="0.25">
      <c r="A549" s="287">
        <v>542</v>
      </c>
      <c r="B549" s="332" t="s">
        <v>501</v>
      </c>
      <c r="C549" s="287" t="s">
        <v>3225</v>
      </c>
      <c r="D549" s="332" t="s">
        <v>3553</v>
      </c>
      <c r="E549" s="333">
        <v>253000</v>
      </c>
      <c r="F549" s="332" t="s">
        <v>3479</v>
      </c>
      <c r="G549" s="332" t="s">
        <v>2260</v>
      </c>
      <c r="H549" s="287" t="s">
        <v>3228</v>
      </c>
      <c r="I549" s="334">
        <v>44526</v>
      </c>
      <c r="J549" s="334">
        <v>44543</v>
      </c>
      <c r="K549" s="336"/>
    </row>
    <row r="550" spans="1:11" s="335" customFormat="1" ht="25.5" x14ac:dyDescent="0.25">
      <c r="A550" s="287">
        <v>543</v>
      </c>
      <c r="B550" s="332" t="s">
        <v>3276</v>
      </c>
      <c r="C550" s="287" t="s">
        <v>3225</v>
      </c>
      <c r="D550" s="332" t="s">
        <v>3307</v>
      </c>
      <c r="E550" s="333">
        <v>100800</v>
      </c>
      <c r="F550" s="332" t="s">
        <v>3605</v>
      </c>
      <c r="G550" s="332" t="s">
        <v>3606</v>
      </c>
      <c r="H550" s="287" t="s">
        <v>3228</v>
      </c>
      <c r="I550" s="334">
        <v>44161</v>
      </c>
      <c r="J550" s="334">
        <v>44541</v>
      </c>
      <c r="K550" s="336"/>
    </row>
    <row r="551" spans="1:11" s="335" customFormat="1" ht="38.25" x14ac:dyDescent="0.25">
      <c r="A551" s="287">
        <v>544</v>
      </c>
      <c r="B551" s="332" t="s">
        <v>585</v>
      </c>
      <c r="C551" s="287" t="s">
        <v>3225</v>
      </c>
      <c r="D551" s="332" t="s">
        <v>3226</v>
      </c>
      <c r="E551" s="333">
        <v>212904.52</v>
      </c>
      <c r="F551" s="332" t="s">
        <v>3607</v>
      </c>
      <c r="G551" s="332" t="s">
        <v>3608</v>
      </c>
      <c r="H551" s="287" t="s">
        <v>3228</v>
      </c>
      <c r="I551" s="334">
        <v>44543</v>
      </c>
      <c r="J551" s="334">
        <v>44543</v>
      </c>
      <c r="K551" s="336"/>
    </row>
    <row r="552" spans="1:11" s="335" customFormat="1" ht="25.5" x14ac:dyDescent="0.25">
      <c r="A552" s="287">
        <v>545</v>
      </c>
      <c r="B552" s="332" t="s">
        <v>501</v>
      </c>
      <c r="C552" s="287" t="s">
        <v>3225</v>
      </c>
      <c r="D552" s="332" t="s">
        <v>3310</v>
      </c>
      <c r="E552" s="333">
        <v>10519.98</v>
      </c>
      <c r="F552" s="332" t="s">
        <v>3249</v>
      </c>
      <c r="G552" s="332" t="s">
        <v>3250</v>
      </c>
      <c r="H552" s="287" t="s">
        <v>3228</v>
      </c>
      <c r="I552" s="334">
        <v>44158</v>
      </c>
      <c r="J552" s="334">
        <v>44540</v>
      </c>
      <c r="K552" s="336"/>
    </row>
    <row r="553" spans="1:11" s="335" customFormat="1" ht="25.5" x14ac:dyDescent="0.25">
      <c r="A553" s="287">
        <v>546</v>
      </c>
      <c r="B553" s="332" t="s">
        <v>3276</v>
      </c>
      <c r="C553" s="287" t="s">
        <v>3225</v>
      </c>
      <c r="D553" s="332" t="s">
        <v>3368</v>
      </c>
      <c r="E553" s="333">
        <v>75000</v>
      </c>
      <c r="F553" s="332" t="s">
        <v>3609</v>
      </c>
      <c r="G553" s="332" t="s">
        <v>3610</v>
      </c>
      <c r="H553" s="287" t="s">
        <v>3228</v>
      </c>
      <c r="I553" s="334">
        <v>43798</v>
      </c>
      <c r="J553" s="334">
        <v>44544</v>
      </c>
      <c r="K553" s="336"/>
    </row>
    <row r="554" spans="1:11" s="335" customFormat="1" ht="25.5" x14ac:dyDescent="0.25">
      <c r="A554" s="287">
        <v>547</v>
      </c>
      <c r="B554" s="332" t="s">
        <v>633</v>
      </c>
      <c r="C554" s="287" t="s">
        <v>3225</v>
      </c>
      <c r="D554" s="332" t="s">
        <v>3277</v>
      </c>
      <c r="E554" s="333">
        <v>13089.62</v>
      </c>
      <c r="F554" s="332" t="s">
        <v>3358</v>
      </c>
      <c r="G554" s="332" t="s">
        <v>3359</v>
      </c>
      <c r="H554" s="287" t="s">
        <v>3228</v>
      </c>
      <c r="I554" s="334">
        <v>43684</v>
      </c>
      <c r="J554" s="334">
        <v>44545</v>
      </c>
      <c r="K554" s="336"/>
    </row>
    <row r="555" spans="1:11" s="335" customFormat="1" ht="25.5" x14ac:dyDescent="0.25">
      <c r="A555" s="287">
        <v>548</v>
      </c>
      <c r="B555" s="332" t="s">
        <v>589</v>
      </c>
      <c r="C555" s="287" t="s">
        <v>3225</v>
      </c>
      <c r="D555" s="332" t="s">
        <v>3226</v>
      </c>
      <c r="E555" s="333">
        <v>25550</v>
      </c>
      <c r="F555" s="332" t="s">
        <v>3611</v>
      </c>
      <c r="G555" s="332" t="s">
        <v>3612</v>
      </c>
      <c r="H555" s="287" t="s">
        <v>3228</v>
      </c>
      <c r="I555" s="334">
        <v>44547</v>
      </c>
      <c r="J555" s="334">
        <v>44547</v>
      </c>
      <c r="K555" s="336"/>
    </row>
    <row r="556" spans="1:11" s="335" customFormat="1" ht="25.5" x14ac:dyDescent="0.25">
      <c r="A556" s="287">
        <v>549</v>
      </c>
      <c r="B556" s="332" t="s">
        <v>3276</v>
      </c>
      <c r="C556" s="287" t="s">
        <v>3225</v>
      </c>
      <c r="D556" s="332" t="s">
        <v>3300</v>
      </c>
      <c r="E556" s="333">
        <v>66000</v>
      </c>
      <c r="F556" s="332" t="s">
        <v>3613</v>
      </c>
      <c r="G556" s="332" t="s">
        <v>3614</v>
      </c>
      <c r="H556" s="287" t="s">
        <v>3228</v>
      </c>
      <c r="I556" s="334">
        <v>43775</v>
      </c>
      <c r="J556" s="334">
        <v>44546</v>
      </c>
      <c r="K556" s="336"/>
    </row>
    <row r="557" spans="1:11" s="335" customFormat="1" ht="25.5" x14ac:dyDescent="0.25">
      <c r="A557" s="287">
        <v>550</v>
      </c>
      <c r="B557" s="332" t="s">
        <v>501</v>
      </c>
      <c r="C557" s="287" t="s">
        <v>3225</v>
      </c>
      <c r="D557" s="332" t="s">
        <v>3307</v>
      </c>
      <c r="E557" s="333">
        <v>4395</v>
      </c>
      <c r="F557" s="332" t="s">
        <v>3411</v>
      </c>
      <c r="G557" s="332" t="s">
        <v>3412</v>
      </c>
      <c r="H557" s="287" t="s">
        <v>3228</v>
      </c>
      <c r="I557" s="334">
        <v>44063</v>
      </c>
      <c r="J557" s="334">
        <v>44547</v>
      </c>
      <c r="K557" s="336"/>
    </row>
    <row r="558" spans="1:11" s="335" customFormat="1" ht="25.5" x14ac:dyDescent="0.25">
      <c r="A558" s="287">
        <v>551</v>
      </c>
      <c r="B558" s="332" t="s">
        <v>501</v>
      </c>
      <c r="C558" s="287" t="s">
        <v>3225</v>
      </c>
      <c r="D558" s="332" t="s">
        <v>3307</v>
      </c>
      <c r="E558" s="333">
        <v>3760</v>
      </c>
      <c r="F558" s="332" t="s">
        <v>3411</v>
      </c>
      <c r="G558" s="332" t="s">
        <v>3412</v>
      </c>
      <c r="H558" s="287" t="s">
        <v>3228</v>
      </c>
      <c r="I558" s="334">
        <v>44063</v>
      </c>
      <c r="J558" s="334">
        <v>44547</v>
      </c>
      <c r="K558" s="336"/>
    </row>
    <row r="559" spans="1:11" s="335" customFormat="1" ht="25.5" x14ac:dyDescent="0.25">
      <c r="A559" s="287">
        <v>552</v>
      </c>
      <c r="B559" s="332" t="s">
        <v>501</v>
      </c>
      <c r="C559" s="287" t="s">
        <v>3225</v>
      </c>
      <c r="D559" s="332" t="s">
        <v>3307</v>
      </c>
      <c r="E559" s="333">
        <v>2290</v>
      </c>
      <c r="F559" s="332" t="s">
        <v>3411</v>
      </c>
      <c r="G559" s="332" t="s">
        <v>3412</v>
      </c>
      <c r="H559" s="287" t="s">
        <v>3228</v>
      </c>
      <c r="I559" s="334">
        <v>44063</v>
      </c>
      <c r="J559" s="334">
        <v>44547</v>
      </c>
      <c r="K559" s="336"/>
    </row>
    <row r="560" spans="1:11" s="335" customFormat="1" ht="25.5" x14ac:dyDescent="0.25">
      <c r="A560" s="287">
        <v>553</v>
      </c>
      <c r="B560" s="332" t="s">
        <v>501</v>
      </c>
      <c r="C560" s="287" t="s">
        <v>3225</v>
      </c>
      <c r="D560" s="332" t="s">
        <v>3307</v>
      </c>
      <c r="E560" s="333">
        <v>1270</v>
      </c>
      <c r="F560" s="332" t="s">
        <v>3411</v>
      </c>
      <c r="G560" s="332" t="s">
        <v>3412</v>
      </c>
      <c r="H560" s="287" t="s">
        <v>3228</v>
      </c>
      <c r="I560" s="334">
        <v>44063</v>
      </c>
      <c r="J560" s="334">
        <v>44547</v>
      </c>
      <c r="K560" s="336"/>
    </row>
    <row r="561" spans="1:11" s="335" customFormat="1" ht="25.5" x14ac:dyDescent="0.25">
      <c r="A561" s="287">
        <v>554</v>
      </c>
      <c r="B561" s="332" t="s">
        <v>1467</v>
      </c>
      <c r="C561" s="287" t="s">
        <v>3225</v>
      </c>
      <c r="D561" s="332" t="s">
        <v>3277</v>
      </c>
      <c r="E561" s="333">
        <v>1576.78</v>
      </c>
      <c r="F561" s="332" t="s">
        <v>3381</v>
      </c>
      <c r="G561" s="332" t="s">
        <v>3382</v>
      </c>
      <c r="H561" s="287" t="s">
        <v>3228</v>
      </c>
      <c r="I561" s="334">
        <v>44053</v>
      </c>
      <c r="J561" s="334">
        <v>44547</v>
      </c>
      <c r="K561" s="336"/>
    </row>
    <row r="562" spans="1:11" s="335" customFormat="1" ht="25.5" x14ac:dyDescent="0.25">
      <c r="A562" s="287">
        <v>555</v>
      </c>
      <c r="B562" s="332" t="s">
        <v>1467</v>
      </c>
      <c r="C562" s="287" t="s">
        <v>3225</v>
      </c>
      <c r="D562" s="332" t="s">
        <v>3277</v>
      </c>
      <c r="E562" s="333">
        <v>855.08</v>
      </c>
      <c r="F562" s="332" t="s">
        <v>3381</v>
      </c>
      <c r="G562" s="332" t="s">
        <v>3382</v>
      </c>
      <c r="H562" s="287" t="s">
        <v>3228</v>
      </c>
      <c r="I562" s="334">
        <v>44053</v>
      </c>
      <c r="J562" s="334">
        <v>44547</v>
      </c>
      <c r="K562" s="336"/>
    </row>
    <row r="563" spans="1:11" s="335" customFormat="1" ht="25.5" x14ac:dyDescent="0.25">
      <c r="A563" s="287">
        <v>556</v>
      </c>
      <c r="B563" s="332" t="s">
        <v>1467</v>
      </c>
      <c r="C563" s="287" t="s">
        <v>3225</v>
      </c>
      <c r="D563" s="332" t="s">
        <v>3277</v>
      </c>
      <c r="E563" s="333">
        <v>1889.33</v>
      </c>
      <c r="F563" s="332" t="s">
        <v>3381</v>
      </c>
      <c r="G563" s="332" t="s">
        <v>3382</v>
      </c>
      <c r="H563" s="287" t="s">
        <v>3228</v>
      </c>
      <c r="I563" s="334">
        <v>44053</v>
      </c>
      <c r="J563" s="334">
        <v>44547</v>
      </c>
      <c r="K563" s="336"/>
    </row>
    <row r="564" spans="1:11" s="335" customFormat="1" ht="25.5" x14ac:dyDescent="0.25">
      <c r="A564" s="287">
        <v>557</v>
      </c>
      <c r="B564" s="332" t="s">
        <v>1467</v>
      </c>
      <c r="C564" s="287" t="s">
        <v>3225</v>
      </c>
      <c r="D564" s="332" t="s">
        <v>3277</v>
      </c>
      <c r="E564" s="333">
        <v>1052.3599999999999</v>
      </c>
      <c r="F564" s="332" t="s">
        <v>3379</v>
      </c>
      <c r="G564" s="332" t="s">
        <v>3380</v>
      </c>
      <c r="H564" s="287" t="s">
        <v>3228</v>
      </c>
      <c r="I564" s="334">
        <v>44055</v>
      </c>
      <c r="J564" s="334">
        <v>44547</v>
      </c>
      <c r="K564" s="336"/>
    </row>
    <row r="565" spans="1:11" s="335" customFormat="1" ht="25.5" x14ac:dyDescent="0.25">
      <c r="A565" s="287">
        <v>558</v>
      </c>
      <c r="B565" s="332" t="s">
        <v>1467</v>
      </c>
      <c r="C565" s="287" t="s">
        <v>3225</v>
      </c>
      <c r="D565" s="332" t="s">
        <v>3277</v>
      </c>
      <c r="E565" s="333">
        <v>287.01</v>
      </c>
      <c r="F565" s="332" t="s">
        <v>3379</v>
      </c>
      <c r="G565" s="332" t="s">
        <v>3380</v>
      </c>
      <c r="H565" s="287" t="s">
        <v>3228</v>
      </c>
      <c r="I565" s="334">
        <v>44055</v>
      </c>
      <c r="J565" s="334">
        <v>44547</v>
      </c>
      <c r="K565" s="336"/>
    </row>
    <row r="566" spans="1:11" s="335" customFormat="1" ht="25.5" x14ac:dyDescent="0.25">
      <c r="A566" s="287">
        <v>559</v>
      </c>
      <c r="B566" s="332" t="s">
        <v>1467</v>
      </c>
      <c r="C566" s="287" t="s">
        <v>3225</v>
      </c>
      <c r="D566" s="332" t="s">
        <v>3277</v>
      </c>
      <c r="E566" s="333">
        <v>3489.28</v>
      </c>
      <c r="F566" s="332" t="s">
        <v>3377</v>
      </c>
      <c r="G566" s="332" t="s">
        <v>3378</v>
      </c>
      <c r="H566" s="287" t="s">
        <v>3228</v>
      </c>
      <c r="I566" s="334">
        <v>44057</v>
      </c>
      <c r="J566" s="334">
        <v>44547</v>
      </c>
      <c r="K566" s="336"/>
    </row>
    <row r="567" spans="1:11" s="335" customFormat="1" ht="25.5" x14ac:dyDescent="0.25">
      <c r="A567" s="287">
        <v>560</v>
      </c>
      <c r="B567" s="332" t="s">
        <v>1467</v>
      </c>
      <c r="C567" s="287" t="s">
        <v>3225</v>
      </c>
      <c r="D567" s="332" t="s">
        <v>3277</v>
      </c>
      <c r="E567" s="333">
        <v>3187.11</v>
      </c>
      <c r="F567" s="332" t="s">
        <v>3377</v>
      </c>
      <c r="G567" s="332" t="s">
        <v>3378</v>
      </c>
      <c r="H567" s="287" t="s">
        <v>3228</v>
      </c>
      <c r="I567" s="334">
        <v>44057</v>
      </c>
      <c r="J567" s="334">
        <v>44547</v>
      </c>
      <c r="K567" s="336"/>
    </row>
    <row r="568" spans="1:11" s="335" customFormat="1" ht="38.25" x14ac:dyDescent="0.25">
      <c r="A568" s="287">
        <v>561</v>
      </c>
      <c r="B568" s="332" t="s">
        <v>585</v>
      </c>
      <c r="C568" s="287" t="s">
        <v>3225</v>
      </c>
      <c r="D568" s="332" t="s">
        <v>3226</v>
      </c>
      <c r="E568" s="333">
        <v>67616.11</v>
      </c>
      <c r="F568" s="332" t="s">
        <v>3615</v>
      </c>
      <c r="G568" s="332" t="s">
        <v>3616</v>
      </c>
      <c r="H568" s="287" t="s">
        <v>3228</v>
      </c>
      <c r="I568" s="334">
        <v>44551</v>
      </c>
      <c r="J568" s="334">
        <v>44551</v>
      </c>
      <c r="K568" s="336"/>
    </row>
    <row r="569" spans="1:11" s="335" customFormat="1" ht="51" x14ac:dyDescent="0.25">
      <c r="A569" s="287">
        <v>562</v>
      </c>
      <c r="B569" s="332" t="s">
        <v>585</v>
      </c>
      <c r="C569" s="287" t="s">
        <v>3225</v>
      </c>
      <c r="D569" s="332" t="s">
        <v>3226</v>
      </c>
      <c r="E569" s="333">
        <v>36611.51</v>
      </c>
      <c r="F569" s="332" t="s">
        <v>3617</v>
      </c>
      <c r="G569" s="332" t="s">
        <v>3618</v>
      </c>
      <c r="H569" s="287" t="s">
        <v>3228</v>
      </c>
      <c r="I569" s="334">
        <v>44551</v>
      </c>
      <c r="J569" s="334">
        <v>44551</v>
      </c>
      <c r="K569" s="336"/>
    </row>
    <row r="570" spans="1:11" s="335" customFormat="1" ht="51" x14ac:dyDescent="0.25">
      <c r="A570" s="287">
        <v>563</v>
      </c>
      <c r="B570" s="332" t="s">
        <v>585</v>
      </c>
      <c r="C570" s="287" t="s">
        <v>3225</v>
      </c>
      <c r="D570" s="332" t="s">
        <v>3226</v>
      </c>
      <c r="E570" s="333">
        <v>40449.919999999998</v>
      </c>
      <c r="F570" s="332" t="s">
        <v>3617</v>
      </c>
      <c r="G570" s="332" t="s">
        <v>3618</v>
      </c>
      <c r="H570" s="287" t="s">
        <v>3228</v>
      </c>
      <c r="I570" s="334">
        <v>44551</v>
      </c>
      <c r="J570" s="334">
        <v>44551</v>
      </c>
      <c r="K570" s="336"/>
    </row>
    <row r="571" spans="1:11" s="335" customFormat="1" ht="38.25" x14ac:dyDescent="0.25">
      <c r="A571" s="287">
        <v>564</v>
      </c>
      <c r="B571" s="332" t="s">
        <v>589</v>
      </c>
      <c r="C571" s="287" t="s">
        <v>3225</v>
      </c>
      <c r="D571" s="332" t="s">
        <v>3226</v>
      </c>
      <c r="E571" s="333">
        <v>45883.69</v>
      </c>
      <c r="F571" s="332" t="s">
        <v>3227</v>
      </c>
      <c r="G571" s="332" t="s">
        <v>2454</v>
      </c>
      <c r="H571" s="287" t="s">
        <v>3228</v>
      </c>
      <c r="I571" s="334">
        <v>44552</v>
      </c>
      <c r="J571" s="334">
        <v>44552</v>
      </c>
      <c r="K571" s="336"/>
    </row>
    <row r="572" spans="1:11" s="335" customFormat="1" ht="25.5" x14ac:dyDescent="0.25">
      <c r="A572" s="287">
        <v>565</v>
      </c>
      <c r="B572" s="332" t="s">
        <v>589</v>
      </c>
      <c r="C572" s="287" t="s">
        <v>3225</v>
      </c>
      <c r="D572" s="332" t="s">
        <v>3226</v>
      </c>
      <c r="E572" s="333">
        <v>18544.71</v>
      </c>
      <c r="F572" s="332" t="s">
        <v>3596</v>
      </c>
      <c r="G572" s="332" t="s">
        <v>3597</v>
      </c>
      <c r="H572" s="287" t="s">
        <v>3228</v>
      </c>
      <c r="I572" s="334">
        <v>44551</v>
      </c>
      <c r="J572" s="334">
        <v>44551</v>
      </c>
      <c r="K572" s="336"/>
    </row>
    <row r="573" spans="1:11" s="335" customFormat="1" ht="63.75" x14ac:dyDescent="0.25">
      <c r="A573" s="287">
        <v>566</v>
      </c>
      <c r="B573" s="332" t="s">
        <v>589</v>
      </c>
      <c r="C573" s="287" t="s">
        <v>3225</v>
      </c>
      <c r="D573" s="332" t="s">
        <v>3226</v>
      </c>
      <c r="E573" s="333">
        <v>35056.410000000003</v>
      </c>
      <c r="F573" s="332" t="s">
        <v>3619</v>
      </c>
      <c r="G573" s="332" t="s">
        <v>3620</v>
      </c>
      <c r="H573" s="287" t="s">
        <v>3228</v>
      </c>
      <c r="I573" s="334">
        <v>44552</v>
      </c>
      <c r="J573" s="334">
        <v>44552</v>
      </c>
      <c r="K573" s="336"/>
    </row>
    <row r="574" spans="1:11" s="335" customFormat="1" ht="25.5" x14ac:dyDescent="0.25">
      <c r="A574" s="287">
        <v>567</v>
      </c>
      <c r="B574" s="332" t="s">
        <v>3276</v>
      </c>
      <c r="C574" s="287" t="s">
        <v>3225</v>
      </c>
      <c r="D574" s="332" t="s">
        <v>3309</v>
      </c>
      <c r="E574" s="333">
        <v>58800</v>
      </c>
      <c r="F574" s="332" t="s">
        <v>3562</v>
      </c>
      <c r="G574" s="332" t="s">
        <v>3563</v>
      </c>
      <c r="H574" s="287" t="s">
        <v>3228</v>
      </c>
      <c r="I574" s="334">
        <v>44098</v>
      </c>
      <c r="J574" s="334">
        <v>44552</v>
      </c>
      <c r="K574" s="336"/>
    </row>
    <row r="575" spans="1:11" s="335" customFormat="1" ht="25.5" x14ac:dyDescent="0.25">
      <c r="A575" s="287">
        <v>568</v>
      </c>
      <c r="B575" s="332" t="s">
        <v>1467</v>
      </c>
      <c r="C575" s="287" t="s">
        <v>3225</v>
      </c>
      <c r="D575" s="332" t="s">
        <v>3277</v>
      </c>
      <c r="E575" s="333">
        <v>3128.24</v>
      </c>
      <c r="F575" s="332" t="s">
        <v>3381</v>
      </c>
      <c r="G575" s="332" t="s">
        <v>3382</v>
      </c>
      <c r="H575" s="287" t="s">
        <v>3228</v>
      </c>
      <c r="I575" s="334">
        <v>44053</v>
      </c>
      <c r="J575" s="334">
        <v>44551</v>
      </c>
      <c r="K575" s="336"/>
    </row>
    <row r="576" spans="1:11" s="335" customFormat="1" ht="25.5" x14ac:dyDescent="0.25">
      <c r="A576" s="287">
        <v>569</v>
      </c>
      <c r="B576" s="332" t="s">
        <v>1467</v>
      </c>
      <c r="C576" s="287" t="s">
        <v>3225</v>
      </c>
      <c r="D576" s="332" t="s">
        <v>3277</v>
      </c>
      <c r="E576" s="333">
        <v>791.55</v>
      </c>
      <c r="F576" s="332" t="s">
        <v>3381</v>
      </c>
      <c r="G576" s="332" t="s">
        <v>3382</v>
      </c>
      <c r="H576" s="287" t="s">
        <v>3228</v>
      </c>
      <c r="I576" s="334">
        <v>44053</v>
      </c>
      <c r="J576" s="334">
        <v>44551</v>
      </c>
      <c r="K576" s="336"/>
    </row>
    <row r="577" spans="1:11" s="335" customFormat="1" ht="25.5" x14ac:dyDescent="0.25">
      <c r="A577" s="287">
        <v>570</v>
      </c>
      <c r="B577" s="332" t="s">
        <v>1467</v>
      </c>
      <c r="C577" s="287" t="s">
        <v>3225</v>
      </c>
      <c r="D577" s="332" t="s">
        <v>3277</v>
      </c>
      <c r="E577" s="333">
        <v>465.09</v>
      </c>
      <c r="F577" s="332" t="s">
        <v>3377</v>
      </c>
      <c r="G577" s="332" t="s">
        <v>3378</v>
      </c>
      <c r="H577" s="287" t="s">
        <v>3228</v>
      </c>
      <c r="I577" s="334">
        <v>44057</v>
      </c>
      <c r="J577" s="334">
        <v>44552</v>
      </c>
      <c r="K577" s="336"/>
    </row>
    <row r="578" spans="1:11" s="335" customFormat="1" ht="25.5" x14ac:dyDescent="0.25">
      <c r="A578" s="287">
        <v>571</v>
      </c>
      <c r="B578" s="332" t="s">
        <v>1467</v>
      </c>
      <c r="C578" s="287" t="s">
        <v>3225</v>
      </c>
      <c r="D578" s="332" t="s">
        <v>3277</v>
      </c>
      <c r="E578" s="333">
        <v>283.32</v>
      </c>
      <c r="F578" s="332" t="s">
        <v>3379</v>
      </c>
      <c r="G578" s="332" t="s">
        <v>3380</v>
      </c>
      <c r="H578" s="287" t="s">
        <v>3228</v>
      </c>
      <c r="I578" s="334">
        <v>44055</v>
      </c>
      <c r="J578" s="334">
        <v>44552</v>
      </c>
      <c r="K578" s="336"/>
    </row>
    <row r="579" spans="1:11" s="335" customFormat="1" ht="25.5" x14ac:dyDescent="0.25">
      <c r="A579" s="287">
        <v>572</v>
      </c>
      <c r="B579" s="332" t="s">
        <v>1467</v>
      </c>
      <c r="C579" s="287" t="s">
        <v>3225</v>
      </c>
      <c r="D579" s="332" t="s">
        <v>3277</v>
      </c>
      <c r="E579" s="333">
        <v>814.51</v>
      </c>
      <c r="F579" s="332" t="s">
        <v>3379</v>
      </c>
      <c r="G579" s="332" t="s">
        <v>3380</v>
      </c>
      <c r="H579" s="287" t="s">
        <v>3228</v>
      </c>
      <c r="I579" s="334">
        <v>44055</v>
      </c>
      <c r="J579" s="334">
        <v>44552</v>
      </c>
      <c r="K579" s="336"/>
    </row>
    <row r="580" spans="1:11" s="335" customFormat="1" ht="25.5" x14ac:dyDescent="0.25">
      <c r="A580" s="287">
        <v>573</v>
      </c>
      <c r="B580" s="332" t="s">
        <v>1467</v>
      </c>
      <c r="C580" s="287" t="s">
        <v>3225</v>
      </c>
      <c r="D580" s="332" t="s">
        <v>3277</v>
      </c>
      <c r="E580" s="333">
        <v>1755.57</v>
      </c>
      <c r="F580" s="332" t="s">
        <v>3379</v>
      </c>
      <c r="G580" s="332" t="s">
        <v>3380</v>
      </c>
      <c r="H580" s="287" t="s">
        <v>3228</v>
      </c>
      <c r="I580" s="334">
        <v>44055</v>
      </c>
      <c r="J580" s="334">
        <v>44552</v>
      </c>
      <c r="K580" s="336"/>
    </row>
    <row r="581" spans="1:11" s="335" customFormat="1" ht="25.5" x14ac:dyDescent="0.25">
      <c r="A581" s="287">
        <v>574</v>
      </c>
      <c r="B581" s="332" t="s">
        <v>1467</v>
      </c>
      <c r="C581" s="287" t="s">
        <v>3225</v>
      </c>
      <c r="D581" s="332" t="s">
        <v>3277</v>
      </c>
      <c r="E581" s="333">
        <v>4660.03</v>
      </c>
      <c r="F581" s="332" t="s">
        <v>3377</v>
      </c>
      <c r="G581" s="332" t="s">
        <v>3378</v>
      </c>
      <c r="H581" s="287" t="s">
        <v>3228</v>
      </c>
      <c r="I581" s="334">
        <v>44057</v>
      </c>
      <c r="J581" s="334">
        <v>44552</v>
      </c>
      <c r="K581" s="336"/>
    </row>
    <row r="582" spans="1:11" s="335" customFormat="1" ht="25.5" x14ac:dyDescent="0.25">
      <c r="A582" s="287">
        <v>575</v>
      </c>
      <c r="B582" s="332" t="s">
        <v>3276</v>
      </c>
      <c r="C582" s="287" t="s">
        <v>3225</v>
      </c>
      <c r="D582" s="332" t="s">
        <v>3345</v>
      </c>
      <c r="E582" s="333">
        <v>198240</v>
      </c>
      <c r="F582" s="332" t="s">
        <v>3621</v>
      </c>
      <c r="G582" s="332" t="s">
        <v>3622</v>
      </c>
      <c r="H582" s="287" t="s">
        <v>3228</v>
      </c>
      <c r="I582" s="334">
        <v>43788</v>
      </c>
      <c r="J582" s="334">
        <v>44553</v>
      </c>
      <c r="K582" s="336"/>
    </row>
    <row r="583" spans="1:11" s="335" customFormat="1" ht="25.5" x14ac:dyDescent="0.25">
      <c r="A583" s="287">
        <v>576</v>
      </c>
      <c r="B583" s="332" t="s">
        <v>1467</v>
      </c>
      <c r="C583" s="287" t="s">
        <v>3225</v>
      </c>
      <c r="D583" s="332" t="s">
        <v>3277</v>
      </c>
      <c r="E583" s="333">
        <v>1053.3499999999999</v>
      </c>
      <c r="F583" s="332" t="s">
        <v>3381</v>
      </c>
      <c r="G583" s="332" t="s">
        <v>3382</v>
      </c>
      <c r="H583" s="287" t="s">
        <v>3228</v>
      </c>
      <c r="I583" s="334">
        <v>44053</v>
      </c>
      <c r="J583" s="334">
        <v>44557</v>
      </c>
      <c r="K583" s="336"/>
    </row>
    <row r="584" spans="1:11" s="335" customFormat="1" ht="25.5" x14ac:dyDescent="0.25">
      <c r="A584" s="287">
        <v>577</v>
      </c>
      <c r="B584" s="332" t="s">
        <v>1467</v>
      </c>
      <c r="C584" s="287" t="s">
        <v>3225</v>
      </c>
      <c r="D584" s="332" t="s">
        <v>3277</v>
      </c>
      <c r="E584" s="333">
        <v>1282.3800000000001</v>
      </c>
      <c r="F584" s="332" t="s">
        <v>3381</v>
      </c>
      <c r="G584" s="332" t="s">
        <v>3382</v>
      </c>
      <c r="H584" s="287" t="s">
        <v>3228</v>
      </c>
      <c r="I584" s="334">
        <v>44053</v>
      </c>
      <c r="J584" s="334">
        <v>44557</v>
      </c>
      <c r="K584" s="336"/>
    </row>
    <row r="585" spans="1:11" s="335" customFormat="1" ht="25.5" x14ac:dyDescent="0.25">
      <c r="A585" s="287">
        <v>578</v>
      </c>
      <c r="B585" s="332" t="s">
        <v>1467</v>
      </c>
      <c r="C585" s="287" t="s">
        <v>3225</v>
      </c>
      <c r="D585" s="332" t="s">
        <v>3277</v>
      </c>
      <c r="E585" s="333">
        <v>256.87</v>
      </c>
      <c r="F585" s="332" t="s">
        <v>3377</v>
      </c>
      <c r="G585" s="332" t="s">
        <v>3378</v>
      </c>
      <c r="H585" s="287" t="s">
        <v>3228</v>
      </c>
      <c r="I585" s="334">
        <v>44057</v>
      </c>
      <c r="J585" s="334">
        <v>44557</v>
      </c>
      <c r="K585" s="336"/>
    </row>
    <row r="586" spans="1:11" s="335" customFormat="1" ht="25.5" x14ac:dyDescent="0.25">
      <c r="A586" s="287">
        <v>579</v>
      </c>
      <c r="B586" s="332" t="s">
        <v>1467</v>
      </c>
      <c r="C586" s="287" t="s">
        <v>3225</v>
      </c>
      <c r="D586" s="332" t="s">
        <v>3277</v>
      </c>
      <c r="E586" s="333">
        <v>255.29</v>
      </c>
      <c r="F586" s="332" t="s">
        <v>3377</v>
      </c>
      <c r="G586" s="332" t="s">
        <v>3378</v>
      </c>
      <c r="H586" s="287" t="s">
        <v>3228</v>
      </c>
      <c r="I586" s="334">
        <v>44057</v>
      </c>
      <c r="J586" s="334">
        <v>44557</v>
      </c>
      <c r="K586" s="336"/>
    </row>
    <row r="587" spans="1:11" s="335" customFormat="1" ht="25.5" x14ac:dyDescent="0.25">
      <c r="A587" s="287">
        <v>580</v>
      </c>
      <c r="B587" s="332" t="s">
        <v>1467</v>
      </c>
      <c r="C587" s="287" t="s">
        <v>3225</v>
      </c>
      <c r="D587" s="332" t="s">
        <v>3277</v>
      </c>
      <c r="E587" s="333">
        <v>311.60000000000002</v>
      </c>
      <c r="F587" s="332" t="s">
        <v>3377</v>
      </c>
      <c r="G587" s="332" t="s">
        <v>3378</v>
      </c>
      <c r="H587" s="287" t="s">
        <v>3228</v>
      </c>
      <c r="I587" s="334">
        <v>44057</v>
      </c>
      <c r="J587" s="334">
        <v>44557</v>
      </c>
      <c r="K587" s="336"/>
    </row>
    <row r="588" spans="1:11" s="335" customFormat="1" ht="25.5" x14ac:dyDescent="0.25">
      <c r="A588" s="287">
        <v>581</v>
      </c>
      <c r="B588" s="332" t="s">
        <v>1467</v>
      </c>
      <c r="C588" s="287" t="s">
        <v>3225</v>
      </c>
      <c r="D588" s="332" t="s">
        <v>3277</v>
      </c>
      <c r="E588" s="333">
        <v>263.76</v>
      </c>
      <c r="F588" s="332" t="s">
        <v>3377</v>
      </c>
      <c r="G588" s="332" t="s">
        <v>3378</v>
      </c>
      <c r="H588" s="287" t="s">
        <v>3228</v>
      </c>
      <c r="I588" s="334">
        <v>44057</v>
      </c>
      <c r="J588" s="334">
        <v>44557</v>
      </c>
      <c r="K588" s="336"/>
    </row>
    <row r="589" spans="1:11" s="335" customFormat="1" ht="25.5" x14ac:dyDescent="0.25">
      <c r="A589" s="287">
        <v>582</v>
      </c>
      <c r="B589" s="332" t="s">
        <v>1467</v>
      </c>
      <c r="C589" s="287" t="s">
        <v>3225</v>
      </c>
      <c r="D589" s="332" t="s">
        <v>3277</v>
      </c>
      <c r="E589" s="333">
        <v>221.69</v>
      </c>
      <c r="F589" s="332" t="s">
        <v>3377</v>
      </c>
      <c r="G589" s="332" t="s">
        <v>3378</v>
      </c>
      <c r="H589" s="287" t="s">
        <v>3228</v>
      </c>
      <c r="I589" s="334">
        <v>44057</v>
      </c>
      <c r="J589" s="334">
        <v>44557</v>
      </c>
      <c r="K589" s="336"/>
    </row>
    <row r="590" spans="1:11" s="335" customFormat="1" ht="25.5" x14ac:dyDescent="0.25">
      <c r="A590" s="287">
        <v>583</v>
      </c>
      <c r="B590" s="332" t="s">
        <v>1467</v>
      </c>
      <c r="C590" s="287" t="s">
        <v>3225</v>
      </c>
      <c r="D590" s="332" t="s">
        <v>3277</v>
      </c>
      <c r="E590" s="333">
        <v>383.53</v>
      </c>
      <c r="F590" s="332" t="s">
        <v>3377</v>
      </c>
      <c r="G590" s="332" t="s">
        <v>3378</v>
      </c>
      <c r="H590" s="287" t="s">
        <v>3228</v>
      </c>
      <c r="I590" s="334">
        <v>44057</v>
      </c>
      <c r="J590" s="334">
        <v>44557</v>
      </c>
      <c r="K590" s="336"/>
    </row>
    <row r="591" spans="1:11" s="335" customFormat="1" ht="25.5" x14ac:dyDescent="0.25">
      <c r="A591" s="287">
        <v>584</v>
      </c>
      <c r="B591" s="332" t="s">
        <v>589</v>
      </c>
      <c r="C591" s="287" t="s">
        <v>3225</v>
      </c>
      <c r="D591" s="332" t="s">
        <v>3226</v>
      </c>
      <c r="E591" s="333">
        <v>31200</v>
      </c>
      <c r="F591" s="332" t="s">
        <v>3623</v>
      </c>
      <c r="G591" s="332" t="s">
        <v>3624</v>
      </c>
      <c r="H591" s="287" t="s">
        <v>3228</v>
      </c>
      <c r="I591" s="334">
        <v>44558</v>
      </c>
      <c r="J591" s="334">
        <v>44558</v>
      </c>
      <c r="K591" s="336"/>
    </row>
    <row r="592" spans="1:11" s="335" customFormat="1" ht="25.5" x14ac:dyDescent="0.25">
      <c r="A592" s="287">
        <v>585</v>
      </c>
      <c r="B592" s="332" t="s">
        <v>501</v>
      </c>
      <c r="C592" s="287" t="s">
        <v>3225</v>
      </c>
      <c r="D592" s="332" t="s">
        <v>3396</v>
      </c>
      <c r="E592" s="333">
        <v>63864.15</v>
      </c>
      <c r="F592" s="332" t="s">
        <v>3397</v>
      </c>
      <c r="G592" s="332" t="s">
        <v>3398</v>
      </c>
      <c r="H592" s="287" t="s">
        <v>3228</v>
      </c>
      <c r="I592" s="334">
        <v>43791</v>
      </c>
      <c r="J592" s="334">
        <v>44558</v>
      </c>
      <c r="K592" s="336"/>
    </row>
    <row r="593" spans="1:11" s="335" customFormat="1" ht="25.5" x14ac:dyDescent="0.25">
      <c r="A593" s="287">
        <v>586</v>
      </c>
      <c r="B593" s="332" t="s">
        <v>633</v>
      </c>
      <c r="C593" s="287" t="s">
        <v>3225</v>
      </c>
      <c r="D593" s="332" t="s">
        <v>3297</v>
      </c>
      <c r="E593" s="333">
        <v>90923.590000000011</v>
      </c>
      <c r="F593" s="332" t="s">
        <v>3375</v>
      </c>
      <c r="G593" s="332" t="s">
        <v>3376</v>
      </c>
      <c r="H593" s="287" t="s">
        <v>3228</v>
      </c>
      <c r="I593" s="334">
        <v>44266</v>
      </c>
      <c r="J593" s="334">
        <v>44558</v>
      </c>
      <c r="K593" s="336"/>
    </row>
    <row r="594" spans="1:11" s="335" customFormat="1" ht="25.5" x14ac:dyDescent="0.25">
      <c r="A594" s="287">
        <v>587</v>
      </c>
      <c r="B594" s="332" t="s">
        <v>589</v>
      </c>
      <c r="C594" s="287" t="s">
        <v>3225</v>
      </c>
      <c r="D594" s="332" t="s">
        <v>3226</v>
      </c>
      <c r="E594" s="333">
        <v>19682.46</v>
      </c>
      <c r="F594" s="332" t="s">
        <v>3594</v>
      </c>
      <c r="G594" s="332" t="s">
        <v>3595</v>
      </c>
      <c r="H594" s="287" t="s">
        <v>3228</v>
      </c>
      <c r="I594" s="334">
        <v>44561</v>
      </c>
      <c r="J594" s="334">
        <v>44561</v>
      </c>
      <c r="K594" s="336"/>
    </row>
    <row r="595" spans="1:11" s="335" customFormat="1" ht="25.5" x14ac:dyDescent="0.25">
      <c r="A595" s="287">
        <v>588</v>
      </c>
      <c r="B595" s="332" t="s">
        <v>633</v>
      </c>
      <c r="C595" s="287" t="s">
        <v>3225</v>
      </c>
      <c r="D595" s="332" t="s">
        <v>3297</v>
      </c>
      <c r="E595" s="333">
        <v>31504.53</v>
      </c>
      <c r="F595" s="332" t="s">
        <v>3482</v>
      </c>
      <c r="G595" s="332" t="s">
        <v>3483</v>
      </c>
      <c r="H595" s="287" t="s">
        <v>3228</v>
      </c>
      <c r="I595" s="334">
        <v>44271</v>
      </c>
      <c r="J595" s="334">
        <v>44561</v>
      </c>
      <c r="K595" s="336"/>
    </row>
    <row r="596" spans="1:11" ht="22.5" customHeight="1" x14ac:dyDescent="0.2">
      <c r="A596" s="79" t="s">
        <v>216</v>
      </c>
      <c r="B596" s="337"/>
      <c r="C596" s="337"/>
      <c r="D596" s="337"/>
      <c r="E596" s="338">
        <f>SUM(E597:E1045)</f>
        <v>20276271.949999992</v>
      </c>
      <c r="F596" s="337"/>
      <c r="G596" s="337"/>
      <c r="H596" s="337"/>
      <c r="I596" s="337"/>
      <c r="J596" s="337"/>
      <c r="K596" s="337"/>
    </row>
    <row r="597" spans="1:11" ht="25.5" x14ac:dyDescent="0.2">
      <c r="A597" s="287">
        <v>1</v>
      </c>
      <c r="B597" s="332" t="s">
        <v>589</v>
      </c>
      <c r="C597" s="287" t="s">
        <v>3225</v>
      </c>
      <c r="D597" s="332" t="s">
        <v>3226</v>
      </c>
      <c r="E597" s="333">
        <v>22023.81</v>
      </c>
      <c r="F597" s="332" t="s">
        <v>3249</v>
      </c>
      <c r="G597" s="332" t="s">
        <v>3250</v>
      </c>
      <c r="H597" s="287" t="s">
        <v>3228</v>
      </c>
      <c r="I597" s="334">
        <v>44568</v>
      </c>
      <c r="J597" s="334">
        <v>44568</v>
      </c>
      <c r="K597" s="336"/>
    </row>
    <row r="598" spans="1:11" ht="25.5" x14ac:dyDescent="0.2">
      <c r="A598" s="287">
        <v>2</v>
      </c>
      <c r="B598" s="332" t="s">
        <v>589</v>
      </c>
      <c r="C598" s="287" t="s">
        <v>3225</v>
      </c>
      <c r="D598" s="332" t="s">
        <v>3226</v>
      </c>
      <c r="E598" s="333">
        <v>27000</v>
      </c>
      <c r="F598" s="332" t="s">
        <v>3625</v>
      </c>
      <c r="G598" s="332" t="s">
        <v>3626</v>
      </c>
      <c r="H598" s="287" t="s">
        <v>3228</v>
      </c>
      <c r="I598" s="334">
        <v>44579</v>
      </c>
      <c r="J598" s="334">
        <v>44579</v>
      </c>
      <c r="K598" s="336"/>
    </row>
    <row r="599" spans="1:11" ht="38.25" x14ac:dyDescent="0.2">
      <c r="A599" s="287">
        <v>3</v>
      </c>
      <c r="B599" s="332" t="s">
        <v>589</v>
      </c>
      <c r="C599" s="287" t="s">
        <v>3225</v>
      </c>
      <c r="D599" s="332" t="s">
        <v>3226</v>
      </c>
      <c r="E599" s="333">
        <v>80000</v>
      </c>
      <c r="F599" s="332" t="s">
        <v>3227</v>
      </c>
      <c r="G599" s="332" t="s">
        <v>2454</v>
      </c>
      <c r="H599" s="287" t="s">
        <v>3228</v>
      </c>
      <c r="I599" s="334">
        <v>44580</v>
      </c>
      <c r="J599" s="334">
        <v>44580</v>
      </c>
      <c r="K599" s="336"/>
    </row>
    <row r="600" spans="1:11" ht="25.5" x14ac:dyDescent="0.2">
      <c r="A600" s="287">
        <v>4</v>
      </c>
      <c r="B600" s="332" t="s">
        <v>589</v>
      </c>
      <c r="C600" s="287" t="s">
        <v>3225</v>
      </c>
      <c r="D600" s="332" t="s">
        <v>3226</v>
      </c>
      <c r="E600" s="333">
        <v>18024.27</v>
      </c>
      <c r="F600" s="332" t="s">
        <v>3517</v>
      </c>
      <c r="G600" s="332" t="s">
        <v>3518</v>
      </c>
      <c r="H600" s="287" t="s">
        <v>3228</v>
      </c>
      <c r="I600" s="334">
        <v>44580</v>
      </c>
      <c r="J600" s="334">
        <v>44580</v>
      </c>
      <c r="K600" s="336"/>
    </row>
    <row r="601" spans="1:11" ht="38.25" x14ac:dyDescent="0.2">
      <c r="A601" s="287">
        <v>5</v>
      </c>
      <c r="B601" s="332" t="s">
        <v>633</v>
      </c>
      <c r="C601" s="287" t="s">
        <v>3225</v>
      </c>
      <c r="D601" s="332" t="s">
        <v>3309</v>
      </c>
      <c r="E601" s="333">
        <v>83000.160000000003</v>
      </c>
      <c r="F601" s="332" t="s">
        <v>3457</v>
      </c>
      <c r="G601" s="332" t="s">
        <v>3458</v>
      </c>
      <c r="H601" s="287" t="s">
        <v>3228</v>
      </c>
      <c r="I601" s="334">
        <v>44271</v>
      </c>
      <c r="J601" s="334">
        <v>44579</v>
      </c>
      <c r="K601" s="336"/>
    </row>
    <row r="602" spans="1:11" ht="38.25" x14ac:dyDescent="0.2">
      <c r="A602" s="287">
        <v>6</v>
      </c>
      <c r="B602" s="332" t="s">
        <v>633</v>
      </c>
      <c r="C602" s="287" t="s">
        <v>3225</v>
      </c>
      <c r="D602" s="332" t="s">
        <v>3309</v>
      </c>
      <c r="E602" s="333">
        <v>41500.080000000002</v>
      </c>
      <c r="F602" s="332" t="s">
        <v>3457</v>
      </c>
      <c r="G602" s="332" t="s">
        <v>3458</v>
      </c>
      <c r="H602" s="287" t="s">
        <v>3228</v>
      </c>
      <c r="I602" s="334">
        <v>44271</v>
      </c>
      <c r="J602" s="334">
        <v>44579</v>
      </c>
      <c r="K602" s="336"/>
    </row>
    <row r="603" spans="1:11" ht="38.25" x14ac:dyDescent="0.2">
      <c r="A603" s="287">
        <v>7</v>
      </c>
      <c r="B603" s="332" t="s">
        <v>633</v>
      </c>
      <c r="C603" s="287" t="s">
        <v>3225</v>
      </c>
      <c r="D603" s="332" t="s">
        <v>3309</v>
      </c>
      <c r="E603" s="333">
        <v>83000.160000000003</v>
      </c>
      <c r="F603" s="332" t="s">
        <v>3457</v>
      </c>
      <c r="G603" s="332" t="s">
        <v>3458</v>
      </c>
      <c r="H603" s="287" t="s">
        <v>3228</v>
      </c>
      <c r="I603" s="334">
        <v>44271</v>
      </c>
      <c r="J603" s="334">
        <v>44579</v>
      </c>
      <c r="K603" s="336"/>
    </row>
    <row r="604" spans="1:11" ht="38.25" x14ac:dyDescent="0.2">
      <c r="A604" s="287">
        <v>8</v>
      </c>
      <c r="B604" s="332" t="s">
        <v>633</v>
      </c>
      <c r="C604" s="287" t="s">
        <v>3225</v>
      </c>
      <c r="D604" s="332" t="s">
        <v>3309</v>
      </c>
      <c r="E604" s="333">
        <v>83000.160000000003</v>
      </c>
      <c r="F604" s="332" t="s">
        <v>3457</v>
      </c>
      <c r="G604" s="332" t="s">
        <v>3458</v>
      </c>
      <c r="H604" s="287" t="s">
        <v>3228</v>
      </c>
      <c r="I604" s="334">
        <v>44271</v>
      </c>
      <c r="J604" s="334">
        <v>44579</v>
      </c>
      <c r="K604" s="336"/>
    </row>
    <row r="605" spans="1:11" ht="38.25" x14ac:dyDescent="0.2">
      <c r="A605" s="287">
        <v>9</v>
      </c>
      <c r="B605" s="332" t="s">
        <v>633</v>
      </c>
      <c r="C605" s="287" t="s">
        <v>3225</v>
      </c>
      <c r="D605" s="332" t="s">
        <v>3309</v>
      </c>
      <c r="E605" s="333">
        <v>41500.080000000002</v>
      </c>
      <c r="F605" s="332" t="s">
        <v>3457</v>
      </c>
      <c r="G605" s="332" t="s">
        <v>3458</v>
      </c>
      <c r="H605" s="287" t="s">
        <v>3228</v>
      </c>
      <c r="I605" s="334">
        <v>44271</v>
      </c>
      <c r="J605" s="334">
        <v>44579</v>
      </c>
      <c r="K605" s="336"/>
    </row>
    <row r="606" spans="1:11" ht="38.25" x14ac:dyDescent="0.2">
      <c r="A606" s="287">
        <v>10</v>
      </c>
      <c r="B606" s="332" t="s">
        <v>633</v>
      </c>
      <c r="C606" s="287" t="s">
        <v>3225</v>
      </c>
      <c r="D606" s="332" t="s">
        <v>3309</v>
      </c>
      <c r="E606" s="333">
        <v>83000.160000000003</v>
      </c>
      <c r="F606" s="332" t="s">
        <v>3457</v>
      </c>
      <c r="G606" s="332" t="s">
        <v>3458</v>
      </c>
      <c r="H606" s="287" t="s">
        <v>3228</v>
      </c>
      <c r="I606" s="334">
        <v>44271</v>
      </c>
      <c r="J606" s="334">
        <v>44579</v>
      </c>
      <c r="K606" s="336"/>
    </row>
    <row r="607" spans="1:11" ht="38.25" x14ac:dyDescent="0.2">
      <c r="A607" s="287">
        <v>11</v>
      </c>
      <c r="B607" s="332" t="s">
        <v>633</v>
      </c>
      <c r="C607" s="287" t="s">
        <v>3225</v>
      </c>
      <c r="D607" s="332" t="s">
        <v>3309</v>
      </c>
      <c r="E607" s="333">
        <v>41500.080000000002</v>
      </c>
      <c r="F607" s="332" t="s">
        <v>3457</v>
      </c>
      <c r="G607" s="332" t="s">
        <v>3458</v>
      </c>
      <c r="H607" s="287" t="s">
        <v>3228</v>
      </c>
      <c r="I607" s="334">
        <v>44271</v>
      </c>
      <c r="J607" s="334">
        <v>44579</v>
      </c>
      <c r="K607" s="336"/>
    </row>
    <row r="608" spans="1:11" ht="38.25" x14ac:dyDescent="0.2">
      <c r="A608" s="287">
        <v>12</v>
      </c>
      <c r="B608" s="332" t="s">
        <v>633</v>
      </c>
      <c r="C608" s="287" t="s">
        <v>3225</v>
      </c>
      <c r="D608" s="332" t="s">
        <v>3309</v>
      </c>
      <c r="E608" s="333">
        <v>41500.080000000002</v>
      </c>
      <c r="F608" s="332" t="s">
        <v>3457</v>
      </c>
      <c r="G608" s="332" t="s">
        <v>3458</v>
      </c>
      <c r="H608" s="287" t="s">
        <v>3228</v>
      </c>
      <c r="I608" s="334">
        <v>44271</v>
      </c>
      <c r="J608" s="334">
        <v>44579</v>
      </c>
      <c r="K608" s="336"/>
    </row>
    <row r="609" spans="1:11" ht="38.25" x14ac:dyDescent="0.2">
      <c r="A609" s="287">
        <v>13</v>
      </c>
      <c r="B609" s="332" t="s">
        <v>633</v>
      </c>
      <c r="C609" s="287" t="s">
        <v>3225</v>
      </c>
      <c r="D609" s="332" t="s">
        <v>3309</v>
      </c>
      <c r="E609" s="333">
        <v>41500.080000000002</v>
      </c>
      <c r="F609" s="332" t="s">
        <v>3457</v>
      </c>
      <c r="G609" s="332" t="s">
        <v>3458</v>
      </c>
      <c r="H609" s="287" t="s">
        <v>3228</v>
      </c>
      <c r="I609" s="334">
        <v>44271</v>
      </c>
      <c r="J609" s="334">
        <v>44579</v>
      </c>
      <c r="K609" s="336"/>
    </row>
    <row r="610" spans="1:11" ht="38.25" x14ac:dyDescent="0.2">
      <c r="A610" s="287">
        <v>14</v>
      </c>
      <c r="B610" s="332" t="s">
        <v>633</v>
      </c>
      <c r="C610" s="287" t="s">
        <v>3225</v>
      </c>
      <c r="D610" s="332" t="s">
        <v>3309</v>
      </c>
      <c r="E610" s="333">
        <v>83000.160000000003</v>
      </c>
      <c r="F610" s="332" t="s">
        <v>3457</v>
      </c>
      <c r="G610" s="332" t="s">
        <v>3458</v>
      </c>
      <c r="H610" s="287" t="s">
        <v>3228</v>
      </c>
      <c r="I610" s="334">
        <v>44271</v>
      </c>
      <c r="J610" s="334">
        <v>44579</v>
      </c>
      <c r="K610" s="336"/>
    </row>
    <row r="611" spans="1:11" ht="38.25" x14ac:dyDescent="0.2">
      <c r="A611" s="287">
        <v>15</v>
      </c>
      <c r="B611" s="332" t="s">
        <v>633</v>
      </c>
      <c r="C611" s="287" t="s">
        <v>3225</v>
      </c>
      <c r="D611" s="332" t="s">
        <v>3309</v>
      </c>
      <c r="E611" s="333">
        <v>37252.080000000002</v>
      </c>
      <c r="F611" s="332" t="s">
        <v>3457</v>
      </c>
      <c r="G611" s="332" t="s">
        <v>3458</v>
      </c>
      <c r="H611" s="287" t="s">
        <v>3228</v>
      </c>
      <c r="I611" s="334">
        <v>44271</v>
      </c>
      <c r="J611" s="334">
        <v>44581</v>
      </c>
      <c r="K611" s="336"/>
    </row>
    <row r="612" spans="1:11" ht="51" x14ac:dyDescent="0.2">
      <c r="A612" s="287">
        <v>16</v>
      </c>
      <c r="B612" s="332" t="s">
        <v>633</v>
      </c>
      <c r="C612" s="287" t="s">
        <v>3225</v>
      </c>
      <c r="D612" s="332" t="s">
        <v>3546</v>
      </c>
      <c r="E612" s="333">
        <v>8867.3300000000017</v>
      </c>
      <c r="F612" s="332" t="s">
        <v>3601</v>
      </c>
      <c r="G612" s="332" t="s">
        <v>3602</v>
      </c>
      <c r="H612" s="287" t="s">
        <v>3228</v>
      </c>
      <c r="I612" s="334">
        <v>44504</v>
      </c>
      <c r="J612" s="334">
        <v>44581</v>
      </c>
      <c r="K612" s="336"/>
    </row>
    <row r="613" spans="1:11" ht="51" x14ac:dyDescent="0.2">
      <c r="A613" s="287">
        <v>17</v>
      </c>
      <c r="B613" s="332" t="s">
        <v>633</v>
      </c>
      <c r="C613" s="287" t="s">
        <v>3225</v>
      </c>
      <c r="D613" s="332" t="s">
        <v>3546</v>
      </c>
      <c r="E613" s="333">
        <v>8867.3300000000017</v>
      </c>
      <c r="F613" s="332" t="s">
        <v>3601</v>
      </c>
      <c r="G613" s="332" t="s">
        <v>3602</v>
      </c>
      <c r="H613" s="287" t="s">
        <v>3228</v>
      </c>
      <c r="I613" s="334">
        <v>44504</v>
      </c>
      <c r="J613" s="334">
        <v>44581</v>
      </c>
      <c r="K613" s="336"/>
    </row>
    <row r="614" spans="1:11" ht="38.25" x14ac:dyDescent="0.2">
      <c r="A614" s="287">
        <v>18</v>
      </c>
      <c r="B614" s="332" t="s">
        <v>633</v>
      </c>
      <c r="C614" s="287" t="s">
        <v>3225</v>
      </c>
      <c r="D614" s="332" t="s">
        <v>3309</v>
      </c>
      <c r="E614" s="333">
        <v>41500.080000000002</v>
      </c>
      <c r="F614" s="332" t="s">
        <v>3457</v>
      </c>
      <c r="G614" s="332" t="s">
        <v>3458</v>
      </c>
      <c r="H614" s="287" t="s">
        <v>3228</v>
      </c>
      <c r="I614" s="334">
        <v>44271</v>
      </c>
      <c r="J614" s="334">
        <v>44581</v>
      </c>
      <c r="K614" s="336"/>
    </row>
    <row r="615" spans="1:11" ht="51" x14ac:dyDescent="0.2">
      <c r="A615" s="287">
        <v>19</v>
      </c>
      <c r="B615" s="332" t="s">
        <v>633</v>
      </c>
      <c r="C615" s="287" t="s">
        <v>3225</v>
      </c>
      <c r="D615" s="332" t="s">
        <v>3546</v>
      </c>
      <c r="E615" s="333">
        <v>8867.3300000000017</v>
      </c>
      <c r="F615" s="332" t="s">
        <v>3601</v>
      </c>
      <c r="G615" s="332" t="s">
        <v>3602</v>
      </c>
      <c r="H615" s="287" t="s">
        <v>3228</v>
      </c>
      <c r="I615" s="334">
        <v>44504</v>
      </c>
      <c r="J615" s="334">
        <v>44581</v>
      </c>
      <c r="K615" s="336"/>
    </row>
    <row r="616" spans="1:11" ht="51" x14ac:dyDescent="0.2">
      <c r="A616" s="287">
        <v>20</v>
      </c>
      <c r="B616" s="332" t="s">
        <v>633</v>
      </c>
      <c r="C616" s="287" t="s">
        <v>3225</v>
      </c>
      <c r="D616" s="332" t="s">
        <v>3546</v>
      </c>
      <c r="E616" s="333">
        <v>8867.3300000000017</v>
      </c>
      <c r="F616" s="332" t="s">
        <v>3601</v>
      </c>
      <c r="G616" s="332" t="s">
        <v>3602</v>
      </c>
      <c r="H616" s="287" t="s">
        <v>3228</v>
      </c>
      <c r="I616" s="334">
        <v>44504</v>
      </c>
      <c r="J616" s="334">
        <v>44581</v>
      </c>
      <c r="K616" s="336"/>
    </row>
    <row r="617" spans="1:11" ht="51" x14ac:dyDescent="0.2">
      <c r="A617" s="287">
        <v>21</v>
      </c>
      <c r="B617" s="332" t="s">
        <v>633</v>
      </c>
      <c r="C617" s="287" t="s">
        <v>3225</v>
      </c>
      <c r="D617" s="332" t="s">
        <v>3546</v>
      </c>
      <c r="E617" s="333">
        <v>8867.3300000000017</v>
      </c>
      <c r="F617" s="332" t="s">
        <v>3601</v>
      </c>
      <c r="G617" s="332" t="s">
        <v>3602</v>
      </c>
      <c r="H617" s="287" t="s">
        <v>3228</v>
      </c>
      <c r="I617" s="334">
        <v>44504</v>
      </c>
      <c r="J617" s="334">
        <v>44581</v>
      </c>
      <c r="K617" s="336"/>
    </row>
    <row r="618" spans="1:11" ht="51" x14ac:dyDescent="0.2">
      <c r="A618" s="287">
        <v>22</v>
      </c>
      <c r="B618" s="332" t="s">
        <v>633</v>
      </c>
      <c r="C618" s="287" t="s">
        <v>3225</v>
      </c>
      <c r="D618" s="332" t="s">
        <v>3546</v>
      </c>
      <c r="E618" s="333">
        <v>8867.3300000000017</v>
      </c>
      <c r="F618" s="332" t="s">
        <v>3601</v>
      </c>
      <c r="G618" s="332" t="s">
        <v>3602</v>
      </c>
      <c r="H618" s="287" t="s">
        <v>3228</v>
      </c>
      <c r="I618" s="334">
        <v>44504</v>
      </c>
      <c r="J618" s="334">
        <v>44581</v>
      </c>
      <c r="K618" s="336"/>
    </row>
    <row r="619" spans="1:11" ht="51" x14ac:dyDescent="0.2">
      <c r="A619" s="287">
        <v>23</v>
      </c>
      <c r="B619" s="332" t="s">
        <v>633</v>
      </c>
      <c r="C619" s="287" t="s">
        <v>3225</v>
      </c>
      <c r="D619" s="332" t="s">
        <v>3546</v>
      </c>
      <c r="E619" s="333">
        <v>8867.3300000000017</v>
      </c>
      <c r="F619" s="332" t="s">
        <v>3601</v>
      </c>
      <c r="G619" s="332" t="s">
        <v>3602</v>
      </c>
      <c r="H619" s="287" t="s">
        <v>3228</v>
      </c>
      <c r="I619" s="334">
        <v>44504</v>
      </c>
      <c r="J619" s="334">
        <v>44581</v>
      </c>
      <c r="K619" s="336"/>
    </row>
    <row r="620" spans="1:11" ht="51" x14ac:dyDescent="0.2">
      <c r="A620" s="287">
        <v>24</v>
      </c>
      <c r="B620" s="332" t="s">
        <v>633</v>
      </c>
      <c r="C620" s="287" t="s">
        <v>3225</v>
      </c>
      <c r="D620" s="332" t="s">
        <v>3546</v>
      </c>
      <c r="E620" s="333">
        <v>8867.3300000000017</v>
      </c>
      <c r="F620" s="332" t="s">
        <v>3601</v>
      </c>
      <c r="G620" s="332" t="s">
        <v>3602</v>
      </c>
      <c r="H620" s="287" t="s">
        <v>3228</v>
      </c>
      <c r="I620" s="334">
        <v>44504</v>
      </c>
      <c r="J620" s="334">
        <v>44581</v>
      </c>
      <c r="K620" s="336"/>
    </row>
    <row r="621" spans="1:11" ht="51" x14ac:dyDescent="0.2">
      <c r="A621" s="287">
        <v>25</v>
      </c>
      <c r="B621" s="332" t="s">
        <v>633</v>
      </c>
      <c r="C621" s="287" t="s">
        <v>3225</v>
      </c>
      <c r="D621" s="332" t="s">
        <v>3546</v>
      </c>
      <c r="E621" s="333">
        <v>8867.3300000000017</v>
      </c>
      <c r="F621" s="332" t="s">
        <v>3601</v>
      </c>
      <c r="G621" s="332" t="s">
        <v>3602</v>
      </c>
      <c r="H621" s="287" t="s">
        <v>3228</v>
      </c>
      <c r="I621" s="334">
        <v>44504</v>
      </c>
      <c r="J621" s="334">
        <v>44581</v>
      </c>
      <c r="K621" s="336"/>
    </row>
    <row r="622" spans="1:11" ht="38.25" x14ac:dyDescent="0.2">
      <c r="A622" s="287">
        <v>26</v>
      </c>
      <c r="B622" s="332" t="s">
        <v>633</v>
      </c>
      <c r="C622" s="287" t="s">
        <v>3225</v>
      </c>
      <c r="D622" s="332" t="s">
        <v>3309</v>
      </c>
      <c r="E622" s="333">
        <v>41500.080000000002</v>
      </c>
      <c r="F622" s="332" t="s">
        <v>3457</v>
      </c>
      <c r="G622" s="332" t="s">
        <v>3458</v>
      </c>
      <c r="H622" s="287" t="s">
        <v>3228</v>
      </c>
      <c r="I622" s="334">
        <v>44271</v>
      </c>
      <c r="J622" s="334">
        <v>44581</v>
      </c>
      <c r="K622" s="336"/>
    </row>
    <row r="623" spans="1:11" ht="38.25" x14ac:dyDescent="0.2">
      <c r="A623" s="287">
        <v>27</v>
      </c>
      <c r="B623" s="332" t="s">
        <v>633</v>
      </c>
      <c r="C623" s="287" t="s">
        <v>3225</v>
      </c>
      <c r="D623" s="332" t="s">
        <v>3309</v>
      </c>
      <c r="E623" s="333">
        <v>40084.080000000002</v>
      </c>
      <c r="F623" s="332" t="s">
        <v>3457</v>
      </c>
      <c r="G623" s="332" t="s">
        <v>3458</v>
      </c>
      <c r="H623" s="287" t="s">
        <v>3228</v>
      </c>
      <c r="I623" s="334">
        <v>44271</v>
      </c>
      <c r="J623" s="334">
        <v>44581</v>
      </c>
      <c r="K623" s="336"/>
    </row>
    <row r="624" spans="1:11" ht="38.25" x14ac:dyDescent="0.2">
      <c r="A624" s="287">
        <v>28</v>
      </c>
      <c r="B624" s="332" t="s">
        <v>633</v>
      </c>
      <c r="C624" s="287" t="s">
        <v>3225</v>
      </c>
      <c r="D624" s="332" t="s">
        <v>3309</v>
      </c>
      <c r="E624" s="333">
        <v>40084.080000000002</v>
      </c>
      <c r="F624" s="332" t="s">
        <v>3457</v>
      </c>
      <c r="G624" s="332" t="s">
        <v>3458</v>
      </c>
      <c r="H624" s="287" t="s">
        <v>3228</v>
      </c>
      <c r="I624" s="334">
        <v>44271</v>
      </c>
      <c r="J624" s="334">
        <v>44581</v>
      </c>
      <c r="K624" s="336"/>
    </row>
    <row r="625" spans="1:11" ht="25.5" x14ac:dyDescent="0.2">
      <c r="A625" s="287">
        <v>29</v>
      </c>
      <c r="B625" s="332" t="s">
        <v>633</v>
      </c>
      <c r="C625" s="287" t="s">
        <v>3225</v>
      </c>
      <c r="D625" s="332" t="s">
        <v>3277</v>
      </c>
      <c r="E625" s="333">
        <v>50744.1</v>
      </c>
      <c r="F625" s="332" t="s">
        <v>3249</v>
      </c>
      <c r="G625" s="332" t="s">
        <v>3250</v>
      </c>
      <c r="H625" s="287" t="s">
        <v>3228</v>
      </c>
      <c r="I625" s="334">
        <v>44305</v>
      </c>
      <c r="J625" s="334">
        <v>44579</v>
      </c>
      <c r="K625" s="336"/>
    </row>
    <row r="626" spans="1:11" ht="25.5" x14ac:dyDescent="0.2">
      <c r="A626" s="287">
        <v>30</v>
      </c>
      <c r="B626" s="332" t="s">
        <v>633</v>
      </c>
      <c r="C626" s="287" t="s">
        <v>3225</v>
      </c>
      <c r="D626" s="332" t="s">
        <v>3277</v>
      </c>
      <c r="E626" s="333">
        <v>50744.1</v>
      </c>
      <c r="F626" s="332" t="s">
        <v>3249</v>
      </c>
      <c r="G626" s="332" t="s">
        <v>3250</v>
      </c>
      <c r="H626" s="287" t="s">
        <v>3228</v>
      </c>
      <c r="I626" s="334">
        <v>44305</v>
      </c>
      <c r="J626" s="334">
        <v>44579</v>
      </c>
      <c r="K626" s="336"/>
    </row>
    <row r="627" spans="1:11" ht="25.5" x14ac:dyDescent="0.2">
      <c r="A627" s="287">
        <v>31</v>
      </c>
      <c r="B627" s="332" t="s">
        <v>633</v>
      </c>
      <c r="C627" s="287" t="s">
        <v>3225</v>
      </c>
      <c r="D627" s="332" t="s">
        <v>3277</v>
      </c>
      <c r="E627" s="333">
        <v>50744.1</v>
      </c>
      <c r="F627" s="332" t="s">
        <v>3249</v>
      </c>
      <c r="G627" s="332" t="s">
        <v>3250</v>
      </c>
      <c r="H627" s="287" t="s">
        <v>3228</v>
      </c>
      <c r="I627" s="334">
        <v>44305</v>
      </c>
      <c r="J627" s="334">
        <v>44579</v>
      </c>
      <c r="K627" s="336"/>
    </row>
    <row r="628" spans="1:11" ht="51" x14ac:dyDescent="0.2">
      <c r="A628" s="287">
        <v>32</v>
      </c>
      <c r="B628" s="332" t="s">
        <v>501</v>
      </c>
      <c r="C628" s="287" t="s">
        <v>3225</v>
      </c>
      <c r="D628" s="332" t="s">
        <v>3300</v>
      </c>
      <c r="E628" s="333">
        <v>3525.62</v>
      </c>
      <c r="F628" s="332" t="s">
        <v>3339</v>
      </c>
      <c r="G628" s="332" t="s">
        <v>3340</v>
      </c>
      <c r="H628" s="287" t="s">
        <v>3228</v>
      </c>
      <c r="I628" s="334">
        <v>44111</v>
      </c>
      <c r="J628" s="334">
        <v>44579</v>
      </c>
      <c r="K628" s="336"/>
    </row>
    <row r="629" spans="1:11" ht="25.5" x14ac:dyDescent="0.2">
      <c r="A629" s="287">
        <v>33</v>
      </c>
      <c r="B629" s="332" t="s">
        <v>633</v>
      </c>
      <c r="C629" s="287" t="s">
        <v>3225</v>
      </c>
      <c r="D629" s="332" t="s">
        <v>3437</v>
      </c>
      <c r="E629" s="333">
        <v>1430894.9</v>
      </c>
      <c r="F629" s="332" t="s">
        <v>3517</v>
      </c>
      <c r="G629" s="332" t="s">
        <v>3518</v>
      </c>
      <c r="H629" s="287" t="s">
        <v>3228</v>
      </c>
      <c r="I629" s="334">
        <v>44424</v>
      </c>
      <c r="J629" s="334">
        <v>44579</v>
      </c>
      <c r="K629" s="336"/>
    </row>
    <row r="630" spans="1:11" ht="25.5" x14ac:dyDescent="0.2">
      <c r="A630" s="287">
        <v>34</v>
      </c>
      <c r="B630" s="332" t="s">
        <v>501</v>
      </c>
      <c r="C630" s="287" t="s">
        <v>3225</v>
      </c>
      <c r="D630" s="332" t="s">
        <v>3432</v>
      </c>
      <c r="E630" s="333">
        <v>21423</v>
      </c>
      <c r="F630" s="332" t="s">
        <v>3433</v>
      </c>
      <c r="G630" s="332" t="s">
        <v>3434</v>
      </c>
      <c r="H630" s="287" t="s">
        <v>3228</v>
      </c>
      <c r="I630" s="334">
        <v>44250</v>
      </c>
      <c r="J630" s="334">
        <v>44579</v>
      </c>
      <c r="K630" s="336"/>
    </row>
    <row r="631" spans="1:11" ht="12.75" x14ac:dyDescent="0.2">
      <c r="A631" s="287">
        <v>35</v>
      </c>
      <c r="B631" s="332" t="s">
        <v>633</v>
      </c>
      <c r="C631" s="287" t="s">
        <v>3225</v>
      </c>
      <c r="D631" s="332" t="s">
        <v>3307</v>
      </c>
      <c r="E631" s="333">
        <v>90586.5</v>
      </c>
      <c r="F631" s="332" t="s">
        <v>3525</v>
      </c>
      <c r="G631" s="332" t="s">
        <v>3526</v>
      </c>
      <c r="H631" s="287" t="s">
        <v>3228</v>
      </c>
      <c r="I631" s="334">
        <v>44498</v>
      </c>
      <c r="J631" s="334">
        <v>44579</v>
      </c>
      <c r="K631" s="336"/>
    </row>
    <row r="632" spans="1:11" ht="25.5" x14ac:dyDescent="0.2">
      <c r="A632" s="287">
        <v>36</v>
      </c>
      <c r="B632" s="332" t="s">
        <v>633</v>
      </c>
      <c r="C632" s="287" t="s">
        <v>3225</v>
      </c>
      <c r="D632" s="332" t="s">
        <v>3307</v>
      </c>
      <c r="E632" s="333">
        <v>77609.69</v>
      </c>
      <c r="F632" s="332" t="s">
        <v>3531</v>
      </c>
      <c r="G632" s="332" t="s">
        <v>3532</v>
      </c>
      <c r="H632" s="287" t="s">
        <v>3228</v>
      </c>
      <c r="I632" s="334">
        <v>44425</v>
      </c>
      <c r="J632" s="334">
        <v>44579</v>
      </c>
      <c r="K632" s="336"/>
    </row>
    <row r="633" spans="1:11" ht="51" x14ac:dyDescent="0.2">
      <c r="A633" s="287">
        <v>37</v>
      </c>
      <c r="B633" s="332" t="s">
        <v>633</v>
      </c>
      <c r="C633" s="287" t="s">
        <v>3225</v>
      </c>
      <c r="D633" s="332" t="s">
        <v>3307</v>
      </c>
      <c r="E633" s="333">
        <v>84500</v>
      </c>
      <c r="F633" s="332" t="s">
        <v>3533</v>
      </c>
      <c r="G633" s="332" t="s">
        <v>3534</v>
      </c>
      <c r="H633" s="287" t="s">
        <v>3228</v>
      </c>
      <c r="I633" s="334">
        <v>44425</v>
      </c>
      <c r="J633" s="334">
        <v>44579</v>
      </c>
      <c r="K633" s="336"/>
    </row>
    <row r="634" spans="1:11" ht="25.5" x14ac:dyDescent="0.2">
      <c r="A634" s="287">
        <v>38</v>
      </c>
      <c r="B634" s="332" t="s">
        <v>633</v>
      </c>
      <c r="C634" s="287" t="s">
        <v>3225</v>
      </c>
      <c r="D634" s="332" t="s">
        <v>3307</v>
      </c>
      <c r="E634" s="333">
        <v>84999.84</v>
      </c>
      <c r="F634" s="332" t="s">
        <v>3537</v>
      </c>
      <c r="G634" s="332" t="s">
        <v>3538</v>
      </c>
      <c r="H634" s="287" t="s">
        <v>3228</v>
      </c>
      <c r="I634" s="334">
        <v>44425</v>
      </c>
      <c r="J634" s="334">
        <v>44579</v>
      </c>
      <c r="K634" s="336"/>
    </row>
    <row r="635" spans="1:11" ht="12.75" x14ac:dyDescent="0.2">
      <c r="A635" s="287">
        <v>39</v>
      </c>
      <c r="B635" s="332" t="s">
        <v>633</v>
      </c>
      <c r="C635" s="287" t="s">
        <v>3225</v>
      </c>
      <c r="D635" s="332" t="s">
        <v>3307</v>
      </c>
      <c r="E635" s="333">
        <v>84513.79</v>
      </c>
      <c r="F635" s="332" t="s">
        <v>3539</v>
      </c>
      <c r="G635" s="332" t="s">
        <v>3540</v>
      </c>
      <c r="H635" s="287" t="s">
        <v>3228</v>
      </c>
      <c r="I635" s="334">
        <v>44427</v>
      </c>
      <c r="J635" s="334">
        <v>44579</v>
      </c>
      <c r="K635" s="336"/>
    </row>
    <row r="636" spans="1:11" ht="25.5" x14ac:dyDescent="0.2">
      <c r="A636" s="287">
        <v>40</v>
      </c>
      <c r="B636" s="332" t="s">
        <v>633</v>
      </c>
      <c r="C636" s="287" t="s">
        <v>3225</v>
      </c>
      <c r="D636" s="332" t="s">
        <v>3307</v>
      </c>
      <c r="E636" s="333">
        <v>79120.08</v>
      </c>
      <c r="F636" s="332" t="s">
        <v>3541</v>
      </c>
      <c r="G636" s="332" t="s">
        <v>3542</v>
      </c>
      <c r="H636" s="287" t="s">
        <v>3228</v>
      </c>
      <c r="I636" s="334">
        <v>44428</v>
      </c>
      <c r="J636" s="334">
        <v>44580</v>
      </c>
      <c r="K636" s="336"/>
    </row>
    <row r="637" spans="1:11" ht="25.5" x14ac:dyDescent="0.2">
      <c r="A637" s="287">
        <v>41</v>
      </c>
      <c r="B637" s="332" t="s">
        <v>501</v>
      </c>
      <c r="C637" s="287" t="s">
        <v>3225</v>
      </c>
      <c r="D637" s="332" t="s">
        <v>3300</v>
      </c>
      <c r="E637" s="333">
        <v>92507</v>
      </c>
      <c r="F637" s="332" t="s">
        <v>3575</v>
      </c>
      <c r="G637" s="332" t="s">
        <v>3576</v>
      </c>
      <c r="H637" s="287" t="s">
        <v>3228</v>
      </c>
      <c r="I637" s="334">
        <v>44483</v>
      </c>
      <c r="J637" s="334">
        <v>44580</v>
      </c>
      <c r="K637" s="336"/>
    </row>
    <row r="638" spans="1:11" ht="25.5" x14ac:dyDescent="0.2">
      <c r="A638" s="287">
        <v>42</v>
      </c>
      <c r="B638" s="332" t="s">
        <v>501</v>
      </c>
      <c r="C638" s="287" t="s">
        <v>3225</v>
      </c>
      <c r="D638" s="332" t="s">
        <v>3310</v>
      </c>
      <c r="E638" s="333">
        <v>1753.33</v>
      </c>
      <c r="F638" s="332" t="s">
        <v>3249</v>
      </c>
      <c r="G638" s="332" t="s">
        <v>3250</v>
      </c>
      <c r="H638" s="287" t="s">
        <v>3228</v>
      </c>
      <c r="I638" s="334">
        <v>44158</v>
      </c>
      <c r="J638" s="334">
        <v>44580</v>
      </c>
      <c r="K638" s="336"/>
    </row>
    <row r="639" spans="1:11" ht="25.5" x14ac:dyDescent="0.2">
      <c r="A639" s="287">
        <v>43</v>
      </c>
      <c r="B639" s="332" t="s">
        <v>501</v>
      </c>
      <c r="C639" s="287" t="s">
        <v>3225</v>
      </c>
      <c r="D639" s="332" t="s">
        <v>3310</v>
      </c>
      <c r="E639" s="333">
        <v>8941.99</v>
      </c>
      <c r="F639" s="332" t="s">
        <v>3249</v>
      </c>
      <c r="G639" s="332" t="s">
        <v>3250</v>
      </c>
      <c r="H639" s="287" t="s">
        <v>3228</v>
      </c>
      <c r="I639" s="334">
        <v>44158</v>
      </c>
      <c r="J639" s="334">
        <v>44580</v>
      </c>
      <c r="K639" s="336"/>
    </row>
    <row r="640" spans="1:11" ht="25.5" x14ac:dyDescent="0.2">
      <c r="A640" s="287">
        <v>44</v>
      </c>
      <c r="B640" s="332" t="s">
        <v>501</v>
      </c>
      <c r="C640" s="287" t="s">
        <v>3225</v>
      </c>
      <c r="D640" s="332" t="s">
        <v>3310</v>
      </c>
      <c r="E640" s="333">
        <v>13676.02</v>
      </c>
      <c r="F640" s="332" t="s">
        <v>3249</v>
      </c>
      <c r="G640" s="332" t="s">
        <v>3250</v>
      </c>
      <c r="H640" s="287" t="s">
        <v>3228</v>
      </c>
      <c r="I640" s="334">
        <v>44158</v>
      </c>
      <c r="J640" s="334">
        <v>44580</v>
      </c>
      <c r="K640" s="336"/>
    </row>
    <row r="641" spans="1:11" ht="25.5" x14ac:dyDescent="0.2">
      <c r="A641" s="287">
        <v>45</v>
      </c>
      <c r="B641" s="332" t="s">
        <v>633</v>
      </c>
      <c r="C641" s="287" t="s">
        <v>3225</v>
      </c>
      <c r="D641" s="332" t="s">
        <v>3307</v>
      </c>
      <c r="E641" s="333">
        <v>99150.05</v>
      </c>
      <c r="F641" s="332" t="s">
        <v>3535</v>
      </c>
      <c r="G641" s="332" t="s">
        <v>3536</v>
      </c>
      <c r="H641" s="287" t="s">
        <v>3228</v>
      </c>
      <c r="I641" s="334">
        <v>44420</v>
      </c>
      <c r="J641" s="334">
        <v>44580</v>
      </c>
      <c r="K641" s="336"/>
    </row>
    <row r="642" spans="1:11" ht="25.5" x14ac:dyDescent="0.2">
      <c r="A642" s="287">
        <v>46</v>
      </c>
      <c r="B642" s="332" t="s">
        <v>589</v>
      </c>
      <c r="C642" s="287" t="s">
        <v>3225</v>
      </c>
      <c r="D642" s="332" t="s">
        <v>3226</v>
      </c>
      <c r="E642" s="333">
        <v>25271</v>
      </c>
      <c r="F642" s="332" t="s">
        <v>3627</v>
      </c>
      <c r="G642" s="332" t="s">
        <v>3628</v>
      </c>
      <c r="H642" s="287" t="s">
        <v>3228</v>
      </c>
      <c r="I642" s="334">
        <v>44580</v>
      </c>
      <c r="J642" s="334">
        <v>44580</v>
      </c>
      <c r="K642" s="336"/>
    </row>
    <row r="643" spans="1:11" ht="12.75" x14ac:dyDescent="0.2">
      <c r="A643" s="287">
        <v>47</v>
      </c>
      <c r="B643" s="332" t="s">
        <v>633</v>
      </c>
      <c r="C643" s="287" t="s">
        <v>3225</v>
      </c>
      <c r="D643" s="332" t="s">
        <v>3300</v>
      </c>
      <c r="E643" s="333">
        <v>426390.36000000004</v>
      </c>
      <c r="F643" s="332" t="s">
        <v>3629</v>
      </c>
      <c r="G643" s="332" t="s">
        <v>3630</v>
      </c>
      <c r="H643" s="287" t="s">
        <v>3228</v>
      </c>
      <c r="I643" s="334">
        <v>44481</v>
      </c>
      <c r="J643" s="334">
        <v>44580</v>
      </c>
      <c r="K643" s="336"/>
    </row>
    <row r="644" spans="1:11" ht="25.5" x14ac:dyDescent="0.2">
      <c r="A644" s="287">
        <v>48</v>
      </c>
      <c r="B644" s="332" t="s">
        <v>501</v>
      </c>
      <c r="C644" s="287" t="s">
        <v>3225</v>
      </c>
      <c r="D644" s="332" t="s">
        <v>3294</v>
      </c>
      <c r="E644" s="333">
        <v>22995</v>
      </c>
      <c r="F644" s="332" t="s">
        <v>3295</v>
      </c>
      <c r="G644" s="332" t="s">
        <v>3296</v>
      </c>
      <c r="H644" s="287" t="s">
        <v>3228</v>
      </c>
      <c r="I644" s="334">
        <v>43144</v>
      </c>
      <c r="J644" s="334">
        <v>44580</v>
      </c>
      <c r="K644" s="336"/>
    </row>
    <row r="645" spans="1:11" ht="25.5" x14ac:dyDescent="0.2">
      <c r="A645" s="287">
        <v>49</v>
      </c>
      <c r="B645" s="332" t="s">
        <v>3276</v>
      </c>
      <c r="C645" s="287" t="s">
        <v>3225</v>
      </c>
      <c r="D645" s="332" t="s">
        <v>3283</v>
      </c>
      <c r="E645" s="333">
        <v>14200</v>
      </c>
      <c r="F645" s="332" t="s">
        <v>3284</v>
      </c>
      <c r="G645" s="332" t="s">
        <v>3285</v>
      </c>
      <c r="H645" s="287" t="s">
        <v>3228</v>
      </c>
      <c r="I645" s="334">
        <v>43196</v>
      </c>
      <c r="J645" s="334">
        <v>44580</v>
      </c>
      <c r="K645" s="336"/>
    </row>
    <row r="646" spans="1:11" ht="25.5" x14ac:dyDescent="0.2">
      <c r="A646" s="287">
        <v>50</v>
      </c>
      <c r="B646" s="332" t="s">
        <v>501</v>
      </c>
      <c r="C646" s="287" t="s">
        <v>3225</v>
      </c>
      <c r="D646" s="332" t="s">
        <v>3307</v>
      </c>
      <c r="E646" s="333">
        <v>538548.72</v>
      </c>
      <c r="F646" s="332" t="s">
        <v>3588</v>
      </c>
      <c r="G646" s="332" t="s">
        <v>3589</v>
      </c>
      <c r="H646" s="287" t="s">
        <v>3228</v>
      </c>
      <c r="I646" s="334">
        <v>44461</v>
      </c>
      <c r="J646" s="334">
        <v>44580</v>
      </c>
      <c r="K646" s="336"/>
    </row>
    <row r="647" spans="1:11" ht="25.5" x14ac:dyDescent="0.2">
      <c r="A647" s="287">
        <v>51</v>
      </c>
      <c r="B647" s="332" t="s">
        <v>3286</v>
      </c>
      <c r="C647" s="287" t="s">
        <v>3225</v>
      </c>
      <c r="D647" s="332" t="s">
        <v>3287</v>
      </c>
      <c r="E647" s="333">
        <v>35500</v>
      </c>
      <c r="F647" s="332" t="s">
        <v>3288</v>
      </c>
      <c r="G647" s="332" t="s">
        <v>3289</v>
      </c>
      <c r="H647" s="287" t="s">
        <v>3228</v>
      </c>
      <c r="I647" s="334">
        <v>42507</v>
      </c>
      <c r="J647" s="334">
        <v>44580</v>
      </c>
      <c r="K647" s="336"/>
    </row>
    <row r="648" spans="1:11" ht="25.5" x14ac:dyDescent="0.2">
      <c r="A648" s="287">
        <v>52</v>
      </c>
      <c r="B648" s="332" t="s">
        <v>589</v>
      </c>
      <c r="C648" s="287" t="s">
        <v>3225</v>
      </c>
      <c r="D648" s="332" t="s">
        <v>3226</v>
      </c>
      <c r="E648" s="333">
        <v>18000</v>
      </c>
      <c r="F648" s="332" t="s">
        <v>3631</v>
      </c>
      <c r="G648" s="332" t="s">
        <v>3632</v>
      </c>
      <c r="H648" s="287" t="s">
        <v>3228</v>
      </c>
      <c r="I648" s="334">
        <v>44582</v>
      </c>
      <c r="J648" s="334">
        <v>44582</v>
      </c>
      <c r="K648" s="336"/>
    </row>
    <row r="649" spans="1:11" ht="25.5" x14ac:dyDescent="0.2">
      <c r="A649" s="287">
        <v>53</v>
      </c>
      <c r="B649" s="332" t="s">
        <v>589</v>
      </c>
      <c r="C649" s="287" t="s">
        <v>3225</v>
      </c>
      <c r="D649" s="332" t="s">
        <v>3226</v>
      </c>
      <c r="E649" s="333">
        <v>25000</v>
      </c>
      <c r="F649" s="332" t="s">
        <v>3270</v>
      </c>
      <c r="G649" s="332" t="s">
        <v>3271</v>
      </c>
      <c r="H649" s="287" t="s">
        <v>3228</v>
      </c>
      <c r="I649" s="334">
        <v>44582</v>
      </c>
      <c r="J649" s="334">
        <v>44582</v>
      </c>
      <c r="K649" s="336"/>
    </row>
    <row r="650" spans="1:11" ht="25.5" x14ac:dyDescent="0.2">
      <c r="A650" s="287">
        <v>54</v>
      </c>
      <c r="B650" s="332" t="s">
        <v>633</v>
      </c>
      <c r="C650" s="287" t="s">
        <v>3225</v>
      </c>
      <c r="D650" s="332" t="s">
        <v>3277</v>
      </c>
      <c r="E650" s="333">
        <v>50744.13</v>
      </c>
      <c r="F650" s="332" t="s">
        <v>3249</v>
      </c>
      <c r="G650" s="332" t="s">
        <v>3250</v>
      </c>
      <c r="H650" s="287" t="s">
        <v>3228</v>
      </c>
      <c r="I650" s="334">
        <v>44305</v>
      </c>
      <c r="J650" s="334">
        <v>44585</v>
      </c>
      <c r="K650" s="336"/>
    </row>
    <row r="651" spans="1:11" ht="25.5" x14ac:dyDescent="0.2">
      <c r="A651" s="287">
        <v>55</v>
      </c>
      <c r="B651" s="332" t="s">
        <v>633</v>
      </c>
      <c r="C651" s="287" t="s">
        <v>3225</v>
      </c>
      <c r="D651" s="332" t="s">
        <v>3277</v>
      </c>
      <c r="E651" s="333">
        <v>50744.13</v>
      </c>
      <c r="F651" s="332" t="s">
        <v>3249</v>
      </c>
      <c r="G651" s="332" t="s">
        <v>3250</v>
      </c>
      <c r="H651" s="287" t="s">
        <v>3228</v>
      </c>
      <c r="I651" s="334">
        <v>44305</v>
      </c>
      <c r="J651" s="334">
        <v>44585</v>
      </c>
      <c r="K651" s="336"/>
    </row>
    <row r="652" spans="1:11" ht="25.5" x14ac:dyDescent="0.2">
      <c r="A652" s="287">
        <v>56</v>
      </c>
      <c r="B652" s="332" t="s">
        <v>633</v>
      </c>
      <c r="C652" s="287" t="s">
        <v>3225</v>
      </c>
      <c r="D652" s="332" t="s">
        <v>3277</v>
      </c>
      <c r="E652" s="333">
        <v>50744.13</v>
      </c>
      <c r="F652" s="332" t="s">
        <v>3249</v>
      </c>
      <c r="G652" s="332" t="s">
        <v>3250</v>
      </c>
      <c r="H652" s="287" t="s">
        <v>3228</v>
      </c>
      <c r="I652" s="334">
        <v>44305</v>
      </c>
      <c r="J652" s="334">
        <v>44585</v>
      </c>
      <c r="K652" s="336"/>
    </row>
    <row r="653" spans="1:11" ht="25.5" x14ac:dyDescent="0.2">
      <c r="A653" s="287">
        <v>57</v>
      </c>
      <c r="B653" s="332" t="s">
        <v>633</v>
      </c>
      <c r="C653" s="287" t="s">
        <v>3225</v>
      </c>
      <c r="D653" s="332" t="s">
        <v>3277</v>
      </c>
      <c r="E653" s="333">
        <v>50744.13</v>
      </c>
      <c r="F653" s="332" t="s">
        <v>3249</v>
      </c>
      <c r="G653" s="332" t="s">
        <v>3250</v>
      </c>
      <c r="H653" s="287" t="s">
        <v>3228</v>
      </c>
      <c r="I653" s="334">
        <v>44305</v>
      </c>
      <c r="J653" s="334">
        <v>44585</v>
      </c>
      <c r="K653" s="336"/>
    </row>
    <row r="654" spans="1:11" ht="25.5" x14ac:dyDescent="0.2">
      <c r="A654" s="287">
        <v>58</v>
      </c>
      <c r="B654" s="332" t="s">
        <v>633</v>
      </c>
      <c r="C654" s="287" t="s">
        <v>3225</v>
      </c>
      <c r="D654" s="332" t="s">
        <v>3277</v>
      </c>
      <c r="E654" s="333">
        <v>40595.299999999996</v>
      </c>
      <c r="F654" s="332" t="s">
        <v>3249</v>
      </c>
      <c r="G654" s="332" t="s">
        <v>3250</v>
      </c>
      <c r="H654" s="287" t="s">
        <v>3228</v>
      </c>
      <c r="I654" s="334">
        <v>44305</v>
      </c>
      <c r="J654" s="334">
        <v>44585</v>
      </c>
      <c r="K654" s="336"/>
    </row>
    <row r="655" spans="1:11" ht="25.5" x14ac:dyDescent="0.2">
      <c r="A655" s="287">
        <v>59</v>
      </c>
      <c r="B655" s="332" t="s">
        <v>633</v>
      </c>
      <c r="C655" s="287" t="s">
        <v>3225</v>
      </c>
      <c r="D655" s="332" t="s">
        <v>3277</v>
      </c>
      <c r="E655" s="333">
        <v>50744.13</v>
      </c>
      <c r="F655" s="332" t="s">
        <v>3249</v>
      </c>
      <c r="G655" s="332" t="s">
        <v>3250</v>
      </c>
      <c r="H655" s="287" t="s">
        <v>3228</v>
      </c>
      <c r="I655" s="334">
        <v>44305</v>
      </c>
      <c r="J655" s="334">
        <v>44585</v>
      </c>
      <c r="K655" s="336"/>
    </row>
    <row r="656" spans="1:11" ht="25.5" x14ac:dyDescent="0.2">
      <c r="A656" s="287">
        <v>60</v>
      </c>
      <c r="B656" s="332" t="s">
        <v>633</v>
      </c>
      <c r="C656" s="287" t="s">
        <v>3225</v>
      </c>
      <c r="D656" s="332" t="s">
        <v>3277</v>
      </c>
      <c r="E656" s="333">
        <v>50744.13</v>
      </c>
      <c r="F656" s="332" t="s">
        <v>3249</v>
      </c>
      <c r="G656" s="332" t="s">
        <v>3250</v>
      </c>
      <c r="H656" s="287" t="s">
        <v>3228</v>
      </c>
      <c r="I656" s="334">
        <v>44305</v>
      </c>
      <c r="J656" s="334">
        <v>44585</v>
      </c>
      <c r="K656" s="336"/>
    </row>
    <row r="657" spans="1:11" ht="25.5" x14ac:dyDescent="0.2">
      <c r="A657" s="287">
        <v>61</v>
      </c>
      <c r="B657" s="332" t="s">
        <v>633</v>
      </c>
      <c r="C657" s="287" t="s">
        <v>3225</v>
      </c>
      <c r="D657" s="332" t="s">
        <v>3277</v>
      </c>
      <c r="E657" s="333">
        <v>50744.13</v>
      </c>
      <c r="F657" s="332" t="s">
        <v>3249</v>
      </c>
      <c r="G657" s="332" t="s">
        <v>3250</v>
      </c>
      <c r="H657" s="287" t="s">
        <v>3228</v>
      </c>
      <c r="I657" s="334">
        <v>44305</v>
      </c>
      <c r="J657" s="334">
        <v>44585</v>
      </c>
      <c r="K657" s="336"/>
    </row>
    <row r="658" spans="1:11" ht="25.5" x14ac:dyDescent="0.2">
      <c r="A658" s="287">
        <v>62</v>
      </c>
      <c r="B658" s="332" t="s">
        <v>633</v>
      </c>
      <c r="C658" s="287" t="s">
        <v>3225</v>
      </c>
      <c r="D658" s="332" t="s">
        <v>3277</v>
      </c>
      <c r="E658" s="333">
        <v>50744.13</v>
      </c>
      <c r="F658" s="332" t="s">
        <v>3249</v>
      </c>
      <c r="G658" s="332" t="s">
        <v>3250</v>
      </c>
      <c r="H658" s="287" t="s">
        <v>3228</v>
      </c>
      <c r="I658" s="334">
        <v>44305</v>
      </c>
      <c r="J658" s="334">
        <v>44585</v>
      </c>
      <c r="K658" s="336"/>
    </row>
    <row r="659" spans="1:11" ht="25.5" x14ac:dyDescent="0.2">
      <c r="A659" s="287">
        <v>63</v>
      </c>
      <c r="B659" s="332" t="s">
        <v>633</v>
      </c>
      <c r="C659" s="287" t="s">
        <v>3225</v>
      </c>
      <c r="D659" s="332" t="s">
        <v>3277</v>
      </c>
      <c r="E659" s="333">
        <v>50744.13</v>
      </c>
      <c r="F659" s="332" t="s">
        <v>3249</v>
      </c>
      <c r="G659" s="332" t="s">
        <v>3250</v>
      </c>
      <c r="H659" s="287" t="s">
        <v>3228</v>
      </c>
      <c r="I659" s="334">
        <v>44305</v>
      </c>
      <c r="J659" s="334">
        <v>44585</v>
      </c>
      <c r="K659" s="336"/>
    </row>
    <row r="660" spans="1:11" ht="25.5" x14ac:dyDescent="0.2">
      <c r="A660" s="287">
        <v>64</v>
      </c>
      <c r="B660" s="332" t="s">
        <v>633</v>
      </c>
      <c r="C660" s="287" t="s">
        <v>3225</v>
      </c>
      <c r="D660" s="332" t="s">
        <v>3277</v>
      </c>
      <c r="E660" s="333">
        <v>50744.13</v>
      </c>
      <c r="F660" s="332" t="s">
        <v>3249</v>
      </c>
      <c r="G660" s="332" t="s">
        <v>3250</v>
      </c>
      <c r="H660" s="287" t="s">
        <v>3228</v>
      </c>
      <c r="I660" s="334">
        <v>44305</v>
      </c>
      <c r="J660" s="334">
        <v>44585</v>
      </c>
      <c r="K660" s="336"/>
    </row>
    <row r="661" spans="1:11" ht="25.5" x14ac:dyDescent="0.2">
      <c r="A661" s="287">
        <v>65</v>
      </c>
      <c r="B661" s="332" t="s">
        <v>633</v>
      </c>
      <c r="C661" s="287" t="s">
        <v>3225</v>
      </c>
      <c r="D661" s="332" t="s">
        <v>3277</v>
      </c>
      <c r="E661" s="333">
        <v>50744.13</v>
      </c>
      <c r="F661" s="332" t="s">
        <v>3249</v>
      </c>
      <c r="G661" s="332" t="s">
        <v>3250</v>
      </c>
      <c r="H661" s="287" t="s">
        <v>3228</v>
      </c>
      <c r="I661" s="334">
        <v>44305</v>
      </c>
      <c r="J661" s="334">
        <v>44585</v>
      </c>
      <c r="K661" s="336"/>
    </row>
    <row r="662" spans="1:11" ht="25.5" x14ac:dyDescent="0.2">
      <c r="A662" s="287">
        <v>66</v>
      </c>
      <c r="B662" s="332" t="s">
        <v>633</v>
      </c>
      <c r="C662" s="287" t="s">
        <v>3225</v>
      </c>
      <c r="D662" s="332" t="s">
        <v>3277</v>
      </c>
      <c r="E662" s="333">
        <v>50744.13</v>
      </c>
      <c r="F662" s="332" t="s">
        <v>3249</v>
      </c>
      <c r="G662" s="332" t="s">
        <v>3250</v>
      </c>
      <c r="H662" s="287" t="s">
        <v>3228</v>
      </c>
      <c r="I662" s="334">
        <v>44305</v>
      </c>
      <c r="J662" s="334">
        <v>44585</v>
      </c>
      <c r="K662" s="336"/>
    </row>
    <row r="663" spans="1:11" ht="25.5" x14ac:dyDescent="0.2">
      <c r="A663" s="287">
        <v>67</v>
      </c>
      <c r="B663" s="332" t="s">
        <v>589</v>
      </c>
      <c r="C663" s="287" t="s">
        <v>3225</v>
      </c>
      <c r="D663" s="332" t="s">
        <v>3226</v>
      </c>
      <c r="E663" s="333">
        <v>21000</v>
      </c>
      <c r="F663" s="332" t="s">
        <v>3239</v>
      </c>
      <c r="G663" s="332" t="s">
        <v>3240</v>
      </c>
      <c r="H663" s="287" t="s">
        <v>3228</v>
      </c>
      <c r="I663" s="334">
        <v>44585</v>
      </c>
      <c r="J663" s="334">
        <v>44585</v>
      </c>
      <c r="K663" s="336"/>
    </row>
    <row r="664" spans="1:11" ht="25.5" x14ac:dyDescent="0.2">
      <c r="A664" s="287">
        <v>68</v>
      </c>
      <c r="B664" s="332" t="s">
        <v>589</v>
      </c>
      <c r="C664" s="287" t="s">
        <v>3225</v>
      </c>
      <c r="D664" s="332" t="s">
        <v>3226</v>
      </c>
      <c r="E664" s="333">
        <v>21000</v>
      </c>
      <c r="F664" s="332" t="s">
        <v>3235</v>
      </c>
      <c r="G664" s="332" t="s">
        <v>3236</v>
      </c>
      <c r="H664" s="287" t="s">
        <v>3228</v>
      </c>
      <c r="I664" s="334">
        <v>44586</v>
      </c>
      <c r="J664" s="334">
        <v>44586</v>
      </c>
      <c r="K664" s="336"/>
    </row>
    <row r="665" spans="1:11" ht="25.5" x14ac:dyDescent="0.2">
      <c r="A665" s="287">
        <v>69</v>
      </c>
      <c r="B665" s="332" t="s">
        <v>589</v>
      </c>
      <c r="C665" s="287" t="s">
        <v>3225</v>
      </c>
      <c r="D665" s="332" t="s">
        <v>3226</v>
      </c>
      <c r="E665" s="333">
        <v>21000</v>
      </c>
      <c r="F665" s="332" t="s">
        <v>3251</v>
      </c>
      <c r="G665" s="332" t="s">
        <v>3252</v>
      </c>
      <c r="H665" s="287" t="s">
        <v>3228</v>
      </c>
      <c r="I665" s="334">
        <v>44586</v>
      </c>
      <c r="J665" s="334">
        <v>44586</v>
      </c>
      <c r="K665" s="336"/>
    </row>
    <row r="666" spans="1:11" ht="25.5" x14ac:dyDescent="0.2">
      <c r="A666" s="287">
        <v>70</v>
      </c>
      <c r="B666" s="332" t="s">
        <v>589</v>
      </c>
      <c r="C666" s="287" t="s">
        <v>3225</v>
      </c>
      <c r="D666" s="332" t="s">
        <v>3226</v>
      </c>
      <c r="E666" s="333">
        <v>22500</v>
      </c>
      <c r="F666" s="332" t="s">
        <v>3328</v>
      </c>
      <c r="G666" s="332" t="s">
        <v>3329</v>
      </c>
      <c r="H666" s="287" t="s">
        <v>3228</v>
      </c>
      <c r="I666" s="334">
        <v>44586</v>
      </c>
      <c r="J666" s="334">
        <v>44586</v>
      </c>
      <c r="K666" s="336"/>
    </row>
    <row r="667" spans="1:11" ht="25.5" x14ac:dyDescent="0.2">
      <c r="A667" s="287">
        <v>71</v>
      </c>
      <c r="B667" s="332" t="s">
        <v>589</v>
      </c>
      <c r="C667" s="287" t="s">
        <v>3225</v>
      </c>
      <c r="D667" s="332" t="s">
        <v>3226</v>
      </c>
      <c r="E667" s="333">
        <v>18000</v>
      </c>
      <c r="F667" s="332" t="s">
        <v>3272</v>
      </c>
      <c r="G667" s="332" t="s">
        <v>3273</v>
      </c>
      <c r="H667" s="287" t="s">
        <v>3228</v>
      </c>
      <c r="I667" s="334">
        <v>44586</v>
      </c>
      <c r="J667" s="334">
        <v>44586</v>
      </c>
      <c r="K667" s="336"/>
    </row>
    <row r="668" spans="1:11" ht="25.5" x14ac:dyDescent="0.2">
      <c r="A668" s="287">
        <v>72</v>
      </c>
      <c r="B668" s="332" t="s">
        <v>589</v>
      </c>
      <c r="C668" s="287" t="s">
        <v>3225</v>
      </c>
      <c r="D668" s="332" t="s">
        <v>3226</v>
      </c>
      <c r="E668" s="333">
        <v>18000</v>
      </c>
      <c r="F668" s="332" t="s">
        <v>3231</v>
      </c>
      <c r="G668" s="332" t="s">
        <v>3232</v>
      </c>
      <c r="H668" s="287" t="s">
        <v>3228</v>
      </c>
      <c r="I668" s="334">
        <v>44586</v>
      </c>
      <c r="J668" s="334">
        <v>44586</v>
      </c>
      <c r="K668" s="336"/>
    </row>
    <row r="669" spans="1:11" ht="25.5" x14ac:dyDescent="0.2">
      <c r="A669" s="287">
        <v>73</v>
      </c>
      <c r="B669" s="332" t="s">
        <v>589</v>
      </c>
      <c r="C669" s="287" t="s">
        <v>3225</v>
      </c>
      <c r="D669" s="332" t="s">
        <v>3226</v>
      </c>
      <c r="E669" s="333">
        <v>21000</v>
      </c>
      <c r="F669" s="332" t="s">
        <v>3265</v>
      </c>
      <c r="G669" s="332" t="s">
        <v>3266</v>
      </c>
      <c r="H669" s="287" t="s">
        <v>3228</v>
      </c>
      <c r="I669" s="334">
        <v>44586</v>
      </c>
      <c r="J669" s="334">
        <v>44586</v>
      </c>
      <c r="K669" s="336"/>
    </row>
    <row r="670" spans="1:11" ht="25.5" x14ac:dyDescent="0.2">
      <c r="A670" s="287">
        <v>74</v>
      </c>
      <c r="B670" s="332" t="s">
        <v>589</v>
      </c>
      <c r="C670" s="287" t="s">
        <v>3225</v>
      </c>
      <c r="D670" s="332" t="s">
        <v>3226</v>
      </c>
      <c r="E670" s="333">
        <v>23026</v>
      </c>
      <c r="F670" s="332" t="s">
        <v>3369</v>
      </c>
      <c r="G670" s="332" t="s">
        <v>3370</v>
      </c>
      <c r="H670" s="287" t="s">
        <v>3228</v>
      </c>
      <c r="I670" s="334">
        <v>44582</v>
      </c>
      <c r="J670" s="334">
        <v>44582</v>
      </c>
      <c r="K670" s="336"/>
    </row>
    <row r="671" spans="1:11" ht="25.5" x14ac:dyDescent="0.2">
      <c r="A671" s="287">
        <v>75</v>
      </c>
      <c r="B671" s="332" t="s">
        <v>589</v>
      </c>
      <c r="C671" s="287" t="s">
        <v>3225</v>
      </c>
      <c r="D671" s="332" t="s">
        <v>3226</v>
      </c>
      <c r="E671" s="333">
        <v>18000</v>
      </c>
      <c r="F671" s="332" t="s">
        <v>3409</v>
      </c>
      <c r="G671" s="332" t="s">
        <v>3410</v>
      </c>
      <c r="H671" s="287" t="s">
        <v>3228</v>
      </c>
      <c r="I671" s="334">
        <v>44587</v>
      </c>
      <c r="J671" s="334">
        <v>44587</v>
      </c>
      <c r="K671" s="336"/>
    </row>
    <row r="672" spans="1:11" ht="25.5" x14ac:dyDescent="0.2">
      <c r="A672" s="287">
        <v>76</v>
      </c>
      <c r="B672" s="332" t="s">
        <v>589</v>
      </c>
      <c r="C672" s="287" t="s">
        <v>3225</v>
      </c>
      <c r="D672" s="332" t="s">
        <v>3226</v>
      </c>
      <c r="E672" s="333">
        <v>24000</v>
      </c>
      <c r="F672" s="332" t="s">
        <v>3322</v>
      </c>
      <c r="G672" s="332" t="s">
        <v>3323</v>
      </c>
      <c r="H672" s="287" t="s">
        <v>3228</v>
      </c>
      <c r="I672" s="334">
        <v>44586</v>
      </c>
      <c r="J672" s="334">
        <v>44586</v>
      </c>
      <c r="K672" s="336"/>
    </row>
    <row r="673" spans="1:11" ht="25.5" x14ac:dyDescent="0.2">
      <c r="A673" s="287">
        <v>77</v>
      </c>
      <c r="B673" s="332" t="s">
        <v>589</v>
      </c>
      <c r="C673" s="287" t="s">
        <v>3225</v>
      </c>
      <c r="D673" s="332" t="s">
        <v>3226</v>
      </c>
      <c r="E673" s="333">
        <v>35712.5</v>
      </c>
      <c r="F673" s="332" t="s">
        <v>3461</v>
      </c>
      <c r="G673" s="332" t="s">
        <v>3462</v>
      </c>
      <c r="H673" s="287" t="s">
        <v>3228</v>
      </c>
      <c r="I673" s="334">
        <v>44587</v>
      </c>
      <c r="J673" s="334">
        <v>44587</v>
      </c>
      <c r="K673" s="336"/>
    </row>
    <row r="674" spans="1:11" ht="25.5" x14ac:dyDescent="0.2">
      <c r="A674" s="287">
        <v>78</v>
      </c>
      <c r="B674" s="332" t="s">
        <v>589</v>
      </c>
      <c r="C674" s="287" t="s">
        <v>3225</v>
      </c>
      <c r="D674" s="332" t="s">
        <v>3226</v>
      </c>
      <c r="E674" s="333">
        <v>48000</v>
      </c>
      <c r="F674" s="332" t="s">
        <v>3292</v>
      </c>
      <c r="G674" s="332" t="s">
        <v>3293</v>
      </c>
      <c r="H674" s="287" t="s">
        <v>3228</v>
      </c>
      <c r="I674" s="334">
        <v>44588</v>
      </c>
      <c r="J674" s="334">
        <v>44588</v>
      </c>
      <c r="K674" s="336"/>
    </row>
    <row r="675" spans="1:11" ht="25.5" x14ac:dyDescent="0.2">
      <c r="A675" s="287">
        <v>79</v>
      </c>
      <c r="B675" s="332" t="s">
        <v>589</v>
      </c>
      <c r="C675" s="287" t="s">
        <v>3225</v>
      </c>
      <c r="D675" s="332" t="s">
        <v>3226</v>
      </c>
      <c r="E675" s="333">
        <v>22400</v>
      </c>
      <c r="F675" s="332" t="s">
        <v>3633</v>
      </c>
      <c r="G675" s="332" t="s">
        <v>3634</v>
      </c>
      <c r="H675" s="287" t="s">
        <v>3228</v>
      </c>
      <c r="I675" s="334">
        <v>44582</v>
      </c>
      <c r="J675" s="334">
        <v>44582</v>
      </c>
      <c r="K675" s="336"/>
    </row>
    <row r="676" spans="1:11" ht="12.75" x14ac:dyDescent="0.2">
      <c r="A676" s="287">
        <v>80</v>
      </c>
      <c r="B676" s="332" t="s">
        <v>3276</v>
      </c>
      <c r="C676" s="287" t="s">
        <v>3225</v>
      </c>
      <c r="D676" s="332" t="s">
        <v>3277</v>
      </c>
      <c r="E676" s="333">
        <v>16000</v>
      </c>
      <c r="F676" s="332" t="s">
        <v>3278</v>
      </c>
      <c r="G676" s="332" t="s">
        <v>3279</v>
      </c>
      <c r="H676" s="287" t="s">
        <v>3228</v>
      </c>
      <c r="I676" s="334">
        <v>43185</v>
      </c>
      <c r="J676" s="334">
        <v>44588</v>
      </c>
      <c r="K676" s="336"/>
    </row>
    <row r="677" spans="1:11" ht="25.5" x14ac:dyDescent="0.2">
      <c r="A677" s="287">
        <v>81</v>
      </c>
      <c r="B677" s="332" t="s">
        <v>589</v>
      </c>
      <c r="C677" s="287" t="s">
        <v>3225</v>
      </c>
      <c r="D677" s="332" t="s">
        <v>3226</v>
      </c>
      <c r="E677" s="333">
        <v>27000</v>
      </c>
      <c r="F677" s="332" t="s">
        <v>3233</v>
      </c>
      <c r="G677" s="332" t="s">
        <v>3234</v>
      </c>
      <c r="H677" s="287" t="s">
        <v>3228</v>
      </c>
      <c r="I677" s="334">
        <v>44589</v>
      </c>
      <c r="J677" s="334">
        <v>44589</v>
      </c>
      <c r="K677" s="336"/>
    </row>
    <row r="678" spans="1:11" ht="25.5" x14ac:dyDescent="0.2">
      <c r="A678" s="287">
        <v>82</v>
      </c>
      <c r="B678" s="332" t="s">
        <v>589</v>
      </c>
      <c r="C678" s="287" t="s">
        <v>3225</v>
      </c>
      <c r="D678" s="332" t="s">
        <v>3226</v>
      </c>
      <c r="E678" s="333">
        <v>21000</v>
      </c>
      <c r="F678" s="332" t="s">
        <v>3247</v>
      </c>
      <c r="G678" s="332" t="s">
        <v>3248</v>
      </c>
      <c r="H678" s="287" t="s">
        <v>3228</v>
      </c>
      <c r="I678" s="334">
        <v>44589</v>
      </c>
      <c r="J678" s="334">
        <v>44589</v>
      </c>
      <c r="K678" s="336"/>
    </row>
    <row r="679" spans="1:11" ht="25.5" x14ac:dyDescent="0.2">
      <c r="A679" s="287">
        <v>83</v>
      </c>
      <c r="B679" s="332" t="s">
        <v>589</v>
      </c>
      <c r="C679" s="287" t="s">
        <v>3225</v>
      </c>
      <c r="D679" s="332" t="s">
        <v>3226</v>
      </c>
      <c r="E679" s="333">
        <v>20900</v>
      </c>
      <c r="F679" s="332" t="s">
        <v>3455</v>
      </c>
      <c r="G679" s="332" t="s">
        <v>3456</v>
      </c>
      <c r="H679" s="287" t="s">
        <v>3228</v>
      </c>
      <c r="I679" s="334">
        <v>44589</v>
      </c>
      <c r="J679" s="334">
        <v>44589</v>
      </c>
      <c r="K679" s="336"/>
    </row>
    <row r="680" spans="1:11" ht="25.5" x14ac:dyDescent="0.2">
      <c r="A680" s="287">
        <v>84</v>
      </c>
      <c r="B680" s="332" t="s">
        <v>589</v>
      </c>
      <c r="C680" s="287" t="s">
        <v>3225</v>
      </c>
      <c r="D680" s="332" t="s">
        <v>3226</v>
      </c>
      <c r="E680" s="333">
        <v>20000</v>
      </c>
      <c r="F680" s="332" t="s">
        <v>3438</v>
      </c>
      <c r="G680" s="332" t="s">
        <v>3439</v>
      </c>
      <c r="H680" s="287" t="s">
        <v>3228</v>
      </c>
      <c r="I680" s="334">
        <v>44589</v>
      </c>
      <c r="J680" s="334">
        <v>44589</v>
      </c>
      <c r="K680" s="336"/>
    </row>
    <row r="681" spans="1:11" ht="25.5" x14ac:dyDescent="0.2">
      <c r="A681" s="287">
        <v>85</v>
      </c>
      <c r="B681" s="332" t="s">
        <v>589</v>
      </c>
      <c r="C681" s="287" t="s">
        <v>3225</v>
      </c>
      <c r="D681" s="332" t="s">
        <v>3226</v>
      </c>
      <c r="E681" s="333">
        <v>18000</v>
      </c>
      <c r="F681" s="332" t="s">
        <v>3241</v>
      </c>
      <c r="G681" s="332" t="s">
        <v>3242</v>
      </c>
      <c r="H681" s="287" t="s">
        <v>3228</v>
      </c>
      <c r="I681" s="334">
        <v>44589</v>
      </c>
      <c r="J681" s="334">
        <v>44589</v>
      </c>
      <c r="K681" s="336"/>
    </row>
    <row r="682" spans="1:11" ht="51" x14ac:dyDescent="0.2">
      <c r="A682" s="287">
        <v>86</v>
      </c>
      <c r="B682" s="332" t="s">
        <v>589</v>
      </c>
      <c r="C682" s="287" t="s">
        <v>3225</v>
      </c>
      <c r="D682" s="332" t="s">
        <v>3226</v>
      </c>
      <c r="E682" s="333">
        <v>36600</v>
      </c>
      <c r="F682" s="332" t="s">
        <v>3501</v>
      </c>
      <c r="G682" s="332" t="s">
        <v>3502</v>
      </c>
      <c r="H682" s="287" t="s">
        <v>3228</v>
      </c>
      <c r="I682" s="334">
        <v>44589</v>
      </c>
      <c r="J682" s="334">
        <v>44589</v>
      </c>
      <c r="K682" s="336"/>
    </row>
    <row r="683" spans="1:11" ht="38.25" x14ac:dyDescent="0.2">
      <c r="A683" s="287">
        <v>87</v>
      </c>
      <c r="B683" s="332" t="s">
        <v>589</v>
      </c>
      <c r="C683" s="287" t="s">
        <v>3225</v>
      </c>
      <c r="D683" s="332" t="s">
        <v>3226</v>
      </c>
      <c r="E683" s="333">
        <v>140880.37</v>
      </c>
      <c r="F683" s="332" t="s">
        <v>3227</v>
      </c>
      <c r="G683" s="332" t="s">
        <v>2454</v>
      </c>
      <c r="H683" s="287" t="s">
        <v>3228</v>
      </c>
      <c r="I683" s="334">
        <v>44592</v>
      </c>
      <c r="J683" s="334">
        <v>44592</v>
      </c>
      <c r="K683" s="336"/>
    </row>
    <row r="684" spans="1:11" ht="12.75" x14ac:dyDescent="0.2">
      <c r="A684" s="287">
        <v>88</v>
      </c>
      <c r="B684" s="332" t="s">
        <v>633</v>
      </c>
      <c r="C684" s="287" t="s">
        <v>3225</v>
      </c>
      <c r="D684" s="332" t="s">
        <v>3546</v>
      </c>
      <c r="E684" s="333">
        <v>48987.62</v>
      </c>
      <c r="F684" s="332" t="s">
        <v>3603</v>
      </c>
      <c r="G684" s="332" t="s">
        <v>3604</v>
      </c>
      <c r="H684" s="287" t="s">
        <v>3228</v>
      </c>
      <c r="I684" s="334">
        <v>44503</v>
      </c>
      <c r="J684" s="334">
        <v>44592</v>
      </c>
      <c r="K684" s="336"/>
    </row>
    <row r="685" spans="1:11" ht="38.25" x14ac:dyDescent="0.2">
      <c r="A685" s="287">
        <v>89</v>
      </c>
      <c r="B685" s="332" t="s">
        <v>501</v>
      </c>
      <c r="C685" s="287" t="s">
        <v>3225</v>
      </c>
      <c r="D685" s="332" t="s">
        <v>3277</v>
      </c>
      <c r="E685" s="333">
        <v>13207.56</v>
      </c>
      <c r="F685" s="332" t="s">
        <v>3330</v>
      </c>
      <c r="G685" s="332" t="s">
        <v>3331</v>
      </c>
      <c r="H685" s="287" t="s">
        <v>3228</v>
      </c>
      <c r="I685" s="334">
        <v>44202</v>
      </c>
      <c r="J685" s="334">
        <v>44592</v>
      </c>
      <c r="K685" s="336"/>
    </row>
    <row r="686" spans="1:11" ht="12.75" x14ac:dyDescent="0.2">
      <c r="A686" s="287">
        <v>90</v>
      </c>
      <c r="B686" s="332" t="s">
        <v>633</v>
      </c>
      <c r="C686" s="287" t="s">
        <v>3225</v>
      </c>
      <c r="D686" s="332" t="s">
        <v>3564</v>
      </c>
      <c r="E686" s="333">
        <v>189000</v>
      </c>
      <c r="F686" s="332" t="s">
        <v>3635</v>
      </c>
      <c r="G686" s="332" t="s">
        <v>3636</v>
      </c>
      <c r="H686" s="287" t="s">
        <v>3228</v>
      </c>
      <c r="I686" s="334">
        <v>44526</v>
      </c>
      <c r="J686" s="334">
        <v>44592</v>
      </c>
      <c r="K686" s="336"/>
    </row>
    <row r="687" spans="1:11" ht="25.5" x14ac:dyDescent="0.2">
      <c r="A687" s="287">
        <v>91</v>
      </c>
      <c r="B687" s="332" t="s">
        <v>501</v>
      </c>
      <c r="C687" s="287" t="s">
        <v>3225</v>
      </c>
      <c r="D687" s="332" t="s">
        <v>3277</v>
      </c>
      <c r="E687" s="333">
        <v>11710.94</v>
      </c>
      <c r="F687" s="332" t="s">
        <v>3334</v>
      </c>
      <c r="G687" s="332" t="s">
        <v>3335</v>
      </c>
      <c r="H687" s="287" t="s">
        <v>3228</v>
      </c>
      <c r="I687" s="334">
        <v>44208</v>
      </c>
      <c r="J687" s="334">
        <v>44592</v>
      </c>
      <c r="K687" s="336"/>
    </row>
    <row r="688" spans="1:11" ht="38.25" x14ac:dyDescent="0.2">
      <c r="A688" s="287">
        <v>92</v>
      </c>
      <c r="B688" s="332" t="s">
        <v>501</v>
      </c>
      <c r="C688" s="287" t="s">
        <v>3225</v>
      </c>
      <c r="D688" s="332" t="s">
        <v>3277</v>
      </c>
      <c r="E688" s="333">
        <v>8962.6200000000008</v>
      </c>
      <c r="F688" s="332" t="s">
        <v>3332</v>
      </c>
      <c r="G688" s="332" t="s">
        <v>3333</v>
      </c>
      <c r="H688" s="287" t="s">
        <v>3228</v>
      </c>
      <c r="I688" s="334">
        <v>44203</v>
      </c>
      <c r="J688" s="334">
        <v>44592</v>
      </c>
      <c r="K688" s="336"/>
    </row>
    <row r="689" spans="1:11" ht="12.75" x14ac:dyDescent="0.2">
      <c r="A689" s="287">
        <v>93</v>
      </c>
      <c r="B689" s="332" t="s">
        <v>633</v>
      </c>
      <c r="C689" s="287" t="s">
        <v>3225</v>
      </c>
      <c r="D689" s="332" t="s">
        <v>3345</v>
      </c>
      <c r="E689" s="333">
        <v>793470.4</v>
      </c>
      <c r="F689" s="332" t="s">
        <v>3551</v>
      </c>
      <c r="G689" s="332" t="s">
        <v>3552</v>
      </c>
      <c r="H689" s="287" t="s">
        <v>3228</v>
      </c>
      <c r="I689" s="334">
        <v>44488</v>
      </c>
      <c r="J689" s="334">
        <v>44592</v>
      </c>
      <c r="K689" s="336"/>
    </row>
    <row r="690" spans="1:11" ht="38.25" x14ac:dyDescent="0.2">
      <c r="A690" s="287">
        <v>94</v>
      </c>
      <c r="B690" s="332" t="s">
        <v>501</v>
      </c>
      <c r="C690" s="287" t="s">
        <v>3225</v>
      </c>
      <c r="D690" s="332" t="s">
        <v>3287</v>
      </c>
      <c r="E690" s="333">
        <v>11239.23</v>
      </c>
      <c r="F690" s="332" t="s">
        <v>3356</v>
      </c>
      <c r="G690" s="332" t="s">
        <v>3357</v>
      </c>
      <c r="H690" s="287" t="s">
        <v>3228</v>
      </c>
      <c r="I690" s="334">
        <v>44249</v>
      </c>
      <c r="J690" s="334">
        <v>44592</v>
      </c>
      <c r="K690" s="336"/>
    </row>
    <row r="691" spans="1:11" ht="38.25" x14ac:dyDescent="0.2">
      <c r="A691" s="287">
        <v>95</v>
      </c>
      <c r="B691" s="332" t="s">
        <v>501</v>
      </c>
      <c r="C691" s="287" t="s">
        <v>3225</v>
      </c>
      <c r="D691" s="332" t="s">
        <v>3287</v>
      </c>
      <c r="E691" s="333">
        <v>11818.27</v>
      </c>
      <c r="F691" s="332" t="s">
        <v>3356</v>
      </c>
      <c r="G691" s="332" t="s">
        <v>3357</v>
      </c>
      <c r="H691" s="287" t="s">
        <v>3228</v>
      </c>
      <c r="I691" s="334">
        <v>44249</v>
      </c>
      <c r="J691" s="334">
        <v>44592</v>
      </c>
      <c r="K691" s="336"/>
    </row>
    <row r="692" spans="1:11" ht="25.5" x14ac:dyDescent="0.2">
      <c r="A692" s="287">
        <v>96</v>
      </c>
      <c r="B692" s="332" t="s">
        <v>589</v>
      </c>
      <c r="C692" s="287" t="s">
        <v>3225</v>
      </c>
      <c r="D692" s="332" t="s">
        <v>3226</v>
      </c>
      <c r="E692" s="333">
        <v>18000</v>
      </c>
      <c r="F692" s="332" t="s">
        <v>3637</v>
      </c>
      <c r="G692" s="332" t="s">
        <v>3638</v>
      </c>
      <c r="H692" s="287" t="s">
        <v>3228</v>
      </c>
      <c r="I692" s="334">
        <v>44593</v>
      </c>
      <c r="J692" s="334">
        <v>44593</v>
      </c>
      <c r="K692" s="336"/>
    </row>
    <row r="693" spans="1:11" ht="25.5" x14ac:dyDescent="0.2">
      <c r="A693" s="287">
        <v>97</v>
      </c>
      <c r="B693" s="332" t="s">
        <v>589</v>
      </c>
      <c r="C693" s="287" t="s">
        <v>3225</v>
      </c>
      <c r="D693" s="332" t="s">
        <v>3226</v>
      </c>
      <c r="E693" s="333">
        <v>19200</v>
      </c>
      <c r="F693" s="332" t="s">
        <v>3639</v>
      </c>
      <c r="G693" s="332" t="s">
        <v>3640</v>
      </c>
      <c r="H693" s="287" t="s">
        <v>3228</v>
      </c>
      <c r="I693" s="334">
        <v>44593</v>
      </c>
      <c r="J693" s="334">
        <v>44593</v>
      </c>
      <c r="K693" s="336"/>
    </row>
    <row r="694" spans="1:11" ht="25.5" x14ac:dyDescent="0.2">
      <c r="A694" s="287">
        <v>98</v>
      </c>
      <c r="B694" s="332" t="s">
        <v>589</v>
      </c>
      <c r="C694" s="287" t="s">
        <v>3225</v>
      </c>
      <c r="D694" s="332" t="s">
        <v>3226</v>
      </c>
      <c r="E694" s="333">
        <v>32728</v>
      </c>
      <c r="F694" s="332" t="s">
        <v>3641</v>
      </c>
      <c r="G694" s="332" t="s">
        <v>3642</v>
      </c>
      <c r="H694" s="287" t="s">
        <v>3228</v>
      </c>
      <c r="I694" s="334">
        <v>44592</v>
      </c>
      <c r="J694" s="334">
        <v>44592</v>
      </c>
      <c r="K694" s="336"/>
    </row>
    <row r="695" spans="1:11" ht="25.5" x14ac:dyDescent="0.2">
      <c r="A695" s="287">
        <v>99</v>
      </c>
      <c r="B695" s="332" t="s">
        <v>589</v>
      </c>
      <c r="C695" s="287" t="s">
        <v>3225</v>
      </c>
      <c r="D695" s="332" t="s">
        <v>3226</v>
      </c>
      <c r="E695" s="333">
        <v>19200</v>
      </c>
      <c r="F695" s="332" t="s">
        <v>3643</v>
      </c>
      <c r="G695" s="332" t="s">
        <v>3644</v>
      </c>
      <c r="H695" s="287" t="s">
        <v>3228</v>
      </c>
      <c r="I695" s="334">
        <v>44593</v>
      </c>
      <c r="J695" s="334">
        <v>44593</v>
      </c>
      <c r="K695" s="336"/>
    </row>
    <row r="696" spans="1:11" ht="25.5" x14ac:dyDescent="0.2">
      <c r="A696" s="287">
        <v>100</v>
      </c>
      <c r="B696" s="332" t="s">
        <v>501</v>
      </c>
      <c r="C696" s="287" t="s">
        <v>3225</v>
      </c>
      <c r="D696" s="332" t="s">
        <v>3312</v>
      </c>
      <c r="E696" s="333">
        <v>18000</v>
      </c>
      <c r="F696" s="332" t="s">
        <v>3313</v>
      </c>
      <c r="G696" s="332" t="s">
        <v>3314</v>
      </c>
      <c r="H696" s="287" t="s">
        <v>3228</v>
      </c>
      <c r="I696" s="334">
        <v>43140</v>
      </c>
      <c r="J696" s="334">
        <v>44593</v>
      </c>
      <c r="K696" s="336"/>
    </row>
    <row r="697" spans="1:11" ht="25.5" x14ac:dyDescent="0.2">
      <c r="A697" s="287">
        <v>101</v>
      </c>
      <c r="B697" s="332" t="s">
        <v>589</v>
      </c>
      <c r="C697" s="287" t="s">
        <v>3225</v>
      </c>
      <c r="D697" s="332" t="s">
        <v>3226</v>
      </c>
      <c r="E697" s="333">
        <v>24000</v>
      </c>
      <c r="F697" s="332" t="s">
        <v>3405</v>
      </c>
      <c r="G697" s="332" t="s">
        <v>3406</v>
      </c>
      <c r="H697" s="287" t="s">
        <v>3228</v>
      </c>
      <c r="I697" s="334">
        <v>44594</v>
      </c>
      <c r="J697" s="334">
        <v>44594</v>
      </c>
      <c r="K697" s="336"/>
    </row>
    <row r="698" spans="1:11" ht="25.5" x14ac:dyDescent="0.2">
      <c r="A698" s="287">
        <v>102</v>
      </c>
      <c r="B698" s="332" t="s">
        <v>589</v>
      </c>
      <c r="C698" s="287" t="s">
        <v>3225</v>
      </c>
      <c r="D698" s="332" t="s">
        <v>3226</v>
      </c>
      <c r="E698" s="333">
        <v>28500</v>
      </c>
      <c r="F698" s="332" t="s">
        <v>3645</v>
      </c>
      <c r="G698" s="332" t="s">
        <v>3646</v>
      </c>
      <c r="H698" s="287" t="s">
        <v>3228</v>
      </c>
      <c r="I698" s="334">
        <v>44594</v>
      </c>
      <c r="J698" s="334">
        <v>44594</v>
      </c>
      <c r="K698" s="336"/>
    </row>
    <row r="699" spans="1:11" ht="25.5" x14ac:dyDescent="0.2">
      <c r="A699" s="287">
        <v>103</v>
      </c>
      <c r="B699" s="332" t="s">
        <v>589</v>
      </c>
      <c r="C699" s="287" t="s">
        <v>3225</v>
      </c>
      <c r="D699" s="332" t="s">
        <v>3226</v>
      </c>
      <c r="E699" s="333">
        <v>24000</v>
      </c>
      <c r="F699" s="332" t="s">
        <v>3387</v>
      </c>
      <c r="G699" s="332" t="s">
        <v>3388</v>
      </c>
      <c r="H699" s="287" t="s">
        <v>3228</v>
      </c>
      <c r="I699" s="334">
        <v>44594</v>
      </c>
      <c r="J699" s="334">
        <v>44594</v>
      </c>
      <c r="K699" s="336"/>
    </row>
    <row r="700" spans="1:11" ht="25.5" x14ac:dyDescent="0.2">
      <c r="A700" s="287">
        <v>104</v>
      </c>
      <c r="B700" s="332" t="s">
        <v>589</v>
      </c>
      <c r="C700" s="287" t="s">
        <v>3225</v>
      </c>
      <c r="D700" s="332" t="s">
        <v>3226</v>
      </c>
      <c r="E700" s="333">
        <v>18509.169999999998</v>
      </c>
      <c r="F700" s="332" t="s">
        <v>3647</v>
      </c>
      <c r="G700" s="332" t="s">
        <v>3648</v>
      </c>
      <c r="H700" s="287" t="s">
        <v>3228</v>
      </c>
      <c r="I700" s="334">
        <v>44592</v>
      </c>
      <c r="J700" s="334">
        <v>44592</v>
      </c>
      <c r="K700" s="336"/>
    </row>
    <row r="701" spans="1:11" ht="25.5" x14ac:dyDescent="0.2">
      <c r="A701" s="287">
        <v>105</v>
      </c>
      <c r="B701" s="332" t="s">
        <v>589</v>
      </c>
      <c r="C701" s="287" t="s">
        <v>3225</v>
      </c>
      <c r="D701" s="332" t="s">
        <v>3226</v>
      </c>
      <c r="E701" s="333">
        <v>27000</v>
      </c>
      <c r="F701" s="332" t="s">
        <v>3649</v>
      </c>
      <c r="G701" s="332" t="s">
        <v>3650</v>
      </c>
      <c r="H701" s="287" t="s">
        <v>3228</v>
      </c>
      <c r="I701" s="334">
        <v>44594</v>
      </c>
      <c r="J701" s="334">
        <v>44594</v>
      </c>
      <c r="K701" s="336"/>
    </row>
    <row r="702" spans="1:11" ht="25.5" x14ac:dyDescent="0.2">
      <c r="A702" s="287">
        <v>106</v>
      </c>
      <c r="B702" s="332" t="s">
        <v>589</v>
      </c>
      <c r="C702" s="287" t="s">
        <v>3225</v>
      </c>
      <c r="D702" s="332" t="s">
        <v>3226</v>
      </c>
      <c r="E702" s="333">
        <v>18000</v>
      </c>
      <c r="F702" s="332" t="s">
        <v>3407</v>
      </c>
      <c r="G702" s="332" t="s">
        <v>3408</v>
      </c>
      <c r="H702" s="287" t="s">
        <v>3228</v>
      </c>
      <c r="I702" s="334">
        <v>44594</v>
      </c>
      <c r="J702" s="334">
        <v>44594</v>
      </c>
      <c r="K702" s="336"/>
    </row>
    <row r="703" spans="1:11" ht="38.25" x14ac:dyDescent="0.2">
      <c r="A703" s="287">
        <v>107</v>
      </c>
      <c r="B703" s="332" t="s">
        <v>633</v>
      </c>
      <c r="C703" s="287" t="s">
        <v>3225</v>
      </c>
      <c r="D703" s="332" t="s">
        <v>3283</v>
      </c>
      <c r="E703" s="333">
        <v>690041.72</v>
      </c>
      <c r="F703" s="332" t="s">
        <v>3308</v>
      </c>
      <c r="G703" s="332" t="s">
        <v>1669</v>
      </c>
      <c r="H703" s="287" t="s">
        <v>3228</v>
      </c>
      <c r="I703" s="334">
        <v>44329</v>
      </c>
      <c r="J703" s="334">
        <v>44594</v>
      </c>
      <c r="K703" s="336"/>
    </row>
    <row r="704" spans="1:11" ht="25.5" x14ac:dyDescent="0.2">
      <c r="A704" s="287">
        <v>108</v>
      </c>
      <c r="B704" s="332" t="s">
        <v>589</v>
      </c>
      <c r="C704" s="287" t="s">
        <v>3225</v>
      </c>
      <c r="D704" s="332" t="s">
        <v>3226</v>
      </c>
      <c r="E704" s="333">
        <v>21000</v>
      </c>
      <c r="F704" s="332" t="s">
        <v>3243</v>
      </c>
      <c r="G704" s="332" t="s">
        <v>3244</v>
      </c>
      <c r="H704" s="287" t="s">
        <v>3228</v>
      </c>
      <c r="I704" s="334">
        <v>44595</v>
      </c>
      <c r="J704" s="334">
        <v>44595</v>
      </c>
      <c r="K704" s="336"/>
    </row>
    <row r="705" spans="1:11" ht="25.5" x14ac:dyDescent="0.2">
      <c r="A705" s="287">
        <v>109</v>
      </c>
      <c r="B705" s="332" t="s">
        <v>589</v>
      </c>
      <c r="C705" s="287" t="s">
        <v>3225</v>
      </c>
      <c r="D705" s="332" t="s">
        <v>3226</v>
      </c>
      <c r="E705" s="333">
        <v>18000</v>
      </c>
      <c r="F705" s="332" t="s">
        <v>3651</v>
      </c>
      <c r="G705" s="332" t="s">
        <v>3652</v>
      </c>
      <c r="H705" s="287" t="s">
        <v>3228</v>
      </c>
      <c r="I705" s="334">
        <v>44595</v>
      </c>
      <c r="J705" s="334">
        <v>44595</v>
      </c>
      <c r="K705" s="336"/>
    </row>
    <row r="706" spans="1:11" ht="38.25" x14ac:dyDescent="0.2">
      <c r="A706" s="287">
        <v>110</v>
      </c>
      <c r="B706" s="332" t="s">
        <v>633</v>
      </c>
      <c r="C706" s="287" t="s">
        <v>3225</v>
      </c>
      <c r="D706" s="332" t="s">
        <v>3368</v>
      </c>
      <c r="E706" s="333">
        <v>198000</v>
      </c>
      <c r="F706" s="332" t="s">
        <v>3492</v>
      </c>
      <c r="G706" s="332" t="s">
        <v>3493</v>
      </c>
      <c r="H706" s="287" t="s">
        <v>3228</v>
      </c>
      <c r="I706" s="334">
        <v>44543</v>
      </c>
      <c r="J706" s="334">
        <v>44595</v>
      </c>
      <c r="K706" s="336"/>
    </row>
    <row r="707" spans="1:11" ht="25.5" x14ac:dyDescent="0.2">
      <c r="A707" s="287">
        <v>111</v>
      </c>
      <c r="B707" s="332" t="s">
        <v>3276</v>
      </c>
      <c r="C707" s="287" t="s">
        <v>3225</v>
      </c>
      <c r="D707" s="332" t="s">
        <v>3564</v>
      </c>
      <c r="E707" s="333">
        <v>241920</v>
      </c>
      <c r="F707" s="332" t="s">
        <v>3653</v>
      </c>
      <c r="G707" s="332" t="s">
        <v>3654</v>
      </c>
      <c r="H707" s="287" t="s">
        <v>3228</v>
      </c>
      <c r="I707" s="334">
        <v>43830</v>
      </c>
      <c r="J707" s="334">
        <v>44594</v>
      </c>
      <c r="K707" s="336"/>
    </row>
    <row r="708" spans="1:11" ht="25.5" x14ac:dyDescent="0.2">
      <c r="A708" s="287">
        <v>112</v>
      </c>
      <c r="B708" s="332" t="s">
        <v>589</v>
      </c>
      <c r="C708" s="287" t="s">
        <v>3225</v>
      </c>
      <c r="D708" s="332" t="s">
        <v>3226</v>
      </c>
      <c r="E708" s="333">
        <v>27000</v>
      </c>
      <c r="F708" s="332" t="s">
        <v>3237</v>
      </c>
      <c r="G708" s="332" t="s">
        <v>3238</v>
      </c>
      <c r="H708" s="287" t="s">
        <v>3228</v>
      </c>
      <c r="I708" s="334">
        <v>44595</v>
      </c>
      <c r="J708" s="334">
        <v>44595</v>
      </c>
      <c r="K708" s="336"/>
    </row>
    <row r="709" spans="1:11" ht="25.5" x14ac:dyDescent="0.2">
      <c r="A709" s="287">
        <v>113</v>
      </c>
      <c r="B709" s="332" t="s">
        <v>589</v>
      </c>
      <c r="C709" s="287" t="s">
        <v>3225</v>
      </c>
      <c r="D709" s="332" t="s">
        <v>3226</v>
      </c>
      <c r="E709" s="333">
        <v>27000</v>
      </c>
      <c r="F709" s="332" t="s">
        <v>3655</v>
      </c>
      <c r="G709" s="332" t="s">
        <v>3656</v>
      </c>
      <c r="H709" s="287" t="s">
        <v>3228</v>
      </c>
      <c r="I709" s="334">
        <v>44595</v>
      </c>
      <c r="J709" s="334">
        <v>44595</v>
      </c>
      <c r="K709" s="336"/>
    </row>
    <row r="710" spans="1:11" ht="25.5" x14ac:dyDescent="0.2">
      <c r="A710" s="287">
        <v>114</v>
      </c>
      <c r="B710" s="332" t="s">
        <v>589</v>
      </c>
      <c r="C710" s="287" t="s">
        <v>3225</v>
      </c>
      <c r="D710" s="332" t="s">
        <v>3226</v>
      </c>
      <c r="E710" s="333">
        <v>22000</v>
      </c>
      <c r="F710" s="332" t="s">
        <v>3274</v>
      </c>
      <c r="G710" s="332" t="s">
        <v>3275</v>
      </c>
      <c r="H710" s="287" t="s">
        <v>3228</v>
      </c>
      <c r="I710" s="334">
        <v>44595</v>
      </c>
      <c r="J710" s="334">
        <v>44595</v>
      </c>
      <c r="K710" s="336"/>
    </row>
    <row r="711" spans="1:11" ht="25.5" x14ac:dyDescent="0.2">
      <c r="A711" s="287">
        <v>115</v>
      </c>
      <c r="B711" s="332" t="s">
        <v>589</v>
      </c>
      <c r="C711" s="287" t="s">
        <v>3225</v>
      </c>
      <c r="D711" s="332" t="s">
        <v>3226</v>
      </c>
      <c r="E711" s="333">
        <v>21000</v>
      </c>
      <c r="F711" s="332" t="s">
        <v>3657</v>
      </c>
      <c r="G711" s="332" t="s">
        <v>3658</v>
      </c>
      <c r="H711" s="287" t="s">
        <v>3228</v>
      </c>
      <c r="I711" s="334">
        <v>44595</v>
      </c>
      <c r="J711" s="334">
        <v>44595</v>
      </c>
      <c r="K711" s="336"/>
    </row>
    <row r="712" spans="1:11" ht="25.5" x14ac:dyDescent="0.2">
      <c r="A712" s="287">
        <v>116</v>
      </c>
      <c r="B712" s="332" t="s">
        <v>501</v>
      </c>
      <c r="C712" s="287" t="s">
        <v>3225</v>
      </c>
      <c r="D712" s="332" t="s">
        <v>3338</v>
      </c>
      <c r="E712" s="333">
        <v>12720</v>
      </c>
      <c r="F712" s="332" t="s">
        <v>3336</v>
      </c>
      <c r="G712" s="332" t="s">
        <v>3337</v>
      </c>
      <c r="H712" s="287" t="s">
        <v>3228</v>
      </c>
      <c r="I712" s="334">
        <v>44224</v>
      </c>
      <c r="J712" s="334">
        <v>44595</v>
      </c>
      <c r="K712" s="336"/>
    </row>
    <row r="713" spans="1:11" ht="25.5" x14ac:dyDescent="0.2">
      <c r="A713" s="287">
        <v>117</v>
      </c>
      <c r="B713" s="332" t="s">
        <v>589</v>
      </c>
      <c r="C713" s="287" t="s">
        <v>3225</v>
      </c>
      <c r="D713" s="332" t="s">
        <v>3226</v>
      </c>
      <c r="E713" s="333">
        <v>36750</v>
      </c>
      <c r="F713" s="332" t="s">
        <v>3263</v>
      </c>
      <c r="G713" s="332" t="s">
        <v>3264</v>
      </c>
      <c r="H713" s="287" t="s">
        <v>3228</v>
      </c>
      <c r="I713" s="334">
        <v>44595</v>
      </c>
      <c r="J713" s="334">
        <v>44595</v>
      </c>
      <c r="K713" s="336"/>
    </row>
    <row r="714" spans="1:11" ht="25.5" x14ac:dyDescent="0.2">
      <c r="A714" s="287">
        <v>118</v>
      </c>
      <c r="B714" s="332" t="s">
        <v>501</v>
      </c>
      <c r="C714" s="287" t="s">
        <v>3225</v>
      </c>
      <c r="D714" s="332" t="s">
        <v>3345</v>
      </c>
      <c r="E714" s="333">
        <v>963860.5</v>
      </c>
      <c r="F714" s="332" t="s">
        <v>3599</v>
      </c>
      <c r="G714" s="332" t="s">
        <v>3600</v>
      </c>
      <c r="H714" s="287" t="s">
        <v>3228</v>
      </c>
      <c r="I714" s="334">
        <v>44526</v>
      </c>
      <c r="J714" s="334">
        <v>44595</v>
      </c>
      <c r="K714" s="336"/>
    </row>
    <row r="715" spans="1:11" ht="25.5" x14ac:dyDescent="0.2">
      <c r="A715" s="287">
        <v>119</v>
      </c>
      <c r="B715" s="332" t="s">
        <v>589</v>
      </c>
      <c r="C715" s="287" t="s">
        <v>3225</v>
      </c>
      <c r="D715" s="332" t="s">
        <v>3226</v>
      </c>
      <c r="E715" s="333">
        <v>18000</v>
      </c>
      <c r="F715" s="332" t="s">
        <v>3659</v>
      </c>
      <c r="G715" s="332" t="s">
        <v>3660</v>
      </c>
      <c r="H715" s="287" t="s">
        <v>3228</v>
      </c>
      <c r="I715" s="334">
        <v>44596</v>
      </c>
      <c r="J715" s="334">
        <v>44596</v>
      </c>
      <c r="K715" s="336"/>
    </row>
    <row r="716" spans="1:11" ht="25.5" x14ac:dyDescent="0.2">
      <c r="A716" s="287">
        <v>120</v>
      </c>
      <c r="B716" s="332" t="s">
        <v>501</v>
      </c>
      <c r="C716" s="287" t="s">
        <v>3225</v>
      </c>
      <c r="D716" s="332" t="s">
        <v>3304</v>
      </c>
      <c r="E716" s="333">
        <v>11700</v>
      </c>
      <c r="F716" s="332" t="s">
        <v>3303</v>
      </c>
      <c r="G716" s="332" t="s">
        <v>2318</v>
      </c>
      <c r="H716" s="287" t="s">
        <v>3228</v>
      </c>
      <c r="I716" s="334">
        <v>43892</v>
      </c>
      <c r="J716" s="334">
        <v>44595</v>
      </c>
      <c r="K716" s="336"/>
    </row>
    <row r="717" spans="1:11" ht="25.5" x14ac:dyDescent="0.2">
      <c r="A717" s="287">
        <v>121</v>
      </c>
      <c r="B717" s="332" t="s">
        <v>589</v>
      </c>
      <c r="C717" s="287" t="s">
        <v>3225</v>
      </c>
      <c r="D717" s="332" t="s">
        <v>3226</v>
      </c>
      <c r="E717" s="333">
        <v>28521.8</v>
      </c>
      <c r="F717" s="332" t="s">
        <v>3274</v>
      </c>
      <c r="G717" s="332" t="s">
        <v>3275</v>
      </c>
      <c r="H717" s="287" t="s">
        <v>3228</v>
      </c>
      <c r="I717" s="334">
        <v>44599</v>
      </c>
      <c r="J717" s="334">
        <v>44599</v>
      </c>
      <c r="K717" s="336"/>
    </row>
    <row r="718" spans="1:11" ht="25.5" x14ac:dyDescent="0.2">
      <c r="A718" s="287">
        <v>122</v>
      </c>
      <c r="B718" s="332" t="s">
        <v>501</v>
      </c>
      <c r="C718" s="287" t="s">
        <v>3225</v>
      </c>
      <c r="D718" s="332" t="s">
        <v>3304</v>
      </c>
      <c r="E718" s="333">
        <v>60208.35</v>
      </c>
      <c r="F718" s="332" t="s">
        <v>3303</v>
      </c>
      <c r="G718" s="332" t="s">
        <v>2318</v>
      </c>
      <c r="H718" s="287" t="s">
        <v>3228</v>
      </c>
      <c r="I718" s="334">
        <v>43892</v>
      </c>
      <c r="J718" s="334">
        <v>44595</v>
      </c>
      <c r="K718" s="336"/>
    </row>
    <row r="719" spans="1:11" ht="25.5" x14ac:dyDescent="0.2">
      <c r="A719" s="287">
        <v>123</v>
      </c>
      <c r="B719" s="332" t="s">
        <v>589</v>
      </c>
      <c r="C719" s="287" t="s">
        <v>3225</v>
      </c>
      <c r="D719" s="332" t="s">
        <v>3226</v>
      </c>
      <c r="E719" s="333">
        <v>24794.17</v>
      </c>
      <c r="F719" s="332" t="s">
        <v>3448</v>
      </c>
      <c r="G719" s="332" t="s">
        <v>3449</v>
      </c>
      <c r="H719" s="287" t="s">
        <v>3228</v>
      </c>
      <c r="I719" s="334">
        <v>44602</v>
      </c>
      <c r="J719" s="334">
        <v>44602</v>
      </c>
      <c r="K719" s="336"/>
    </row>
    <row r="720" spans="1:11" ht="25.5" x14ac:dyDescent="0.2">
      <c r="A720" s="287">
        <v>124</v>
      </c>
      <c r="B720" s="332" t="s">
        <v>589</v>
      </c>
      <c r="C720" s="287" t="s">
        <v>3225</v>
      </c>
      <c r="D720" s="332" t="s">
        <v>3226</v>
      </c>
      <c r="E720" s="333">
        <v>18175.7</v>
      </c>
      <c r="F720" s="332" t="s">
        <v>3661</v>
      </c>
      <c r="G720" s="332" t="s">
        <v>3662</v>
      </c>
      <c r="H720" s="287" t="s">
        <v>3228</v>
      </c>
      <c r="I720" s="334">
        <v>44603</v>
      </c>
      <c r="J720" s="334">
        <v>44603</v>
      </c>
      <c r="K720" s="336"/>
    </row>
    <row r="721" spans="1:11" ht="25.5" x14ac:dyDescent="0.2">
      <c r="A721" s="287">
        <v>125</v>
      </c>
      <c r="B721" s="332" t="s">
        <v>589</v>
      </c>
      <c r="C721" s="287" t="s">
        <v>3225</v>
      </c>
      <c r="D721" s="332" t="s">
        <v>3226</v>
      </c>
      <c r="E721" s="333">
        <v>35000</v>
      </c>
      <c r="F721" s="332" t="s">
        <v>3663</v>
      </c>
      <c r="G721" s="332" t="s">
        <v>3664</v>
      </c>
      <c r="H721" s="287" t="s">
        <v>3228</v>
      </c>
      <c r="I721" s="334">
        <v>44607</v>
      </c>
      <c r="J721" s="334">
        <v>44607</v>
      </c>
      <c r="K721" s="336"/>
    </row>
    <row r="722" spans="1:11" ht="25.5" x14ac:dyDescent="0.2">
      <c r="A722" s="287">
        <v>126</v>
      </c>
      <c r="B722" s="332" t="s">
        <v>589</v>
      </c>
      <c r="C722" s="287" t="s">
        <v>3225</v>
      </c>
      <c r="D722" s="332" t="s">
        <v>3226</v>
      </c>
      <c r="E722" s="333">
        <v>35000</v>
      </c>
      <c r="F722" s="332" t="s">
        <v>3665</v>
      </c>
      <c r="G722" s="332" t="s">
        <v>3666</v>
      </c>
      <c r="H722" s="287" t="s">
        <v>3228</v>
      </c>
      <c r="I722" s="334">
        <v>44607</v>
      </c>
      <c r="J722" s="334">
        <v>44607</v>
      </c>
      <c r="K722" s="336"/>
    </row>
    <row r="723" spans="1:11" ht="25.5" x14ac:dyDescent="0.2">
      <c r="A723" s="287">
        <v>127</v>
      </c>
      <c r="B723" s="332" t="s">
        <v>589</v>
      </c>
      <c r="C723" s="287" t="s">
        <v>3225</v>
      </c>
      <c r="D723" s="332" t="s">
        <v>3226</v>
      </c>
      <c r="E723" s="333">
        <v>35000</v>
      </c>
      <c r="F723" s="332" t="s">
        <v>3475</v>
      </c>
      <c r="G723" s="332" t="s">
        <v>3476</v>
      </c>
      <c r="H723" s="287" t="s">
        <v>3228</v>
      </c>
      <c r="I723" s="334">
        <v>44607</v>
      </c>
      <c r="J723" s="334">
        <v>44607</v>
      </c>
      <c r="K723" s="336"/>
    </row>
    <row r="724" spans="1:11" ht="25.5" x14ac:dyDescent="0.2">
      <c r="A724" s="287">
        <v>128</v>
      </c>
      <c r="B724" s="332" t="s">
        <v>589</v>
      </c>
      <c r="C724" s="287" t="s">
        <v>3225</v>
      </c>
      <c r="D724" s="332" t="s">
        <v>3226</v>
      </c>
      <c r="E724" s="333">
        <v>35000</v>
      </c>
      <c r="F724" s="332" t="s">
        <v>3667</v>
      </c>
      <c r="G724" s="332" t="s">
        <v>3668</v>
      </c>
      <c r="H724" s="287" t="s">
        <v>3228</v>
      </c>
      <c r="I724" s="334">
        <v>44607</v>
      </c>
      <c r="J724" s="334">
        <v>44607</v>
      </c>
      <c r="K724" s="336"/>
    </row>
    <row r="725" spans="1:11" ht="25.5" x14ac:dyDescent="0.2">
      <c r="A725" s="287">
        <v>129</v>
      </c>
      <c r="B725" s="332" t="s">
        <v>589</v>
      </c>
      <c r="C725" s="287" t="s">
        <v>3225</v>
      </c>
      <c r="D725" s="332" t="s">
        <v>3226</v>
      </c>
      <c r="E725" s="333">
        <v>29400</v>
      </c>
      <c r="F725" s="332" t="s">
        <v>3669</v>
      </c>
      <c r="G725" s="332" t="s">
        <v>3670</v>
      </c>
      <c r="H725" s="287" t="s">
        <v>3228</v>
      </c>
      <c r="I725" s="334">
        <v>44607</v>
      </c>
      <c r="J725" s="334">
        <v>44607</v>
      </c>
      <c r="K725" s="336"/>
    </row>
    <row r="726" spans="1:11" ht="25.5" x14ac:dyDescent="0.2">
      <c r="A726" s="287">
        <v>130</v>
      </c>
      <c r="B726" s="332" t="s">
        <v>589</v>
      </c>
      <c r="C726" s="287" t="s">
        <v>3225</v>
      </c>
      <c r="D726" s="332" t="s">
        <v>3226</v>
      </c>
      <c r="E726" s="333">
        <v>22500</v>
      </c>
      <c r="F726" s="332" t="s">
        <v>3671</v>
      </c>
      <c r="G726" s="332" t="s">
        <v>3672</v>
      </c>
      <c r="H726" s="287" t="s">
        <v>3228</v>
      </c>
      <c r="I726" s="334">
        <v>44607</v>
      </c>
      <c r="J726" s="334">
        <v>44607</v>
      </c>
      <c r="K726" s="336"/>
    </row>
    <row r="727" spans="1:11" ht="25.5" x14ac:dyDescent="0.2">
      <c r="A727" s="287">
        <v>131</v>
      </c>
      <c r="B727" s="332" t="s">
        <v>501</v>
      </c>
      <c r="C727" s="287" t="s">
        <v>3225</v>
      </c>
      <c r="D727" s="332" t="s">
        <v>3365</v>
      </c>
      <c r="E727" s="333">
        <v>10688.94</v>
      </c>
      <c r="F727" s="332" t="s">
        <v>3448</v>
      </c>
      <c r="G727" s="332" t="s">
        <v>3449</v>
      </c>
      <c r="H727" s="287" t="s">
        <v>3228</v>
      </c>
      <c r="I727" s="334">
        <v>44237</v>
      </c>
      <c r="J727" s="334">
        <v>44602</v>
      </c>
      <c r="K727" s="336"/>
    </row>
    <row r="728" spans="1:11" ht="25.5" x14ac:dyDescent="0.2">
      <c r="A728" s="287">
        <v>132</v>
      </c>
      <c r="B728" s="332" t="s">
        <v>633</v>
      </c>
      <c r="C728" s="287" t="s">
        <v>3225</v>
      </c>
      <c r="D728" s="332" t="s">
        <v>3297</v>
      </c>
      <c r="E728" s="333">
        <v>163019.10999999999</v>
      </c>
      <c r="F728" s="332" t="s">
        <v>3375</v>
      </c>
      <c r="G728" s="332" t="s">
        <v>3376</v>
      </c>
      <c r="H728" s="287" t="s">
        <v>3228</v>
      </c>
      <c r="I728" s="334">
        <v>44266</v>
      </c>
      <c r="J728" s="334">
        <v>44608</v>
      </c>
      <c r="K728" s="336"/>
    </row>
    <row r="729" spans="1:11" ht="25.5" x14ac:dyDescent="0.2">
      <c r="A729" s="287">
        <v>133</v>
      </c>
      <c r="B729" s="332" t="s">
        <v>633</v>
      </c>
      <c r="C729" s="287" t="s">
        <v>3225</v>
      </c>
      <c r="D729" s="332" t="s">
        <v>3297</v>
      </c>
      <c r="E729" s="333">
        <v>65000</v>
      </c>
      <c r="F729" s="332" t="s">
        <v>3482</v>
      </c>
      <c r="G729" s="332" t="s">
        <v>3483</v>
      </c>
      <c r="H729" s="287" t="s">
        <v>3228</v>
      </c>
      <c r="I729" s="334">
        <v>44271</v>
      </c>
      <c r="J729" s="334">
        <v>44608</v>
      </c>
      <c r="K729" s="336"/>
    </row>
    <row r="730" spans="1:11" ht="25.5" x14ac:dyDescent="0.2">
      <c r="A730" s="287">
        <v>134</v>
      </c>
      <c r="B730" s="332" t="s">
        <v>589</v>
      </c>
      <c r="C730" s="287" t="s">
        <v>3225</v>
      </c>
      <c r="D730" s="332" t="s">
        <v>3226</v>
      </c>
      <c r="E730" s="333">
        <v>36400</v>
      </c>
      <c r="F730" s="332" t="s">
        <v>3580</v>
      </c>
      <c r="G730" s="332" t="s">
        <v>3581</v>
      </c>
      <c r="H730" s="287" t="s">
        <v>3228</v>
      </c>
      <c r="I730" s="334">
        <v>44607</v>
      </c>
      <c r="J730" s="334">
        <v>44607</v>
      </c>
      <c r="K730" s="336"/>
    </row>
    <row r="731" spans="1:11" ht="25.5" x14ac:dyDescent="0.2">
      <c r="A731" s="287">
        <v>135</v>
      </c>
      <c r="B731" s="332" t="s">
        <v>589</v>
      </c>
      <c r="C731" s="287" t="s">
        <v>3225</v>
      </c>
      <c r="D731" s="332" t="s">
        <v>3226</v>
      </c>
      <c r="E731" s="333">
        <v>21000</v>
      </c>
      <c r="F731" s="332" t="s">
        <v>3673</v>
      </c>
      <c r="G731" s="332" t="s">
        <v>3674</v>
      </c>
      <c r="H731" s="287" t="s">
        <v>3228</v>
      </c>
      <c r="I731" s="334">
        <v>44610</v>
      </c>
      <c r="J731" s="334">
        <v>44610</v>
      </c>
      <c r="K731" s="336"/>
    </row>
    <row r="732" spans="1:11" ht="25.5" x14ac:dyDescent="0.2">
      <c r="A732" s="287">
        <v>136</v>
      </c>
      <c r="B732" s="332" t="s">
        <v>589</v>
      </c>
      <c r="C732" s="287" t="s">
        <v>3225</v>
      </c>
      <c r="D732" s="332" t="s">
        <v>3226</v>
      </c>
      <c r="E732" s="333">
        <v>18000</v>
      </c>
      <c r="F732" s="332" t="s">
        <v>3675</v>
      </c>
      <c r="G732" s="332" t="s">
        <v>3676</v>
      </c>
      <c r="H732" s="287" t="s">
        <v>3228</v>
      </c>
      <c r="I732" s="334">
        <v>44610</v>
      </c>
      <c r="J732" s="334">
        <v>44610</v>
      </c>
      <c r="K732" s="336"/>
    </row>
    <row r="733" spans="1:11" ht="25.5" x14ac:dyDescent="0.2">
      <c r="A733" s="287">
        <v>137</v>
      </c>
      <c r="B733" s="332" t="s">
        <v>589</v>
      </c>
      <c r="C733" s="287" t="s">
        <v>3225</v>
      </c>
      <c r="D733" s="332" t="s">
        <v>3226</v>
      </c>
      <c r="E733" s="333">
        <v>34893</v>
      </c>
      <c r="F733" s="332" t="s">
        <v>3596</v>
      </c>
      <c r="G733" s="332" t="s">
        <v>3597</v>
      </c>
      <c r="H733" s="287" t="s">
        <v>3228</v>
      </c>
      <c r="I733" s="334">
        <v>44610</v>
      </c>
      <c r="J733" s="334">
        <v>44610</v>
      </c>
      <c r="K733" s="336"/>
    </row>
    <row r="734" spans="1:11" ht="25.5" x14ac:dyDescent="0.2">
      <c r="A734" s="287">
        <v>138</v>
      </c>
      <c r="B734" s="332" t="s">
        <v>589</v>
      </c>
      <c r="C734" s="287" t="s">
        <v>3225</v>
      </c>
      <c r="D734" s="332" t="s">
        <v>3226</v>
      </c>
      <c r="E734" s="333">
        <v>21780</v>
      </c>
      <c r="F734" s="332" t="s">
        <v>3677</v>
      </c>
      <c r="G734" s="332" t="s">
        <v>3678</v>
      </c>
      <c r="H734" s="287" t="s">
        <v>3228</v>
      </c>
      <c r="I734" s="334">
        <v>44613</v>
      </c>
      <c r="J734" s="334">
        <v>44613</v>
      </c>
      <c r="K734" s="336"/>
    </row>
    <row r="735" spans="1:11" ht="51" x14ac:dyDescent="0.2">
      <c r="A735" s="287">
        <v>139</v>
      </c>
      <c r="B735" s="332" t="s">
        <v>585</v>
      </c>
      <c r="C735" s="287" t="s">
        <v>3225</v>
      </c>
      <c r="D735" s="332" t="s">
        <v>3226</v>
      </c>
      <c r="E735" s="333">
        <v>22546.26</v>
      </c>
      <c r="F735" s="332" t="s">
        <v>3679</v>
      </c>
      <c r="G735" s="332" t="s">
        <v>3680</v>
      </c>
      <c r="H735" s="287" t="s">
        <v>3228</v>
      </c>
      <c r="I735" s="334">
        <v>44614</v>
      </c>
      <c r="J735" s="334">
        <v>44614</v>
      </c>
      <c r="K735" s="336"/>
    </row>
    <row r="736" spans="1:11" ht="25.5" x14ac:dyDescent="0.2">
      <c r="A736" s="287">
        <v>140</v>
      </c>
      <c r="B736" s="332" t="s">
        <v>589</v>
      </c>
      <c r="C736" s="287" t="s">
        <v>3225</v>
      </c>
      <c r="D736" s="332" t="s">
        <v>3226</v>
      </c>
      <c r="E736" s="333">
        <v>30000</v>
      </c>
      <c r="F736" s="332" t="s">
        <v>3681</v>
      </c>
      <c r="G736" s="332" t="s">
        <v>3682</v>
      </c>
      <c r="H736" s="287" t="s">
        <v>3228</v>
      </c>
      <c r="I736" s="334">
        <v>44616</v>
      </c>
      <c r="J736" s="334">
        <v>44616</v>
      </c>
      <c r="K736" s="336"/>
    </row>
    <row r="737" spans="1:11" ht="25.5" x14ac:dyDescent="0.2">
      <c r="A737" s="287">
        <v>141</v>
      </c>
      <c r="B737" s="332" t="s">
        <v>589</v>
      </c>
      <c r="C737" s="287" t="s">
        <v>3225</v>
      </c>
      <c r="D737" s="332" t="s">
        <v>3226</v>
      </c>
      <c r="E737" s="333">
        <v>30000</v>
      </c>
      <c r="F737" s="332" t="s">
        <v>3543</v>
      </c>
      <c r="G737" s="332" t="s">
        <v>3544</v>
      </c>
      <c r="H737" s="287" t="s">
        <v>3228</v>
      </c>
      <c r="I737" s="334">
        <v>44616</v>
      </c>
      <c r="J737" s="334">
        <v>44616</v>
      </c>
      <c r="K737" s="336"/>
    </row>
    <row r="738" spans="1:11" ht="25.5" x14ac:dyDescent="0.2">
      <c r="A738" s="287">
        <v>142</v>
      </c>
      <c r="B738" s="332" t="s">
        <v>589</v>
      </c>
      <c r="C738" s="287" t="s">
        <v>3225</v>
      </c>
      <c r="D738" s="332" t="s">
        <v>3226</v>
      </c>
      <c r="E738" s="333">
        <v>34400</v>
      </c>
      <c r="F738" s="332" t="s">
        <v>3683</v>
      </c>
      <c r="G738" s="332" t="s">
        <v>3684</v>
      </c>
      <c r="H738" s="287" t="s">
        <v>3228</v>
      </c>
      <c r="I738" s="334">
        <v>44616</v>
      </c>
      <c r="J738" s="334">
        <v>44616</v>
      </c>
      <c r="K738" s="336"/>
    </row>
    <row r="739" spans="1:11" ht="25.5" x14ac:dyDescent="0.2">
      <c r="A739" s="287">
        <v>143</v>
      </c>
      <c r="B739" s="332" t="s">
        <v>501</v>
      </c>
      <c r="C739" s="287" t="s">
        <v>3225</v>
      </c>
      <c r="D739" s="332" t="s">
        <v>3280</v>
      </c>
      <c r="E739" s="333">
        <v>64000</v>
      </c>
      <c r="F739" s="332" t="s">
        <v>3281</v>
      </c>
      <c r="G739" s="332" t="s">
        <v>3282</v>
      </c>
      <c r="H739" s="287" t="s">
        <v>3228</v>
      </c>
      <c r="I739" s="334">
        <v>43224</v>
      </c>
      <c r="J739" s="334">
        <v>44617</v>
      </c>
      <c r="K739" s="336"/>
    </row>
    <row r="740" spans="1:11" ht="25.5" x14ac:dyDescent="0.2">
      <c r="A740" s="287">
        <v>144</v>
      </c>
      <c r="B740" s="332" t="s">
        <v>1467</v>
      </c>
      <c r="C740" s="287" t="s">
        <v>3225</v>
      </c>
      <c r="D740" s="332" t="s">
        <v>3277</v>
      </c>
      <c r="E740" s="333">
        <v>1949.36</v>
      </c>
      <c r="F740" s="332" t="s">
        <v>3379</v>
      </c>
      <c r="G740" s="332" t="s">
        <v>3380</v>
      </c>
      <c r="H740" s="287" t="s">
        <v>3228</v>
      </c>
      <c r="I740" s="334">
        <v>44517</v>
      </c>
      <c r="J740" s="334">
        <v>44617</v>
      </c>
      <c r="K740" s="336"/>
    </row>
    <row r="741" spans="1:11" ht="25.5" x14ac:dyDescent="0.2">
      <c r="A741" s="287">
        <v>145</v>
      </c>
      <c r="B741" s="332" t="s">
        <v>1467</v>
      </c>
      <c r="C741" s="287" t="s">
        <v>3225</v>
      </c>
      <c r="D741" s="332" t="s">
        <v>3277</v>
      </c>
      <c r="E741" s="333">
        <v>1399.89</v>
      </c>
      <c r="F741" s="332" t="s">
        <v>3379</v>
      </c>
      <c r="G741" s="332" t="s">
        <v>3380</v>
      </c>
      <c r="H741" s="287" t="s">
        <v>3228</v>
      </c>
      <c r="I741" s="334">
        <v>44517</v>
      </c>
      <c r="J741" s="334">
        <v>44617</v>
      </c>
      <c r="K741" s="336"/>
    </row>
    <row r="742" spans="1:11" ht="25.5" x14ac:dyDescent="0.2">
      <c r="A742" s="287">
        <v>146</v>
      </c>
      <c r="B742" s="332" t="s">
        <v>589</v>
      </c>
      <c r="C742" s="287" t="s">
        <v>3225</v>
      </c>
      <c r="D742" s="332" t="s">
        <v>3226</v>
      </c>
      <c r="E742" s="333">
        <v>23930</v>
      </c>
      <c r="F742" s="332" t="s">
        <v>3685</v>
      </c>
      <c r="G742" s="332" t="s">
        <v>3686</v>
      </c>
      <c r="H742" s="287" t="s">
        <v>3228</v>
      </c>
      <c r="I742" s="334">
        <v>44620</v>
      </c>
      <c r="J742" s="334">
        <v>44620</v>
      </c>
      <c r="K742" s="336"/>
    </row>
    <row r="743" spans="1:11" ht="25.5" x14ac:dyDescent="0.2">
      <c r="A743" s="287">
        <v>147</v>
      </c>
      <c r="B743" s="332" t="s">
        <v>501</v>
      </c>
      <c r="C743" s="287" t="s">
        <v>3225</v>
      </c>
      <c r="D743" s="332" t="s">
        <v>3304</v>
      </c>
      <c r="E743" s="333">
        <v>9360</v>
      </c>
      <c r="F743" s="332" t="s">
        <v>3303</v>
      </c>
      <c r="G743" s="332" t="s">
        <v>2318</v>
      </c>
      <c r="H743" s="287" t="s">
        <v>3228</v>
      </c>
      <c r="I743" s="334">
        <v>43892</v>
      </c>
      <c r="J743" s="334">
        <v>44620</v>
      </c>
      <c r="K743" s="336"/>
    </row>
    <row r="744" spans="1:11" ht="25.5" x14ac:dyDescent="0.2">
      <c r="A744" s="287">
        <v>148</v>
      </c>
      <c r="B744" s="332" t="s">
        <v>589</v>
      </c>
      <c r="C744" s="287" t="s">
        <v>3225</v>
      </c>
      <c r="D744" s="332" t="s">
        <v>3226</v>
      </c>
      <c r="E744" s="333">
        <v>24000</v>
      </c>
      <c r="F744" s="332" t="s">
        <v>3687</v>
      </c>
      <c r="G744" s="332" t="s">
        <v>3688</v>
      </c>
      <c r="H744" s="287" t="s">
        <v>3228</v>
      </c>
      <c r="I744" s="334">
        <v>44620</v>
      </c>
      <c r="J744" s="334">
        <v>44620</v>
      </c>
      <c r="K744" s="336"/>
    </row>
    <row r="745" spans="1:11" ht="25.5" x14ac:dyDescent="0.2">
      <c r="A745" s="287">
        <v>149</v>
      </c>
      <c r="B745" s="332" t="s">
        <v>589</v>
      </c>
      <c r="C745" s="287" t="s">
        <v>3225</v>
      </c>
      <c r="D745" s="332" t="s">
        <v>3226</v>
      </c>
      <c r="E745" s="333">
        <v>35172</v>
      </c>
      <c r="F745" s="332" t="s">
        <v>3689</v>
      </c>
      <c r="G745" s="332" t="s">
        <v>3690</v>
      </c>
      <c r="H745" s="287" t="s">
        <v>3228</v>
      </c>
      <c r="I745" s="334">
        <v>44620</v>
      </c>
      <c r="J745" s="334">
        <v>44620</v>
      </c>
      <c r="K745" s="336"/>
    </row>
    <row r="746" spans="1:11" ht="38.25" x14ac:dyDescent="0.2">
      <c r="A746" s="287">
        <v>150</v>
      </c>
      <c r="B746" s="332" t="s">
        <v>585</v>
      </c>
      <c r="C746" s="287" t="s">
        <v>3225</v>
      </c>
      <c r="D746" s="332" t="s">
        <v>3226</v>
      </c>
      <c r="E746" s="333">
        <v>129750.49</v>
      </c>
      <c r="F746" s="332" t="s">
        <v>3421</v>
      </c>
      <c r="G746" s="332" t="s">
        <v>3422</v>
      </c>
      <c r="H746" s="287" t="s">
        <v>3228</v>
      </c>
      <c r="I746" s="334">
        <v>44622</v>
      </c>
      <c r="J746" s="334">
        <v>44622</v>
      </c>
      <c r="K746" s="336"/>
    </row>
    <row r="747" spans="1:11" ht="25.5" x14ac:dyDescent="0.2">
      <c r="A747" s="287">
        <v>151</v>
      </c>
      <c r="B747" s="332" t="s">
        <v>589</v>
      </c>
      <c r="C747" s="287" t="s">
        <v>3225</v>
      </c>
      <c r="D747" s="332" t="s">
        <v>3226</v>
      </c>
      <c r="E747" s="333">
        <v>25350</v>
      </c>
      <c r="F747" s="332" t="s">
        <v>3645</v>
      </c>
      <c r="G747" s="332" t="s">
        <v>3646</v>
      </c>
      <c r="H747" s="287" t="s">
        <v>3228</v>
      </c>
      <c r="I747" s="334">
        <v>44623</v>
      </c>
      <c r="J747" s="334">
        <v>44623</v>
      </c>
      <c r="K747" s="336"/>
    </row>
    <row r="748" spans="1:11" ht="25.5" x14ac:dyDescent="0.2">
      <c r="A748" s="287">
        <v>152</v>
      </c>
      <c r="B748" s="332" t="s">
        <v>589</v>
      </c>
      <c r="C748" s="287" t="s">
        <v>3225</v>
      </c>
      <c r="D748" s="332" t="s">
        <v>3226</v>
      </c>
      <c r="E748" s="333">
        <v>36785.919999999998</v>
      </c>
      <c r="F748" s="332" t="s">
        <v>3354</v>
      </c>
      <c r="G748" s="332" t="s">
        <v>3355</v>
      </c>
      <c r="H748" s="287" t="s">
        <v>3228</v>
      </c>
      <c r="I748" s="334">
        <v>44624</v>
      </c>
      <c r="J748" s="334">
        <v>44624</v>
      </c>
      <c r="K748" s="336"/>
    </row>
    <row r="749" spans="1:11" ht="63.75" x14ac:dyDescent="0.2">
      <c r="A749" s="287">
        <v>153</v>
      </c>
      <c r="B749" s="332" t="s">
        <v>589</v>
      </c>
      <c r="C749" s="287" t="s">
        <v>3225</v>
      </c>
      <c r="D749" s="332" t="s">
        <v>3226</v>
      </c>
      <c r="E749" s="333">
        <v>23010</v>
      </c>
      <c r="F749" s="332" t="s">
        <v>3691</v>
      </c>
      <c r="G749" s="332" t="s">
        <v>3692</v>
      </c>
      <c r="H749" s="287" t="s">
        <v>3228</v>
      </c>
      <c r="I749" s="334">
        <v>44624</v>
      </c>
      <c r="J749" s="334">
        <v>44624</v>
      </c>
      <c r="K749" s="336"/>
    </row>
    <row r="750" spans="1:11" ht="51" x14ac:dyDescent="0.2">
      <c r="A750" s="287">
        <v>154</v>
      </c>
      <c r="B750" s="332" t="s">
        <v>589</v>
      </c>
      <c r="C750" s="287" t="s">
        <v>3225</v>
      </c>
      <c r="D750" s="332" t="s">
        <v>3226</v>
      </c>
      <c r="E750" s="333">
        <v>18400</v>
      </c>
      <c r="F750" s="332" t="s">
        <v>3693</v>
      </c>
      <c r="G750" s="332" t="s">
        <v>3694</v>
      </c>
      <c r="H750" s="287" t="s">
        <v>3228</v>
      </c>
      <c r="I750" s="334">
        <v>44624</v>
      </c>
      <c r="J750" s="334">
        <v>44624</v>
      </c>
      <c r="K750" s="336"/>
    </row>
    <row r="751" spans="1:11" ht="38.25" x14ac:dyDescent="0.2">
      <c r="A751" s="287">
        <v>155</v>
      </c>
      <c r="B751" s="332" t="s">
        <v>1467</v>
      </c>
      <c r="C751" s="287" t="s">
        <v>3225</v>
      </c>
      <c r="D751" s="332" t="s">
        <v>3277</v>
      </c>
      <c r="E751" s="333">
        <v>1764.6</v>
      </c>
      <c r="F751" s="332" t="s">
        <v>3695</v>
      </c>
      <c r="G751" s="332" t="s">
        <v>3696</v>
      </c>
      <c r="H751" s="287" t="s">
        <v>3228</v>
      </c>
      <c r="I751" s="334">
        <v>44513</v>
      </c>
      <c r="J751" s="334">
        <v>44628</v>
      </c>
      <c r="K751" s="336"/>
    </row>
    <row r="752" spans="1:11" ht="38.25" x14ac:dyDescent="0.2">
      <c r="A752" s="287">
        <v>156</v>
      </c>
      <c r="B752" s="332" t="s">
        <v>1467</v>
      </c>
      <c r="C752" s="287" t="s">
        <v>3225</v>
      </c>
      <c r="D752" s="332" t="s">
        <v>3277</v>
      </c>
      <c r="E752" s="333">
        <v>1825.67</v>
      </c>
      <c r="F752" s="332" t="s">
        <v>3695</v>
      </c>
      <c r="G752" s="332" t="s">
        <v>3696</v>
      </c>
      <c r="H752" s="287" t="s">
        <v>3228</v>
      </c>
      <c r="I752" s="334">
        <v>44513</v>
      </c>
      <c r="J752" s="334">
        <v>44628</v>
      </c>
      <c r="K752" s="336"/>
    </row>
    <row r="753" spans="1:11" ht="25.5" x14ac:dyDescent="0.2">
      <c r="A753" s="287">
        <v>157</v>
      </c>
      <c r="B753" s="332" t="s">
        <v>589</v>
      </c>
      <c r="C753" s="287" t="s">
        <v>3225</v>
      </c>
      <c r="D753" s="332" t="s">
        <v>3226</v>
      </c>
      <c r="E753" s="333">
        <v>24000</v>
      </c>
      <c r="F753" s="332" t="s">
        <v>3697</v>
      </c>
      <c r="G753" s="332" t="s">
        <v>3698</v>
      </c>
      <c r="H753" s="287" t="s">
        <v>3228</v>
      </c>
      <c r="I753" s="334">
        <v>44628</v>
      </c>
      <c r="J753" s="334">
        <v>44628</v>
      </c>
      <c r="K753" s="336"/>
    </row>
    <row r="754" spans="1:11" ht="25.5" x14ac:dyDescent="0.2">
      <c r="A754" s="287">
        <v>158</v>
      </c>
      <c r="B754" s="332" t="s">
        <v>589</v>
      </c>
      <c r="C754" s="287" t="s">
        <v>3225</v>
      </c>
      <c r="D754" s="332" t="s">
        <v>3226</v>
      </c>
      <c r="E754" s="333">
        <v>18000</v>
      </c>
      <c r="F754" s="332" t="s">
        <v>3699</v>
      </c>
      <c r="G754" s="332" t="s">
        <v>3700</v>
      </c>
      <c r="H754" s="287" t="s">
        <v>3228</v>
      </c>
      <c r="I754" s="334">
        <v>44628</v>
      </c>
      <c r="J754" s="334">
        <v>44628</v>
      </c>
      <c r="K754" s="336"/>
    </row>
    <row r="755" spans="1:11" ht="25.5" x14ac:dyDescent="0.2">
      <c r="A755" s="287">
        <v>159</v>
      </c>
      <c r="B755" s="332" t="s">
        <v>589</v>
      </c>
      <c r="C755" s="287" t="s">
        <v>3225</v>
      </c>
      <c r="D755" s="332" t="s">
        <v>3226</v>
      </c>
      <c r="E755" s="333">
        <v>19500</v>
      </c>
      <c r="F755" s="332" t="s">
        <v>3701</v>
      </c>
      <c r="G755" s="332" t="s">
        <v>3702</v>
      </c>
      <c r="H755" s="287" t="s">
        <v>3228</v>
      </c>
      <c r="I755" s="334">
        <v>44628</v>
      </c>
      <c r="J755" s="334">
        <v>44628</v>
      </c>
      <c r="K755" s="336"/>
    </row>
    <row r="756" spans="1:11" ht="25.5" x14ac:dyDescent="0.2">
      <c r="A756" s="287">
        <v>160</v>
      </c>
      <c r="B756" s="332" t="s">
        <v>1467</v>
      </c>
      <c r="C756" s="287" t="s">
        <v>3225</v>
      </c>
      <c r="D756" s="332" t="s">
        <v>3277</v>
      </c>
      <c r="E756" s="333">
        <v>8316.7199999999993</v>
      </c>
      <c r="F756" s="332" t="s">
        <v>3377</v>
      </c>
      <c r="G756" s="332" t="s">
        <v>3378</v>
      </c>
      <c r="H756" s="287" t="s">
        <v>3228</v>
      </c>
      <c r="I756" s="334">
        <v>44057</v>
      </c>
      <c r="J756" s="334">
        <v>44630</v>
      </c>
      <c r="K756" s="336"/>
    </row>
    <row r="757" spans="1:11" ht="25.5" x14ac:dyDescent="0.2">
      <c r="A757" s="287">
        <v>161</v>
      </c>
      <c r="B757" s="332" t="s">
        <v>3290</v>
      </c>
      <c r="C757" s="287" t="s">
        <v>3225</v>
      </c>
      <c r="D757" s="332">
        <v>13</v>
      </c>
      <c r="E757" s="333">
        <v>42000</v>
      </c>
      <c r="F757" s="332" t="s">
        <v>3315</v>
      </c>
      <c r="G757" s="332" t="s">
        <v>3316</v>
      </c>
      <c r="H757" s="287" t="s">
        <v>3228</v>
      </c>
      <c r="I757" s="334">
        <v>42300</v>
      </c>
      <c r="J757" s="334">
        <v>44629</v>
      </c>
      <c r="K757" s="336"/>
    </row>
    <row r="758" spans="1:11" ht="25.5" x14ac:dyDescent="0.2">
      <c r="A758" s="287">
        <v>162</v>
      </c>
      <c r="B758" s="332" t="s">
        <v>589</v>
      </c>
      <c r="C758" s="287" t="s">
        <v>3225</v>
      </c>
      <c r="D758" s="332" t="s">
        <v>3226</v>
      </c>
      <c r="E758" s="333">
        <v>25000</v>
      </c>
      <c r="F758" s="332" t="s">
        <v>3703</v>
      </c>
      <c r="G758" s="332" t="s">
        <v>3704</v>
      </c>
      <c r="H758" s="287" t="s">
        <v>3228</v>
      </c>
      <c r="I758" s="334">
        <v>44631</v>
      </c>
      <c r="J758" s="334">
        <v>44631</v>
      </c>
      <c r="K758" s="336"/>
    </row>
    <row r="759" spans="1:11" ht="25.5" x14ac:dyDescent="0.2">
      <c r="A759" s="287">
        <v>163</v>
      </c>
      <c r="B759" s="332" t="s">
        <v>501</v>
      </c>
      <c r="C759" s="287" t="s">
        <v>3225</v>
      </c>
      <c r="D759" s="332" t="s">
        <v>3425</v>
      </c>
      <c r="E759" s="333">
        <v>145200</v>
      </c>
      <c r="F759" s="332" t="s">
        <v>3336</v>
      </c>
      <c r="G759" s="332" t="s">
        <v>3337</v>
      </c>
      <c r="H759" s="287" t="s">
        <v>3228</v>
      </c>
      <c r="I759" s="334">
        <v>44589</v>
      </c>
      <c r="J759" s="334">
        <v>44634</v>
      </c>
      <c r="K759" s="336"/>
    </row>
    <row r="760" spans="1:11" ht="25.5" x14ac:dyDescent="0.2">
      <c r="A760" s="287">
        <v>164</v>
      </c>
      <c r="B760" s="332" t="s">
        <v>633</v>
      </c>
      <c r="C760" s="287" t="s">
        <v>3225</v>
      </c>
      <c r="D760" s="332" t="s">
        <v>3705</v>
      </c>
      <c r="E760" s="333">
        <v>115617.92</v>
      </c>
      <c r="F760" s="332" t="s">
        <v>3706</v>
      </c>
      <c r="G760" s="332" t="s">
        <v>3707</v>
      </c>
      <c r="H760" s="287" t="s">
        <v>3228</v>
      </c>
      <c r="I760" s="334">
        <v>44558</v>
      </c>
      <c r="J760" s="334">
        <v>44635</v>
      </c>
      <c r="K760" s="336"/>
    </row>
    <row r="761" spans="1:11" ht="38.25" x14ac:dyDescent="0.2">
      <c r="A761" s="287">
        <v>165</v>
      </c>
      <c r="B761" s="332" t="s">
        <v>633</v>
      </c>
      <c r="C761" s="287" t="s">
        <v>3225</v>
      </c>
      <c r="D761" s="332" t="s">
        <v>3705</v>
      </c>
      <c r="E761" s="333">
        <v>73825.95</v>
      </c>
      <c r="F761" s="332" t="s">
        <v>3708</v>
      </c>
      <c r="G761" s="332" t="s">
        <v>3709</v>
      </c>
      <c r="H761" s="287" t="s">
        <v>3228</v>
      </c>
      <c r="I761" s="334">
        <v>44560</v>
      </c>
      <c r="J761" s="334">
        <v>44635</v>
      </c>
      <c r="K761" s="336"/>
    </row>
    <row r="762" spans="1:11" ht="12.75" x14ac:dyDescent="0.2">
      <c r="A762" s="287">
        <v>166</v>
      </c>
      <c r="B762" s="332" t="s">
        <v>633</v>
      </c>
      <c r="C762" s="287" t="s">
        <v>3225</v>
      </c>
      <c r="D762" s="332" t="s">
        <v>3705</v>
      </c>
      <c r="E762" s="333">
        <v>169179.12</v>
      </c>
      <c r="F762" s="332" t="s">
        <v>3710</v>
      </c>
      <c r="G762" s="332" t="s">
        <v>3711</v>
      </c>
      <c r="H762" s="287" t="s">
        <v>3228</v>
      </c>
      <c r="I762" s="334">
        <v>44560</v>
      </c>
      <c r="J762" s="334">
        <v>44635</v>
      </c>
      <c r="K762" s="336"/>
    </row>
    <row r="763" spans="1:11" ht="38.25" x14ac:dyDescent="0.2">
      <c r="A763" s="287">
        <v>167</v>
      </c>
      <c r="B763" s="332" t="s">
        <v>633</v>
      </c>
      <c r="C763" s="287" t="s">
        <v>3225</v>
      </c>
      <c r="D763" s="332" t="s">
        <v>3705</v>
      </c>
      <c r="E763" s="333">
        <v>80300</v>
      </c>
      <c r="F763" s="332" t="s">
        <v>3712</v>
      </c>
      <c r="G763" s="332" t="s">
        <v>3713</v>
      </c>
      <c r="H763" s="287" t="s">
        <v>3228</v>
      </c>
      <c r="I763" s="334">
        <v>44552</v>
      </c>
      <c r="J763" s="334">
        <v>44635</v>
      </c>
      <c r="K763" s="336"/>
    </row>
    <row r="764" spans="1:11" ht="12.75" x14ac:dyDescent="0.2">
      <c r="A764" s="287">
        <v>168</v>
      </c>
      <c r="B764" s="332" t="s">
        <v>633</v>
      </c>
      <c r="C764" s="287" t="s">
        <v>3225</v>
      </c>
      <c r="D764" s="332" t="s">
        <v>3705</v>
      </c>
      <c r="E764" s="333">
        <v>115701.3</v>
      </c>
      <c r="F764" s="332" t="s">
        <v>3714</v>
      </c>
      <c r="G764" s="332" t="s">
        <v>3715</v>
      </c>
      <c r="H764" s="287" t="s">
        <v>3228</v>
      </c>
      <c r="I764" s="334">
        <v>44600</v>
      </c>
      <c r="J764" s="334">
        <v>44635</v>
      </c>
      <c r="K764" s="336"/>
    </row>
    <row r="765" spans="1:11" ht="25.5" x14ac:dyDescent="0.2">
      <c r="A765" s="287">
        <v>169</v>
      </c>
      <c r="B765" s="332" t="s">
        <v>1467</v>
      </c>
      <c r="C765" s="287" t="s">
        <v>3225</v>
      </c>
      <c r="D765" s="332" t="s">
        <v>3277</v>
      </c>
      <c r="E765" s="333">
        <v>3039.57</v>
      </c>
      <c r="F765" s="332" t="s">
        <v>3377</v>
      </c>
      <c r="G765" s="332" t="s">
        <v>3378</v>
      </c>
      <c r="H765" s="287" t="s">
        <v>3228</v>
      </c>
      <c r="I765" s="334">
        <v>44057</v>
      </c>
      <c r="J765" s="334">
        <v>44636</v>
      </c>
      <c r="K765" s="336"/>
    </row>
    <row r="766" spans="1:11" ht="25.5" x14ac:dyDescent="0.2">
      <c r="A766" s="287">
        <v>170</v>
      </c>
      <c r="B766" s="332" t="s">
        <v>589</v>
      </c>
      <c r="C766" s="287" t="s">
        <v>3225</v>
      </c>
      <c r="D766" s="332" t="s">
        <v>3226</v>
      </c>
      <c r="E766" s="333">
        <v>20500</v>
      </c>
      <c r="F766" s="332" t="s">
        <v>3716</v>
      </c>
      <c r="G766" s="332" t="s">
        <v>3717</v>
      </c>
      <c r="H766" s="287" t="s">
        <v>3228</v>
      </c>
      <c r="I766" s="334">
        <v>44638</v>
      </c>
      <c r="J766" s="334">
        <v>44638</v>
      </c>
      <c r="K766" s="336"/>
    </row>
    <row r="767" spans="1:11" ht="25.5" x14ac:dyDescent="0.2">
      <c r="A767" s="287">
        <v>171</v>
      </c>
      <c r="B767" s="332" t="s">
        <v>501</v>
      </c>
      <c r="C767" s="287" t="s">
        <v>3225</v>
      </c>
      <c r="D767" s="332" t="s">
        <v>3432</v>
      </c>
      <c r="E767" s="333">
        <v>35008.239999999998</v>
      </c>
      <c r="F767" s="332" t="s">
        <v>3435</v>
      </c>
      <c r="G767" s="332" t="s">
        <v>3436</v>
      </c>
      <c r="H767" s="287" t="s">
        <v>3228</v>
      </c>
      <c r="I767" s="334">
        <v>44281</v>
      </c>
      <c r="J767" s="334">
        <v>44641</v>
      </c>
      <c r="K767" s="336"/>
    </row>
    <row r="768" spans="1:11" ht="25.5" x14ac:dyDescent="0.2">
      <c r="A768" s="287">
        <v>172</v>
      </c>
      <c r="B768" s="332" t="s">
        <v>589</v>
      </c>
      <c r="C768" s="287" t="s">
        <v>3225</v>
      </c>
      <c r="D768" s="332" t="s">
        <v>3226</v>
      </c>
      <c r="E768" s="333">
        <v>18000</v>
      </c>
      <c r="F768" s="332" t="s">
        <v>3718</v>
      </c>
      <c r="G768" s="332" t="s">
        <v>3719</v>
      </c>
      <c r="H768" s="287" t="s">
        <v>3228</v>
      </c>
      <c r="I768" s="334">
        <v>44638</v>
      </c>
      <c r="J768" s="334">
        <v>44638</v>
      </c>
      <c r="K768" s="336"/>
    </row>
    <row r="769" spans="1:11" ht="12.75" x14ac:dyDescent="0.2">
      <c r="A769" s="287">
        <v>173</v>
      </c>
      <c r="B769" s="332" t="s">
        <v>3276</v>
      </c>
      <c r="C769" s="287" t="s">
        <v>3225</v>
      </c>
      <c r="D769" s="332" t="s">
        <v>3283</v>
      </c>
      <c r="E769" s="333">
        <v>60000</v>
      </c>
      <c r="F769" s="332" t="s">
        <v>3720</v>
      </c>
      <c r="G769" s="332" t="s">
        <v>3721</v>
      </c>
      <c r="H769" s="287" t="s">
        <v>3228</v>
      </c>
      <c r="I769" s="334">
        <v>44582</v>
      </c>
      <c r="J769" s="334">
        <v>44642</v>
      </c>
      <c r="K769" s="336"/>
    </row>
    <row r="770" spans="1:11" ht="63.75" x14ac:dyDescent="0.2">
      <c r="A770" s="287">
        <v>174</v>
      </c>
      <c r="B770" s="332" t="s">
        <v>501</v>
      </c>
      <c r="C770" s="287" t="s">
        <v>3225</v>
      </c>
      <c r="D770" s="332" t="s">
        <v>3396</v>
      </c>
      <c r="E770" s="333">
        <v>27916.7</v>
      </c>
      <c r="F770" s="332" t="s">
        <v>3722</v>
      </c>
      <c r="G770" s="332" t="s">
        <v>3723</v>
      </c>
      <c r="H770" s="287" t="s">
        <v>3228</v>
      </c>
      <c r="I770" s="334">
        <v>44615</v>
      </c>
      <c r="J770" s="334">
        <v>44642</v>
      </c>
      <c r="K770" s="336"/>
    </row>
    <row r="771" spans="1:11" ht="25.5" x14ac:dyDescent="0.2">
      <c r="A771" s="287">
        <v>175</v>
      </c>
      <c r="B771" s="332" t="s">
        <v>589</v>
      </c>
      <c r="C771" s="287" t="s">
        <v>3225</v>
      </c>
      <c r="D771" s="332" t="s">
        <v>3226</v>
      </c>
      <c r="E771" s="333">
        <v>31234.74</v>
      </c>
      <c r="F771" s="332" t="s">
        <v>3724</v>
      </c>
      <c r="G771" s="332" t="s">
        <v>3725</v>
      </c>
      <c r="H771" s="287" t="s">
        <v>3228</v>
      </c>
      <c r="I771" s="334">
        <v>44643</v>
      </c>
      <c r="J771" s="334">
        <v>44643</v>
      </c>
      <c r="K771" s="336"/>
    </row>
    <row r="772" spans="1:11" ht="25.5" x14ac:dyDescent="0.2">
      <c r="A772" s="287">
        <v>176</v>
      </c>
      <c r="B772" s="332" t="s">
        <v>589</v>
      </c>
      <c r="C772" s="287" t="s">
        <v>3225</v>
      </c>
      <c r="D772" s="332" t="s">
        <v>3226</v>
      </c>
      <c r="E772" s="333">
        <v>36000</v>
      </c>
      <c r="F772" s="332" t="s">
        <v>3726</v>
      </c>
      <c r="G772" s="332" t="s">
        <v>3727</v>
      </c>
      <c r="H772" s="287" t="s">
        <v>3228</v>
      </c>
      <c r="I772" s="334">
        <v>44643</v>
      </c>
      <c r="J772" s="334">
        <v>44643</v>
      </c>
      <c r="K772" s="336"/>
    </row>
    <row r="773" spans="1:11" ht="25.5" x14ac:dyDescent="0.2">
      <c r="A773" s="287">
        <v>177</v>
      </c>
      <c r="B773" s="332" t="s">
        <v>589</v>
      </c>
      <c r="C773" s="287" t="s">
        <v>3225</v>
      </c>
      <c r="D773" s="332" t="s">
        <v>3226</v>
      </c>
      <c r="E773" s="333">
        <v>24720</v>
      </c>
      <c r="F773" s="332" t="s">
        <v>3728</v>
      </c>
      <c r="G773" s="332" t="s">
        <v>3729</v>
      </c>
      <c r="H773" s="287" t="s">
        <v>3228</v>
      </c>
      <c r="I773" s="334">
        <v>44644</v>
      </c>
      <c r="J773" s="334">
        <v>44644</v>
      </c>
      <c r="K773" s="336"/>
    </row>
    <row r="774" spans="1:11" ht="25.5" x14ac:dyDescent="0.2">
      <c r="A774" s="287">
        <v>178</v>
      </c>
      <c r="B774" s="332" t="s">
        <v>589</v>
      </c>
      <c r="C774" s="287" t="s">
        <v>3225</v>
      </c>
      <c r="D774" s="332" t="s">
        <v>3226</v>
      </c>
      <c r="E774" s="333">
        <v>21000</v>
      </c>
      <c r="F774" s="332" t="s">
        <v>3730</v>
      </c>
      <c r="G774" s="332" t="s">
        <v>3731</v>
      </c>
      <c r="H774" s="287" t="s">
        <v>3228</v>
      </c>
      <c r="I774" s="334">
        <v>44645</v>
      </c>
      <c r="J774" s="334">
        <v>44645</v>
      </c>
      <c r="K774" s="336"/>
    </row>
    <row r="775" spans="1:11" ht="25.5" x14ac:dyDescent="0.2">
      <c r="A775" s="287">
        <v>179</v>
      </c>
      <c r="B775" s="332" t="s">
        <v>501</v>
      </c>
      <c r="C775" s="287" t="s">
        <v>3225</v>
      </c>
      <c r="D775" s="332" t="s">
        <v>3307</v>
      </c>
      <c r="E775" s="333">
        <v>3225</v>
      </c>
      <c r="F775" s="332" t="s">
        <v>3411</v>
      </c>
      <c r="G775" s="332" t="s">
        <v>3412</v>
      </c>
      <c r="H775" s="287" t="s">
        <v>3228</v>
      </c>
      <c r="I775" s="334">
        <v>44063</v>
      </c>
      <c r="J775" s="334">
        <v>44649</v>
      </c>
      <c r="K775" s="336"/>
    </row>
    <row r="776" spans="1:11" ht="25.5" x14ac:dyDescent="0.2">
      <c r="A776" s="287">
        <v>180</v>
      </c>
      <c r="B776" s="332" t="s">
        <v>501</v>
      </c>
      <c r="C776" s="287" t="s">
        <v>3225</v>
      </c>
      <c r="D776" s="332" t="s">
        <v>3307</v>
      </c>
      <c r="E776" s="333">
        <v>3125</v>
      </c>
      <c r="F776" s="332" t="s">
        <v>3411</v>
      </c>
      <c r="G776" s="332" t="s">
        <v>3412</v>
      </c>
      <c r="H776" s="287" t="s">
        <v>3228</v>
      </c>
      <c r="I776" s="334">
        <v>44063</v>
      </c>
      <c r="J776" s="334">
        <v>44649</v>
      </c>
      <c r="K776" s="336"/>
    </row>
    <row r="777" spans="1:11" ht="25.5" x14ac:dyDescent="0.2">
      <c r="A777" s="287">
        <v>181</v>
      </c>
      <c r="B777" s="332" t="s">
        <v>501</v>
      </c>
      <c r="C777" s="287" t="s">
        <v>3225</v>
      </c>
      <c r="D777" s="332" t="s">
        <v>3307</v>
      </c>
      <c r="E777" s="333">
        <v>3225</v>
      </c>
      <c r="F777" s="332" t="s">
        <v>3411</v>
      </c>
      <c r="G777" s="332" t="s">
        <v>3412</v>
      </c>
      <c r="H777" s="287" t="s">
        <v>3228</v>
      </c>
      <c r="I777" s="334">
        <v>44063</v>
      </c>
      <c r="J777" s="334">
        <v>44649</v>
      </c>
      <c r="K777" s="336"/>
    </row>
    <row r="778" spans="1:11" ht="25.5" x14ac:dyDescent="0.2">
      <c r="A778" s="287">
        <v>182</v>
      </c>
      <c r="B778" s="332" t="s">
        <v>589</v>
      </c>
      <c r="C778" s="287" t="s">
        <v>3225</v>
      </c>
      <c r="D778" s="332" t="s">
        <v>3226</v>
      </c>
      <c r="E778" s="333">
        <v>32000</v>
      </c>
      <c r="F778" s="332" t="s">
        <v>3732</v>
      </c>
      <c r="G778" s="332" t="s">
        <v>3733</v>
      </c>
      <c r="H778" s="287" t="s">
        <v>3228</v>
      </c>
      <c r="I778" s="334">
        <v>44649</v>
      </c>
      <c r="J778" s="334">
        <v>44649</v>
      </c>
      <c r="K778" s="336"/>
    </row>
    <row r="779" spans="1:11" ht="25.5" x14ac:dyDescent="0.2">
      <c r="A779" s="287">
        <v>183</v>
      </c>
      <c r="B779" s="332" t="s">
        <v>589</v>
      </c>
      <c r="C779" s="287" t="s">
        <v>3225</v>
      </c>
      <c r="D779" s="332" t="s">
        <v>3226</v>
      </c>
      <c r="E779" s="333">
        <v>30600</v>
      </c>
      <c r="F779" s="332" t="s">
        <v>3633</v>
      </c>
      <c r="G779" s="332" t="s">
        <v>3634</v>
      </c>
      <c r="H779" s="287" t="s">
        <v>3228</v>
      </c>
      <c r="I779" s="334">
        <v>44650</v>
      </c>
      <c r="J779" s="334">
        <v>44650</v>
      </c>
      <c r="K779" s="336"/>
    </row>
    <row r="780" spans="1:11" ht="38.25" x14ac:dyDescent="0.2">
      <c r="A780" s="287">
        <v>184</v>
      </c>
      <c r="B780" s="332" t="s">
        <v>589</v>
      </c>
      <c r="C780" s="287" t="s">
        <v>3225</v>
      </c>
      <c r="D780" s="332" t="s">
        <v>3226</v>
      </c>
      <c r="E780" s="333">
        <v>27965</v>
      </c>
      <c r="F780" s="332" t="s">
        <v>3734</v>
      </c>
      <c r="G780" s="332" t="s">
        <v>3735</v>
      </c>
      <c r="H780" s="287" t="s">
        <v>3228</v>
      </c>
      <c r="I780" s="334">
        <v>44650</v>
      </c>
      <c r="J780" s="334">
        <v>44650</v>
      </c>
      <c r="K780" s="336"/>
    </row>
    <row r="781" spans="1:11" ht="25.5" x14ac:dyDescent="0.2">
      <c r="A781" s="287">
        <v>185</v>
      </c>
      <c r="B781" s="332" t="s">
        <v>589</v>
      </c>
      <c r="C781" s="287" t="s">
        <v>3225</v>
      </c>
      <c r="D781" s="332" t="s">
        <v>3226</v>
      </c>
      <c r="E781" s="333">
        <v>32400</v>
      </c>
      <c r="F781" s="332" t="s">
        <v>3383</v>
      </c>
      <c r="G781" s="332" t="s">
        <v>3384</v>
      </c>
      <c r="H781" s="287" t="s">
        <v>3228</v>
      </c>
      <c r="I781" s="334">
        <v>44650</v>
      </c>
      <c r="J781" s="334">
        <v>44650</v>
      </c>
      <c r="K781" s="336"/>
    </row>
    <row r="782" spans="1:11" ht="25.5" x14ac:dyDescent="0.2">
      <c r="A782" s="287">
        <v>186</v>
      </c>
      <c r="B782" s="332" t="s">
        <v>589</v>
      </c>
      <c r="C782" s="287" t="s">
        <v>3225</v>
      </c>
      <c r="D782" s="332" t="s">
        <v>3226</v>
      </c>
      <c r="E782" s="333">
        <v>31800.91</v>
      </c>
      <c r="F782" s="332" t="s">
        <v>3736</v>
      </c>
      <c r="G782" s="332" t="s">
        <v>3737</v>
      </c>
      <c r="H782" s="287" t="s">
        <v>3228</v>
      </c>
      <c r="I782" s="334">
        <v>44655</v>
      </c>
      <c r="J782" s="334">
        <v>44655</v>
      </c>
      <c r="K782" s="336"/>
    </row>
    <row r="783" spans="1:11" ht="25.5" x14ac:dyDescent="0.2">
      <c r="A783" s="287">
        <v>187</v>
      </c>
      <c r="B783" s="332" t="s">
        <v>589</v>
      </c>
      <c r="C783" s="287" t="s">
        <v>3225</v>
      </c>
      <c r="D783" s="332" t="s">
        <v>3226</v>
      </c>
      <c r="E783" s="333">
        <v>35766.980000000003</v>
      </c>
      <c r="F783" s="332" t="s">
        <v>3738</v>
      </c>
      <c r="G783" s="332" t="s">
        <v>3739</v>
      </c>
      <c r="H783" s="287" t="s">
        <v>3228</v>
      </c>
      <c r="I783" s="334">
        <v>44655</v>
      </c>
      <c r="J783" s="334">
        <v>44655</v>
      </c>
      <c r="K783" s="336"/>
    </row>
    <row r="784" spans="1:11" ht="25.5" x14ac:dyDescent="0.2">
      <c r="A784" s="287">
        <v>188</v>
      </c>
      <c r="B784" s="332" t="s">
        <v>589</v>
      </c>
      <c r="C784" s="287" t="s">
        <v>3225</v>
      </c>
      <c r="D784" s="332" t="s">
        <v>3226</v>
      </c>
      <c r="E784" s="333">
        <v>18000</v>
      </c>
      <c r="F784" s="332" t="s">
        <v>3233</v>
      </c>
      <c r="G784" s="332" t="s">
        <v>3234</v>
      </c>
      <c r="H784" s="287" t="s">
        <v>3228</v>
      </c>
      <c r="I784" s="334">
        <v>44655</v>
      </c>
      <c r="J784" s="334">
        <v>44655</v>
      </c>
      <c r="K784" s="336"/>
    </row>
    <row r="785" spans="1:11" ht="25.5" x14ac:dyDescent="0.2">
      <c r="A785" s="287">
        <v>189</v>
      </c>
      <c r="B785" s="332" t="s">
        <v>589</v>
      </c>
      <c r="C785" s="287" t="s">
        <v>3225</v>
      </c>
      <c r="D785" s="332" t="s">
        <v>3226</v>
      </c>
      <c r="E785" s="333">
        <v>21488</v>
      </c>
      <c r="F785" s="332" t="s">
        <v>3740</v>
      </c>
      <c r="G785" s="332" t="s">
        <v>3741</v>
      </c>
      <c r="H785" s="287" t="s">
        <v>3228</v>
      </c>
      <c r="I785" s="334">
        <v>44656</v>
      </c>
      <c r="J785" s="334">
        <v>44656</v>
      </c>
      <c r="K785" s="336"/>
    </row>
    <row r="786" spans="1:11" ht="25.5" x14ac:dyDescent="0.2">
      <c r="A786" s="287">
        <v>190</v>
      </c>
      <c r="B786" s="332" t="s">
        <v>589</v>
      </c>
      <c r="C786" s="287" t="s">
        <v>3225</v>
      </c>
      <c r="D786" s="332" t="s">
        <v>3226</v>
      </c>
      <c r="E786" s="333">
        <v>34210.559999999998</v>
      </c>
      <c r="F786" s="332" t="s">
        <v>3742</v>
      </c>
      <c r="G786" s="332" t="s">
        <v>3743</v>
      </c>
      <c r="H786" s="287" t="s">
        <v>3228</v>
      </c>
      <c r="I786" s="334">
        <v>44658</v>
      </c>
      <c r="J786" s="334">
        <v>44658</v>
      </c>
      <c r="K786" s="336"/>
    </row>
    <row r="787" spans="1:11" ht="25.5" x14ac:dyDescent="0.2">
      <c r="A787" s="287">
        <v>191</v>
      </c>
      <c r="B787" s="332" t="s">
        <v>589</v>
      </c>
      <c r="C787" s="287" t="s">
        <v>3225</v>
      </c>
      <c r="D787" s="332" t="s">
        <v>3226</v>
      </c>
      <c r="E787" s="333">
        <v>36509.97</v>
      </c>
      <c r="F787" s="332" t="s">
        <v>3742</v>
      </c>
      <c r="G787" s="332" t="s">
        <v>3743</v>
      </c>
      <c r="H787" s="287" t="s">
        <v>3228</v>
      </c>
      <c r="I787" s="334">
        <v>44658</v>
      </c>
      <c r="J787" s="334">
        <v>44658</v>
      </c>
      <c r="K787" s="336"/>
    </row>
    <row r="788" spans="1:11" ht="25.5" x14ac:dyDescent="0.2">
      <c r="A788" s="287">
        <v>192</v>
      </c>
      <c r="B788" s="332" t="s">
        <v>589</v>
      </c>
      <c r="C788" s="287" t="s">
        <v>3225</v>
      </c>
      <c r="D788" s="332" t="s">
        <v>3226</v>
      </c>
      <c r="E788" s="333">
        <v>32573.66</v>
      </c>
      <c r="F788" s="332" t="s">
        <v>3744</v>
      </c>
      <c r="G788" s="332" t="s">
        <v>3745</v>
      </c>
      <c r="H788" s="287" t="s">
        <v>3228</v>
      </c>
      <c r="I788" s="334">
        <v>44659</v>
      </c>
      <c r="J788" s="334">
        <v>44659</v>
      </c>
      <c r="K788" s="336"/>
    </row>
    <row r="789" spans="1:11" ht="25.5" x14ac:dyDescent="0.2">
      <c r="A789" s="287">
        <v>193</v>
      </c>
      <c r="B789" s="332" t="s">
        <v>589</v>
      </c>
      <c r="C789" s="287" t="s">
        <v>3225</v>
      </c>
      <c r="D789" s="332" t="s">
        <v>3226</v>
      </c>
      <c r="E789" s="333">
        <v>34392</v>
      </c>
      <c r="F789" s="332" t="s">
        <v>3399</v>
      </c>
      <c r="G789" s="332" t="s">
        <v>3400</v>
      </c>
      <c r="H789" s="287" t="s">
        <v>3228</v>
      </c>
      <c r="I789" s="334">
        <v>44659</v>
      </c>
      <c r="J789" s="334">
        <v>44659</v>
      </c>
      <c r="K789" s="336"/>
    </row>
    <row r="790" spans="1:11" ht="25.5" x14ac:dyDescent="0.2">
      <c r="A790" s="287">
        <v>194</v>
      </c>
      <c r="B790" s="332" t="s">
        <v>589</v>
      </c>
      <c r="C790" s="287" t="s">
        <v>3225</v>
      </c>
      <c r="D790" s="332" t="s">
        <v>3226</v>
      </c>
      <c r="E790" s="333">
        <v>21000</v>
      </c>
      <c r="F790" s="332" t="s">
        <v>3746</v>
      </c>
      <c r="G790" s="332" t="s">
        <v>3747</v>
      </c>
      <c r="H790" s="287" t="s">
        <v>3228</v>
      </c>
      <c r="I790" s="334">
        <v>44662</v>
      </c>
      <c r="J790" s="334">
        <v>44662</v>
      </c>
      <c r="K790" s="336"/>
    </row>
    <row r="791" spans="1:11" ht="38.25" x14ac:dyDescent="0.2">
      <c r="A791" s="287">
        <v>195</v>
      </c>
      <c r="B791" s="332" t="s">
        <v>585</v>
      </c>
      <c r="C791" s="287" t="s">
        <v>3225</v>
      </c>
      <c r="D791" s="332" t="s">
        <v>3226</v>
      </c>
      <c r="E791" s="333">
        <v>99862.41</v>
      </c>
      <c r="F791" s="332" t="s">
        <v>3748</v>
      </c>
      <c r="G791" s="332" t="s">
        <v>3749</v>
      </c>
      <c r="H791" s="287" t="s">
        <v>3228</v>
      </c>
      <c r="I791" s="334">
        <v>44662</v>
      </c>
      <c r="J791" s="334">
        <v>44662</v>
      </c>
      <c r="K791" s="336"/>
    </row>
    <row r="792" spans="1:11" ht="25.5" x14ac:dyDescent="0.2">
      <c r="A792" s="287">
        <v>196</v>
      </c>
      <c r="B792" s="332" t="s">
        <v>589</v>
      </c>
      <c r="C792" s="287" t="s">
        <v>3225</v>
      </c>
      <c r="D792" s="332" t="s">
        <v>3226</v>
      </c>
      <c r="E792" s="333">
        <v>18000</v>
      </c>
      <c r="F792" s="332" t="s">
        <v>3750</v>
      </c>
      <c r="G792" s="332" t="s">
        <v>3751</v>
      </c>
      <c r="H792" s="287" t="s">
        <v>3228</v>
      </c>
      <c r="I792" s="334">
        <v>44663</v>
      </c>
      <c r="J792" s="334">
        <v>44663</v>
      </c>
      <c r="K792" s="336"/>
    </row>
    <row r="793" spans="1:11" ht="25.5" x14ac:dyDescent="0.2">
      <c r="A793" s="287">
        <v>197</v>
      </c>
      <c r="B793" s="332" t="s">
        <v>589</v>
      </c>
      <c r="C793" s="287" t="s">
        <v>3225</v>
      </c>
      <c r="D793" s="332" t="s">
        <v>3226</v>
      </c>
      <c r="E793" s="333">
        <v>21000</v>
      </c>
      <c r="F793" s="332" t="s">
        <v>3752</v>
      </c>
      <c r="G793" s="332" t="s">
        <v>3753</v>
      </c>
      <c r="H793" s="287" t="s">
        <v>3228</v>
      </c>
      <c r="I793" s="334">
        <v>44663</v>
      </c>
      <c r="J793" s="334">
        <v>44663</v>
      </c>
      <c r="K793" s="336"/>
    </row>
    <row r="794" spans="1:11" ht="25.5" x14ac:dyDescent="0.2">
      <c r="A794" s="287">
        <v>198</v>
      </c>
      <c r="B794" s="332" t="s">
        <v>589</v>
      </c>
      <c r="C794" s="287" t="s">
        <v>3225</v>
      </c>
      <c r="D794" s="332" t="s">
        <v>3226</v>
      </c>
      <c r="E794" s="333">
        <v>24000</v>
      </c>
      <c r="F794" s="332" t="s">
        <v>3754</v>
      </c>
      <c r="G794" s="332" t="s">
        <v>3755</v>
      </c>
      <c r="H794" s="287" t="s">
        <v>3228</v>
      </c>
      <c r="I794" s="334">
        <v>44663</v>
      </c>
      <c r="J794" s="334">
        <v>44663</v>
      </c>
      <c r="K794" s="336"/>
    </row>
    <row r="795" spans="1:11" ht="25.5" x14ac:dyDescent="0.2">
      <c r="A795" s="287">
        <v>199</v>
      </c>
      <c r="B795" s="332" t="s">
        <v>589</v>
      </c>
      <c r="C795" s="287" t="s">
        <v>3225</v>
      </c>
      <c r="D795" s="332" t="s">
        <v>3226</v>
      </c>
      <c r="E795" s="333">
        <v>21000</v>
      </c>
      <c r="F795" s="332" t="s">
        <v>3756</v>
      </c>
      <c r="G795" s="332" t="s">
        <v>3757</v>
      </c>
      <c r="H795" s="287" t="s">
        <v>3228</v>
      </c>
      <c r="I795" s="334">
        <v>44664</v>
      </c>
      <c r="J795" s="334">
        <v>44664</v>
      </c>
      <c r="K795" s="336"/>
    </row>
    <row r="796" spans="1:11" ht="25.5" x14ac:dyDescent="0.2">
      <c r="A796" s="287">
        <v>200</v>
      </c>
      <c r="B796" s="332" t="s">
        <v>589</v>
      </c>
      <c r="C796" s="287" t="s">
        <v>3225</v>
      </c>
      <c r="D796" s="332" t="s">
        <v>3226</v>
      </c>
      <c r="E796" s="333">
        <v>33000</v>
      </c>
      <c r="F796" s="332" t="s">
        <v>3758</v>
      </c>
      <c r="G796" s="332" t="s">
        <v>3759</v>
      </c>
      <c r="H796" s="287" t="s">
        <v>3228</v>
      </c>
      <c r="I796" s="334">
        <v>44664</v>
      </c>
      <c r="J796" s="334">
        <v>44664</v>
      </c>
      <c r="K796" s="336"/>
    </row>
    <row r="797" spans="1:11" ht="25.5" x14ac:dyDescent="0.2">
      <c r="A797" s="287">
        <v>201</v>
      </c>
      <c r="B797" s="332" t="s">
        <v>589</v>
      </c>
      <c r="C797" s="287" t="s">
        <v>3225</v>
      </c>
      <c r="D797" s="332" t="s">
        <v>3226</v>
      </c>
      <c r="E797" s="333">
        <v>21000</v>
      </c>
      <c r="F797" s="332" t="s">
        <v>3251</v>
      </c>
      <c r="G797" s="332" t="s">
        <v>3252</v>
      </c>
      <c r="H797" s="287" t="s">
        <v>3228</v>
      </c>
      <c r="I797" s="334">
        <v>44664</v>
      </c>
      <c r="J797" s="334">
        <v>44664</v>
      </c>
      <c r="K797" s="336"/>
    </row>
    <row r="798" spans="1:11" ht="25.5" x14ac:dyDescent="0.2">
      <c r="A798" s="287">
        <v>202</v>
      </c>
      <c r="B798" s="332" t="s">
        <v>589</v>
      </c>
      <c r="C798" s="287" t="s">
        <v>3225</v>
      </c>
      <c r="D798" s="332" t="s">
        <v>3226</v>
      </c>
      <c r="E798" s="333">
        <v>21000</v>
      </c>
      <c r="F798" s="332" t="s">
        <v>3760</v>
      </c>
      <c r="G798" s="332" t="s">
        <v>3761</v>
      </c>
      <c r="H798" s="287" t="s">
        <v>3228</v>
      </c>
      <c r="I798" s="334">
        <v>44664</v>
      </c>
      <c r="J798" s="334">
        <v>44664</v>
      </c>
      <c r="K798" s="336"/>
    </row>
    <row r="799" spans="1:11" ht="12.75" x14ac:dyDescent="0.2">
      <c r="A799" s="287">
        <v>203</v>
      </c>
      <c r="B799" s="332" t="s">
        <v>3276</v>
      </c>
      <c r="C799" s="287" t="s">
        <v>3225</v>
      </c>
      <c r="D799" s="332" t="s">
        <v>3277</v>
      </c>
      <c r="E799" s="333">
        <v>39000</v>
      </c>
      <c r="F799" s="332" t="s">
        <v>3560</v>
      </c>
      <c r="G799" s="332" t="s">
        <v>3561</v>
      </c>
      <c r="H799" s="287" t="s">
        <v>3228</v>
      </c>
      <c r="I799" s="334">
        <v>44599</v>
      </c>
      <c r="J799" s="334">
        <v>44664</v>
      </c>
      <c r="K799" s="336"/>
    </row>
    <row r="800" spans="1:11" ht="25.5" x14ac:dyDescent="0.2">
      <c r="A800" s="287">
        <v>204</v>
      </c>
      <c r="B800" s="332" t="s">
        <v>3276</v>
      </c>
      <c r="C800" s="287" t="s">
        <v>3225</v>
      </c>
      <c r="D800" s="332" t="s">
        <v>3277</v>
      </c>
      <c r="E800" s="333">
        <v>120000</v>
      </c>
      <c r="F800" s="332" t="s">
        <v>3413</v>
      </c>
      <c r="G800" s="332" t="s">
        <v>3414</v>
      </c>
      <c r="H800" s="287" t="s">
        <v>3228</v>
      </c>
      <c r="I800" s="334">
        <v>43539</v>
      </c>
      <c r="J800" s="334">
        <v>44669</v>
      </c>
      <c r="K800" s="336"/>
    </row>
    <row r="801" spans="1:11" ht="25.5" x14ac:dyDescent="0.2">
      <c r="A801" s="287">
        <v>205</v>
      </c>
      <c r="B801" s="332" t="s">
        <v>589</v>
      </c>
      <c r="C801" s="287" t="s">
        <v>3225</v>
      </c>
      <c r="D801" s="332" t="s">
        <v>3226</v>
      </c>
      <c r="E801" s="333">
        <v>21000</v>
      </c>
      <c r="F801" s="332" t="s">
        <v>3762</v>
      </c>
      <c r="G801" s="332" t="s">
        <v>3763</v>
      </c>
      <c r="H801" s="287" t="s">
        <v>3228</v>
      </c>
      <c r="I801" s="334">
        <v>44672</v>
      </c>
      <c r="J801" s="334">
        <v>44672</v>
      </c>
      <c r="K801" s="336"/>
    </row>
    <row r="802" spans="1:11" ht="25.5" x14ac:dyDescent="0.2">
      <c r="A802" s="287">
        <v>206</v>
      </c>
      <c r="B802" s="332" t="s">
        <v>589</v>
      </c>
      <c r="C802" s="287" t="s">
        <v>3225</v>
      </c>
      <c r="D802" s="332" t="s">
        <v>3226</v>
      </c>
      <c r="E802" s="333">
        <v>21000</v>
      </c>
      <c r="F802" s="332" t="s">
        <v>3265</v>
      </c>
      <c r="G802" s="332" t="s">
        <v>3266</v>
      </c>
      <c r="H802" s="287" t="s">
        <v>3228</v>
      </c>
      <c r="I802" s="334">
        <v>44672</v>
      </c>
      <c r="J802" s="334">
        <v>44672</v>
      </c>
      <c r="K802" s="336"/>
    </row>
    <row r="803" spans="1:11" ht="25.5" x14ac:dyDescent="0.2">
      <c r="A803" s="287">
        <v>207</v>
      </c>
      <c r="B803" s="332" t="s">
        <v>589</v>
      </c>
      <c r="C803" s="287" t="s">
        <v>3225</v>
      </c>
      <c r="D803" s="332" t="s">
        <v>3226</v>
      </c>
      <c r="E803" s="333">
        <v>18000</v>
      </c>
      <c r="F803" s="332" t="s">
        <v>3231</v>
      </c>
      <c r="G803" s="332" t="s">
        <v>3232</v>
      </c>
      <c r="H803" s="287" t="s">
        <v>3228</v>
      </c>
      <c r="I803" s="334">
        <v>44673</v>
      </c>
      <c r="J803" s="334">
        <v>44673</v>
      </c>
      <c r="K803" s="336"/>
    </row>
    <row r="804" spans="1:11" ht="25.5" x14ac:dyDescent="0.2">
      <c r="A804" s="287">
        <v>208</v>
      </c>
      <c r="B804" s="332" t="s">
        <v>589</v>
      </c>
      <c r="C804" s="287" t="s">
        <v>3225</v>
      </c>
      <c r="D804" s="332" t="s">
        <v>3226</v>
      </c>
      <c r="E804" s="333">
        <v>21000</v>
      </c>
      <c r="F804" s="332" t="s">
        <v>3764</v>
      </c>
      <c r="G804" s="332" t="s">
        <v>3765</v>
      </c>
      <c r="H804" s="287" t="s">
        <v>3228</v>
      </c>
      <c r="I804" s="334">
        <v>44673</v>
      </c>
      <c r="J804" s="334">
        <v>44673</v>
      </c>
      <c r="K804" s="336"/>
    </row>
    <row r="805" spans="1:11" ht="25.5" x14ac:dyDescent="0.2">
      <c r="A805" s="287">
        <v>209</v>
      </c>
      <c r="B805" s="332" t="s">
        <v>589</v>
      </c>
      <c r="C805" s="287" t="s">
        <v>3225</v>
      </c>
      <c r="D805" s="332" t="s">
        <v>3226</v>
      </c>
      <c r="E805" s="333">
        <v>19500</v>
      </c>
      <c r="F805" s="332" t="s">
        <v>3766</v>
      </c>
      <c r="G805" s="332" t="s">
        <v>3767</v>
      </c>
      <c r="H805" s="287" t="s">
        <v>3228</v>
      </c>
      <c r="I805" s="334">
        <v>44673</v>
      </c>
      <c r="J805" s="334">
        <v>44673</v>
      </c>
      <c r="K805" s="336"/>
    </row>
    <row r="806" spans="1:11" ht="12.75" x14ac:dyDescent="0.2">
      <c r="A806" s="287">
        <v>210</v>
      </c>
      <c r="B806" s="332" t="s">
        <v>3276</v>
      </c>
      <c r="C806" s="287" t="s">
        <v>3225</v>
      </c>
      <c r="D806" s="332" t="s">
        <v>3277</v>
      </c>
      <c r="E806" s="333">
        <v>12000</v>
      </c>
      <c r="F806" s="332" t="s">
        <v>3278</v>
      </c>
      <c r="G806" s="332" t="s">
        <v>3279</v>
      </c>
      <c r="H806" s="287" t="s">
        <v>3228</v>
      </c>
      <c r="I806" s="334">
        <v>43185</v>
      </c>
      <c r="J806" s="334">
        <v>44674</v>
      </c>
      <c r="K806" s="336"/>
    </row>
    <row r="807" spans="1:11" ht="38.25" x14ac:dyDescent="0.2">
      <c r="A807" s="287">
        <v>211</v>
      </c>
      <c r="B807" s="332" t="s">
        <v>501</v>
      </c>
      <c r="C807" s="287" t="s">
        <v>3225</v>
      </c>
      <c r="D807" s="332" t="s">
        <v>3277</v>
      </c>
      <c r="E807" s="333">
        <v>5651.44</v>
      </c>
      <c r="F807" s="332" t="s">
        <v>3330</v>
      </c>
      <c r="G807" s="332" t="s">
        <v>3331</v>
      </c>
      <c r="H807" s="287" t="s">
        <v>3228</v>
      </c>
      <c r="I807" s="334">
        <v>44202</v>
      </c>
      <c r="J807" s="334">
        <v>44676</v>
      </c>
      <c r="K807" s="336"/>
    </row>
    <row r="808" spans="1:11" ht="25.5" x14ac:dyDescent="0.2">
      <c r="A808" s="287">
        <v>212</v>
      </c>
      <c r="B808" s="332" t="s">
        <v>589</v>
      </c>
      <c r="C808" s="287" t="s">
        <v>3225</v>
      </c>
      <c r="D808" s="332" t="s">
        <v>3226</v>
      </c>
      <c r="E808" s="333">
        <v>27000</v>
      </c>
      <c r="F808" s="332" t="s">
        <v>3625</v>
      </c>
      <c r="G808" s="332" t="s">
        <v>3626</v>
      </c>
      <c r="H808" s="287" t="s">
        <v>3228</v>
      </c>
      <c r="I808" s="334">
        <v>44676</v>
      </c>
      <c r="J808" s="334">
        <v>44676</v>
      </c>
      <c r="K808" s="336"/>
    </row>
    <row r="809" spans="1:11" ht="51" x14ac:dyDescent="0.2">
      <c r="A809" s="287">
        <v>213</v>
      </c>
      <c r="B809" s="332" t="s">
        <v>589</v>
      </c>
      <c r="C809" s="287" t="s">
        <v>3225</v>
      </c>
      <c r="D809" s="332" t="s">
        <v>3226</v>
      </c>
      <c r="E809" s="333">
        <v>25256.46</v>
      </c>
      <c r="F809" s="332" t="s">
        <v>3768</v>
      </c>
      <c r="G809" s="332" t="s">
        <v>3769</v>
      </c>
      <c r="H809" s="287" t="s">
        <v>3228</v>
      </c>
      <c r="I809" s="334">
        <v>44678</v>
      </c>
      <c r="J809" s="334">
        <v>44678</v>
      </c>
      <c r="K809" s="336"/>
    </row>
    <row r="810" spans="1:11" ht="25.5" x14ac:dyDescent="0.2">
      <c r="A810" s="287">
        <v>214</v>
      </c>
      <c r="B810" s="332" t="s">
        <v>589</v>
      </c>
      <c r="C810" s="287" t="s">
        <v>3225</v>
      </c>
      <c r="D810" s="332" t="s">
        <v>3226</v>
      </c>
      <c r="E810" s="333">
        <v>21000</v>
      </c>
      <c r="F810" s="332" t="s">
        <v>3770</v>
      </c>
      <c r="G810" s="332" t="s">
        <v>3771</v>
      </c>
      <c r="H810" s="287" t="s">
        <v>3228</v>
      </c>
      <c r="I810" s="334">
        <v>44664</v>
      </c>
      <c r="J810" s="334">
        <v>44664</v>
      </c>
      <c r="K810" s="336"/>
    </row>
    <row r="811" spans="1:11" ht="25.5" x14ac:dyDescent="0.2">
      <c r="A811" s="287">
        <v>215</v>
      </c>
      <c r="B811" s="332" t="s">
        <v>1467</v>
      </c>
      <c r="C811" s="287" t="s">
        <v>3225</v>
      </c>
      <c r="D811" s="332" t="s">
        <v>3277</v>
      </c>
      <c r="E811" s="333">
        <v>511.27</v>
      </c>
      <c r="F811" s="332" t="s">
        <v>3377</v>
      </c>
      <c r="G811" s="332" t="s">
        <v>3378</v>
      </c>
      <c r="H811" s="287" t="s">
        <v>3228</v>
      </c>
      <c r="I811" s="334">
        <v>44057</v>
      </c>
      <c r="J811" s="334">
        <v>44677</v>
      </c>
      <c r="K811" s="336"/>
    </row>
    <row r="812" spans="1:11" ht="25.5" x14ac:dyDescent="0.2">
      <c r="A812" s="287">
        <v>216</v>
      </c>
      <c r="B812" s="332" t="s">
        <v>1467</v>
      </c>
      <c r="C812" s="287" t="s">
        <v>3225</v>
      </c>
      <c r="D812" s="332" t="s">
        <v>3277</v>
      </c>
      <c r="E812" s="333">
        <v>3053.23</v>
      </c>
      <c r="F812" s="332" t="s">
        <v>3377</v>
      </c>
      <c r="G812" s="332" t="s">
        <v>3378</v>
      </c>
      <c r="H812" s="287" t="s">
        <v>3228</v>
      </c>
      <c r="I812" s="334">
        <v>44057</v>
      </c>
      <c r="J812" s="334">
        <v>44677</v>
      </c>
      <c r="K812" s="336"/>
    </row>
    <row r="813" spans="1:11" ht="25.5" x14ac:dyDescent="0.2">
      <c r="A813" s="287">
        <v>217</v>
      </c>
      <c r="B813" s="332" t="s">
        <v>1467</v>
      </c>
      <c r="C813" s="287" t="s">
        <v>3225</v>
      </c>
      <c r="D813" s="332" t="s">
        <v>3277</v>
      </c>
      <c r="E813" s="333">
        <v>4822.9799999999996</v>
      </c>
      <c r="F813" s="332" t="s">
        <v>3377</v>
      </c>
      <c r="G813" s="332" t="s">
        <v>3378</v>
      </c>
      <c r="H813" s="287" t="s">
        <v>3228</v>
      </c>
      <c r="I813" s="334">
        <v>44057</v>
      </c>
      <c r="J813" s="334">
        <v>44677</v>
      </c>
      <c r="K813" s="336"/>
    </row>
    <row r="814" spans="1:11" ht="25.5" x14ac:dyDescent="0.2">
      <c r="A814" s="287">
        <v>218</v>
      </c>
      <c r="B814" s="332" t="s">
        <v>1467</v>
      </c>
      <c r="C814" s="287" t="s">
        <v>3225</v>
      </c>
      <c r="D814" s="332" t="s">
        <v>3277</v>
      </c>
      <c r="E814" s="333">
        <v>1171.21</v>
      </c>
      <c r="F814" s="332" t="s">
        <v>3377</v>
      </c>
      <c r="G814" s="332" t="s">
        <v>3378</v>
      </c>
      <c r="H814" s="287" t="s">
        <v>3228</v>
      </c>
      <c r="I814" s="334">
        <v>44057</v>
      </c>
      <c r="J814" s="334">
        <v>44677</v>
      </c>
      <c r="K814" s="336"/>
    </row>
    <row r="815" spans="1:11" ht="25.5" x14ac:dyDescent="0.2">
      <c r="A815" s="287">
        <v>219</v>
      </c>
      <c r="B815" s="332" t="s">
        <v>1467</v>
      </c>
      <c r="C815" s="287" t="s">
        <v>3225</v>
      </c>
      <c r="D815" s="332" t="s">
        <v>3277</v>
      </c>
      <c r="E815" s="333">
        <v>1751.46</v>
      </c>
      <c r="F815" s="332" t="s">
        <v>3377</v>
      </c>
      <c r="G815" s="332" t="s">
        <v>3378</v>
      </c>
      <c r="H815" s="287" t="s">
        <v>3228</v>
      </c>
      <c r="I815" s="334">
        <v>44057</v>
      </c>
      <c r="J815" s="334">
        <v>44677</v>
      </c>
      <c r="K815" s="336"/>
    </row>
    <row r="816" spans="1:11" ht="25.5" x14ac:dyDescent="0.2">
      <c r="A816" s="287">
        <v>220</v>
      </c>
      <c r="B816" s="332" t="s">
        <v>1467</v>
      </c>
      <c r="C816" s="287" t="s">
        <v>3225</v>
      </c>
      <c r="D816" s="332" t="s">
        <v>3277</v>
      </c>
      <c r="E816" s="333">
        <v>11586.28</v>
      </c>
      <c r="F816" s="332" t="s">
        <v>3377</v>
      </c>
      <c r="G816" s="332" t="s">
        <v>3378</v>
      </c>
      <c r="H816" s="287" t="s">
        <v>3228</v>
      </c>
      <c r="I816" s="334">
        <v>44057</v>
      </c>
      <c r="J816" s="334">
        <v>44677</v>
      </c>
      <c r="K816" s="336"/>
    </row>
    <row r="817" spans="1:11" ht="25.5" x14ac:dyDescent="0.2">
      <c r="A817" s="287">
        <v>221</v>
      </c>
      <c r="B817" s="332" t="s">
        <v>589</v>
      </c>
      <c r="C817" s="287" t="s">
        <v>3225</v>
      </c>
      <c r="D817" s="332" t="s">
        <v>3226</v>
      </c>
      <c r="E817" s="333">
        <v>28800</v>
      </c>
      <c r="F817" s="332" t="s">
        <v>3360</v>
      </c>
      <c r="G817" s="332" t="s">
        <v>3361</v>
      </c>
      <c r="H817" s="287" t="s">
        <v>3228</v>
      </c>
      <c r="I817" s="334">
        <v>44677</v>
      </c>
      <c r="J817" s="334">
        <v>44677</v>
      </c>
      <c r="K817" s="336"/>
    </row>
    <row r="818" spans="1:11" ht="25.5" x14ac:dyDescent="0.2">
      <c r="A818" s="287">
        <v>222</v>
      </c>
      <c r="B818" s="332" t="s">
        <v>589</v>
      </c>
      <c r="C818" s="287" t="s">
        <v>3225</v>
      </c>
      <c r="D818" s="332" t="s">
        <v>3226</v>
      </c>
      <c r="E818" s="333">
        <v>33090.120000000003</v>
      </c>
      <c r="F818" s="332" t="s">
        <v>3772</v>
      </c>
      <c r="G818" s="332" t="s">
        <v>3773</v>
      </c>
      <c r="H818" s="287" t="s">
        <v>3228</v>
      </c>
      <c r="I818" s="334">
        <v>44678</v>
      </c>
      <c r="J818" s="334">
        <v>44678</v>
      </c>
      <c r="K818" s="336"/>
    </row>
    <row r="819" spans="1:11" ht="25.5" x14ac:dyDescent="0.2">
      <c r="A819" s="287">
        <v>223</v>
      </c>
      <c r="B819" s="332" t="s">
        <v>589</v>
      </c>
      <c r="C819" s="287" t="s">
        <v>3225</v>
      </c>
      <c r="D819" s="332" t="s">
        <v>3226</v>
      </c>
      <c r="E819" s="333">
        <v>25700</v>
      </c>
      <c r="F819" s="332" t="s">
        <v>3774</v>
      </c>
      <c r="G819" s="332" t="s">
        <v>3775</v>
      </c>
      <c r="H819" s="287" t="s">
        <v>3228</v>
      </c>
      <c r="I819" s="334">
        <v>44678</v>
      </c>
      <c r="J819" s="334">
        <v>44678</v>
      </c>
      <c r="K819" s="336"/>
    </row>
    <row r="820" spans="1:11" ht="25.5" x14ac:dyDescent="0.2">
      <c r="A820" s="287">
        <v>224</v>
      </c>
      <c r="B820" s="332" t="s">
        <v>589</v>
      </c>
      <c r="C820" s="287" t="s">
        <v>3225</v>
      </c>
      <c r="D820" s="332" t="s">
        <v>3226</v>
      </c>
      <c r="E820" s="333">
        <v>22500.76</v>
      </c>
      <c r="F820" s="332" t="s">
        <v>3531</v>
      </c>
      <c r="G820" s="332" t="s">
        <v>3532</v>
      </c>
      <c r="H820" s="287" t="s">
        <v>3228</v>
      </c>
      <c r="I820" s="334">
        <v>44678</v>
      </c>
      <c r="J820" s="334">
        <v>44678</v>
      </c>
      <c r="K820" s="336"/>
    </row>
    <row r="821" spans="1:11" ht="51" x14ac:dyDescent="0.2">
      <c r="A821" s="287">
        <v>225</v>
      </c>
      <c r="B821" s="332" t="s">
        <v>589</v>
      </c>
      <c r="C821" s="287" t="s">
        <v>3225</v>
      </c>
      <c r="D821" s="332" t="s">
        <v>3226</v>
      </c>
      <c r="E821" s="333">
        <v>23897.64</v>
      </c>
      <c r="F821" s="332" t="s">
        <v>3768</v>
      </c>
      <c r="G821" s="332" t="s">
        <v>3769</v>
      </c>
      <c r="H821" s="287" t="s">
        <v>3228</v>
      </c>
      <c r="I821" s="334">
        <v>44678</v>
      </c>
      <c r="J821" s="334">
        <v>44678</v>
      </c>
      <c r="K821" s="336"/>
    </row>
    <row r="822" spans="1:11" ht="25.5" x14ac:dyDescent="0.2">
      <c r="A822" s="287">
        <v>226</v>
      </c>
      <c r="B822" s="332" t="s">
        <v>589</v>
      </c>
      <c r="C822" s="287" t="s">
        <v>3225</v>
      </c>
      <c r="D822" s="332" t="s">
        <v>3226</v>
      </c>
      <c r="E822" s="333">
        <v>24741.66</v>
      </c>
      <c r="F822" s="332" t="s">
        <v>3772</v>
      </c>
      <c r="G822" s="332" t="s">
        <v>3773</v>
      </c>
      <c r="H822" s="287" t="s">
        <v>3228</v>
      </c>
      <c r="I822" s="334">
        <v>44678</v>
      </c>
      <c r="J822" s="334">
        <v>44678</v>
      </c>
      <c r="K822" s="336"/>
    </row>
    <row r="823" spans="1:11" ht="25.5" x14ac:dyDescent="0.2">
      <c r="A823" s="287">
        <v>227</v>
      </c>
      <c r="B823" s="332" t="s">
        <v>501</v>
      </c>
      <c r="C823" s="287" t="s">
        <v>3225</v>
      </c>
      <c r="D823" s="332" t="s">
        <v>3287</v>
      </c>
      <c r="E823" s="333">
        <v>61848</v>
      </c>
      <c r="F823" s="332" t="s">
        <v>3433</v>
      </c>
      <c r="G823" s="332" t="s">
        <v>3434</v>
      </c>
      <c r="H823" s="287" t="s">
        <v>3228</v>
      </c>
      <c r="I823" s="334">
        <v>44615</v>
      </c>
      <c r="J823" s="334">
        <v>44677</v>
      </c>
      <c r="K823" s="336"/>
    </row>
    <row r="824" spans="1:11" ht="25.5" x14ac:dyDescent="0.2">
      <c r="A824" s="287">
        <v>228</v>
      </c>
      <c r="B824" s="332" t="s">
        <v>501</v>
      </c>
      <c r="C824" s="287" t="s">
        <v>3225</v>
      </c>
      <c r="D824" s="332" t="s">
        <v>3287</v>
      </c>
      <c r="E824" s="333">
        <v>70239.87</v>
      </c>
      <c r="F824" s="332" t="s">
        <v>3776</v>
      </c>
      <c r="G824" s="332" t="s">
        <v>3777</v>
      </c>
      <c r="H824" s="287" t="s">
        <v>3228</v>
      </c>
      <c r="I824" s="334">
        <v>44616</v>
      </c>
      <c r="J824" s="334">
        <v>44677</v>
      </c>
      <c r="K824" s="336"/>
    </row>
    <row r="825" spans="1:11" ht="25.5" x14ac:dyDescent="0.2">
      <c r="A825" s="287">
        <v>229</v>
      </c>
      <c r="B825" s="332" t="s">
        <v>589</v>
      </c>
      <c r="C825" s="287" t="s">
        <v>3225</v>
      </c>
      <c r="D825" s="332" t="s">
        <v>3226</v>
      </c>
      <c r="E825" s="333">
        <v>18000</v>
      </c>
      <c r="F825" s="332" t="s">
        <v>3778</v>
      </c>
      <c r="G825" s="332" t="s">
        <v>3779</v>
      </c>
      <c r="H825" s="287" t="s">
        <v>3228</v>
      </c>
      <c r="I825" s="334">
        <v>44679</v>
      </c>
      <c r="J825" s="334">
        <v>44679</v>
      </c>
      <c r="K825" s="336"/>
    </row>
    <row r="826" spans="1:11" ht="25.5" x14ac:dyDescent="0.2">
      <c r="A826" s="287">
        <v>230</v>
      </c>
      <c r="B826" s="332" t="s">
        <v>589</v>
      </c>
      <c r="C826" s="287" t="s">
        <v>3225</v>
      </c>
      <c r="D826" s="332" t="s">
        <v>3226</v>
      </c>
      <c r="E826" s="333">
        <v>26550.89</v>
      </c>
      <c r="F826" s="332" t="s">
        <v>3531</v>
      </c>
      <c r="G826" s="332" t="s">
        <v>3532</v>
      </c>
      <c r="H826" s="287" t="s">
        <v>3228</v>
      </c>
      <c r="I826" s="334">
        <v>44680</v>
      </c>
      <c r="J826" s="334">
        <v>44680</v>
      </c>
      <c r="K826" s="336"/>
    </row>
    <row r="827" spans="1:11" ht="25.5" x14ac:dyDescent="0.2">
      <c r="A827" s="287">
        <v>231</v>
      </c>
      <c r="B827" s="332" t="s">
        <v>589</v>
      </c>
      <c r="C827" s="287" t="s">
        <v>3225</v>
      </c>
      <c r="D827" s="332" t="s">
        <v>3226</v>
      </c>
      <c r="E827" s="333">
        <v>35712.5</v>
      </c>
      <c r="F827" s="332" t="s">
        <v>3461</v>
      </c>
      <c r="G827" s="332" t="s">
        <v>3462</v>
      </c>
      <c r="H827" s="287" t="s">
        <v>3228</v>
      </c>
      <c r="I827" s="334">
        <v>44680</v>
      </c>
      <c r="J827" s="334">
        <v>44680</v>
      </c>
      <c r="K827" s="336"/>
    </row>
    <row r="828" spans="1:11" ht="25.5" x14ac:dyDescent="0.2">
      <c r="A828" s="287">
        <v>232</v>
      </c>
      <c r="B828" s="332" t="s">
        <v>3276</v>
      </c>
      <c r="C828" s="287" t="s">
        <v>3225</v>
      </c>
      <c r="D828" s="332" t="s">
        <v>3283</v>
      </c>
      <c r="E828" s="333">
        <v>46200</v>
      </c>
      <c r="F828" s="332" t="s">
        <v>3415</v>
      </c>
      <c r="G828" s="332" t="s">
        <v>3416</v>
      </c>
      <c r="H828" s="287" t="s">
        <v>3228</v>
      </c>
      <c r="I828" s="334">
        <v>43545</v>
      </c>
      <c r="J828" s="334">
        <v>44684</v>
      </c>
      <c r="K828" s="336"/>
    </row>
    <row r="829" spans="1:11" ht="25.5" x14ac:dyDescent="0.2">
      <c r="A829" s="287">
        <v>233</v>
      </c>
      <c r="B829" s="332" t="s">
        <v>1467</v>
      </c>
      <c r="C829" s="287" t="s">
        <v>3225</v>
      </c>
      <c r="D829" s="332" t="s">
        <v>3277</v>
      </c>
      <c r="E829" s="333">
        <v>1710.13</v>
      </c>
      <c r="F829" s="332" t="s">
        <v>3381</v>
      </c>
      <c r="G829" s="332" t="s">
        <v>3382</v>
      </c>
      <c r="H829" s="287" t="s">
        <v>3228</v>
      </c>
      <c r="I829" s="334">
        <v>44053</v>
      </c>
      <c r="J829" s="334">
        <v>44684</v>
      </c>
      <c r="K829" s="336"/>
    </row>
    <row r="830" spans="1:11" ht="25.5" x14ac:dyDescent="0.2">
      <c r="A830" s="287">
        <v>234</v>
      </c>
      <c r="B830" s="332" t="s">
        <v>589</v>
      </c>
      <c r="C830" s="287" t="s">
        <v>3225</v>
      </c>
      <c r="D830" s="332" t="s">
        <v>3226</v>
      </c>
      <c r="E830" s="333">
        <v>29400</v>
      </c>
      <c r="F830" s="332" t="s">
        <v>3780</v>
      </c>
      <c r="G830" s="332" t="s">
        <v>3781</v>
      </c>
      <c r="H830" s="287" t="s">
        <v>3228</v>
      </c>
      <c r="I830" s="334">
        <v>44684</v>
      </c>
      <c r="J830" s="334">
        <v>44684</v>
      </c>
      <c r="K830" s="336"/>
    </row>
    <row r="831" spans="1:11" ht="25.5" x14ac:dyDescent="0.2">
      <c r="A831" s="287">
        <v>235</v>
      </c>
      <c r="B831" s="332" t="s">
        <v>589</v>
      </c>
      <c r="C831" s="287" t="s">
        <v>3225</v>
      </c>
      <c r="D831" s="332" t="s">
        <v>3226</v>
      </c>
      <c r="E831" s="333">
        <v>18000</v>
      </c>
      <c r="F831" s="332" t="s">
        <v>3409</v>
      </c>
      <c r="G831" s="332" t="s">
        <v>3410</v>
      </c>
      <c r="H831" s="287" t="s">
        <v>3228</v>
      </c>
      <c r="I831" s="334">
        <v>44685</v>
      </c>
      <c r="J831" s="334">
        <v>44685</v>
      </c>
      <c r="K831" s="336"/>
    </row>
    <row r="832" spans="1:11" ht="25.5" x14ac:dyDescent="0.2">
      <c r="A832" s="287">
        <v>236</v>
      </c>
      <c r="B832" s="332" t="s">
        <v>589</v>
      </c>
      <c r="C832" s="287" t="s">
        <v>3225</v>
      </c>
      <c r="D832" s="332" t="s">
        <v>3226</v>
      </c>
      <c r="E832" s="333">
        <v>30622.42</v>
      </c>
      <c r="F832" s="332" t="s">
        <v>3736</v>
      </c>
      <c r="G832" s="332" t="s">
        <v>3737</v>
      </c>
      <c r="H832" s="287" t="s">
        <v>3228</v>
      </c>
      <c r="I832" s="334">
        <v>44685</v>
      </c>
      <c r="J832" s="334">
        <v>44685</v>
      </c>
      <c r="K832" s="336"/>
    </row>
    <row r="833" spans="1:11" ht="25.5" x14ac:dyDescent="0.2">
      <c r="A833" s="287">
        <v>237</v>
      </c>
      <c r="B833" s="332" t="s">
        <v>589</v>
      </c>
      <c r="C833" s="287" t="s">
        <v>3225</v>
      </c>
      <c r="D833" s="332" t="s">
        <v>3226</v>
      </c>
      <c r="E833" s="333">
        <v>31898.35</v>
      </c>
      <c r="F833" s="332" t="s">
        <v>3738</v>
      </c>
      <c r="G833" s="332" t="s">
        <v>3739</v>
      </c>
      <c r="H833" s="287" t="s">
        <v>3228</v>
      </c>
      <c r="I833" s="334">
        <v>44685</v>
      </c>
      <c r="J833" s="334">
        <v>44685</v>
      </c>
      <c r="K833" s="336"/>
    </row>
    <row r="834" spans="1:11" ht="38.25" x14ac:dyDescent="0.2">
      <c r="A834" s="287">
        <v>238</v>
      </c>
      <c r="B834" s="332" t="s">
        <v>1467</v>
      </c>
      <c r="C834" s="287" t="s">
        <v>3225</v>
      </c>
      <c r="D834" s="332" t="s">
        <v>3277</v>
      </c>
      <c r="E834" s="333">
        <v>766.82</v>
      </c>
      <c r="F834" s="332" t="s">
        <v>3695</v>
      </c>
      <c r="G834" s="332" t="s">
        <v>3696</v>
      </c>
      <c r="H834" s="287" t="s">
        <v>3228</v>
      </c>
      <c r="I834" s="334">
        <v>44513</v>
      </c>
      <c r="J834" s="334">
        <v>44685</v>
      </c>
      <c r="K834" s="336"/>
    </row>
    <row r="835" spans="1:11" ht="38.25" x14ac:dyDescent="0.2">
      <c r="A835" s="287">
        <v>239</v>
      </c>
      <c r="B835" s="332" t="s">
        <v>1467</v>
      </c>
      <c r="C835" s="287" t="s">
        <v>3225</v>
      </c>
      <c r="D835" s="332" t="s">
        <v>3277</v>
      </c>
      <c r="E835" s="333">
        <v>833.04</v>
      </c>
      <c r="F835" s="332" t="s">
        <v>3695</v>
      </c>
      <c r="G835" s="332" t="s">
        <v>3696</v>
      </c>
      <c r="H835" s="287" t="s">
        <v>3228</v>
      </c>
      <c r="I835" s="334">
        <v>44513</v>
      </c>
      <c r="J835" s="334">
        <v>44685</v>
      </c>
      <c r="K835" s="336"/>
    </row>
    <row r="836" spans="1:11" ht="38.25" x14ac:dyDescent="0.2">
      <c r="A836" s="287">
        <v>240</v>
      </c>
      <c r="B836" s="332" t="s">
        <v>1467</v>
      </c>
      <c r="C836" s="287" t="s">
        <v>3225</v>
      </c>
      <c r="D836" s="332" t="s">
        <v>3277</v>
      </c>
      <c r="E836" s="333">
        <v>2136.0100000000002</v>
      </c>
      <c r="F836" s="332" t="s">
        <v>3695</v>
      </c>
      <c r="G836" s="332" t="s">
        <v>3696</v>
      </c>
      <c r="H836" s="287" t="s">
        <v>3228</v>
      </c>
      <c r="I836" s="334">
        <v>44513</v>
      </c>
      <c r="J836" s="334">
        <v>44685</v>
      </c>
      <c r="K836" s="336"/>
    </row>
    <row r="837" spans="1:11" ht="38.25" x14ac:dyDescent="0.2">
      <c r="A837" s="287">
        <v>241</v>
      </c>
      <c r="B837" s="332" t="s">
        <v>1467</v>
      </c>
      <c r="C837" s="287" t="s">
        <v>3225</v>
      </c>
      <c r="D837" s="332" t="s">
        <v>3277</v>
      </c>
      <c r="E837" s="333">
        <v>831.83</v>
      </c>
      <c r="F837" s="332" t="s">
        <v>3695</v>
      </c>
      <c r="G837" s="332" t="s">
        <v>3696</v>
      </c>
      <c r="H837" s="287" t="s">
        <v>3228</v>
      </c>
      <c r="I837" s="334">
        <v>44513</v>
      </c>
      <c r="J837" s="334">
        <v>44685</v>
      </c>
      <c r="K837" s="336"/>
    </row>
    <row r="838" spans="1:11" ht="25.5" x14ac:dyDescent="0.2">
      <c r="A838" s="287">
        <v>242</v>
      </c>
      <c r="B838" s="332" t="s">
        <v>501</v>
      </c>
      <c r="C838" s="287" t="s">
        <v>3225</v>
      </c>
      <c r="D838" s="332" t="s">
        <v>3338</v>
      </c>
      <c r="E838" s="333">
        <v>60102.36</v>
      </c>
      <c r="F838" s="332" t="s">
        <v>3372</v>
      </c>
      <c r="G838" s="332" t="s">
        <v>1760</v>
      </c>
      <c r="H838" s="287" t="s">
        <v>3228</v>
      </c>
      <c r="I838" s="334">
        <v>44616</v>
      </c>
      <c r="J838" s="334">
        <v>44686</v>
      </c>
      <c r="K838" s="336"/>
    </row>
    <row r="839" spans="1:11" ht="25.5" x14ac:dyDescent="0.2">
      <c r="A839" s="287">
        <v>243</v>
      </c>
      <c r="B839" s="332" t="s">
        <v>501</v>
      </c>
      <c r="C839" s="287" t="s">
        <v>3225</v>
      </c>
      <c r="D839" s="332" t="s">
        <v>3338</v>
      </c>
      <c r="E839" s="333">
        <v>59698.8</v>
      </c>
      <c r="F839" s="332" t="s">
        <v>3372</v>
      </c>
      <c r="G839" s="332" t="s">
        <v>1760</v>
      </c>
      <c r="H839" s="287" t="s">
        <v>3228</v>
      </c>
      <c r="I839" s="334">
        <v>44616</v>
      </c>
      <c r="J839" s="334">
        <v>44686</v>
      </c>
      <c r="K839" s="336"/>
    </row>
    <row r="840" spans="1:11" ht="25.5" x14ac:dyDescent="0.2">
      <c r="A840" s="287">
        <v>244</v>
      </c>
      <c r="B840" s="332" t="s">
        <v>501</v>
      </c>
      <c r="C840" s="287" t="s">
        <v>3225</v>
      </c>
      <c r="D840" s="332" t="s">
        <v>3338</v>
      </c>
      <c r="E840" s="333">
        <v>30822.63</v>
      </c>
      <c r="F840" s="332" t="s">
        <v>3372</v>
      </c>
      <c r="G840" s="332" t="s">
        <v>1760</v>
      </c>
      <c r="H840" s="287" t="s">
        <v>3228</v>
      </c>
      <c r="I840" s="334">
        <v>44616</v>
      </c>
      <c r="J840" s="334">
        <v>44686</v>
      </c>
      <c r="K840" s="336"/>
    </row>
    <row r="841" spans="1:11" ht="25.5" x14ac:dyDescent="0.2">
      <c r="A841" s="287">
        <v>245</v>
      </c>
      <c r="B841" s="332" t="s">
        <v>501</v>
      </c>
      <c r="C841" s="287" t="s">
        <v>3225</v>
      </c>
      <c r="D841" s="332" t="s">
        <v>3338</v>
      </c>
      <c r="E841" s="333">
        <v>50670</v>
      </c>
      <c r="F841" s="332" t="s">
        <v>3360</v>
      </c>
      <c r="G841" s="332" t="s">
        <v>3361</v>
      </c>
      <c r="H841" s="287" t="s">
        <v>3228</v>
      </c>
      <c r="I841" s="334">
        <v>44616</v>
      </c>
      <c r="J841" s="334">
        <v>44686</v>
      </c>
      <c r="K841" s="336"/>
    </row>
    <row r="842" spans="1:11" ht="25.5" x14ac:dyDescent="0.2">
      <c r="A842" s="287">
        <v>246</v>
      </c>
      <c r="B842" s="332" t="s">
        <v>501</v>
      </c>
      <c r="C842" s="287" t="s">
        <v>3225</v>
      </c>
      <c r="D842" s="332" t="s">
        <v>3338</v>
      </c>
      <c r="E842" s="333">
        <v>30852</v>
      </c>
      <c r="F842" s="332" t="s">
        <v>3360</v>
      </c>
      <c r="G842" s="332" t="s">
        <v>3361</v>
      </c>
      <c r="H842" s="287" t="s">
        <v>3228</v>
      </c>
      <c r="I842" s="334">
        <v>44616</v>
      </c>
      <c r="J842" s="334">
        <v>44686</v>
      </c>
      <c r="K842" s="336"/>
    </row>
    <row r="843" spans="1:11" ht="25.5" x14ac:dyDescent="0.2">
      <c r="A843" s="287">
        <v>247</v>
      </c>
      <c r="B843" s="332" t="s">
        <v>589</v>
      </c>
      <c r="C843" s="287" t="s">
        <v>3225</v>
      </c>
      <c r="D843" s="332" t="s">
        <v>3226</v>
      </c>
      <c r="E843" s="333">
        <v>18000</v>
      </c>
      <c r="F843" s="332" t="s">
        <v>3782</v>
      </c>
      <c r="G843" s="332" t="s">
        <v>3783</v>
      </c>
      <c r="H843" s="287" t="s">
        <v>3228</v>
      </c>
      <c r="I843" s="334">
        <v>44684</v>
      </c>
      <c r="J843" s="334">
        <v>44684</v>
      </c>
      <c r="K843" s="336"/>
    </row>
    <row r="844" spans="1:11" ht="38.25" x14ac:dyDescent="0.2">
      <c r="A844" s="287">
        <v>248</v>
      </c>
      <c r="B844" s="332" t="s">
        <v>1467</v>
      </c>
      <c r="C844" s="287" t="s">
        <v>3225</v>
      </c>
      <c r="D844" s="332" t="s">
        <v>3277</v>
      </c>
      <c r="E844" s="333">
        <v>610.25</v>
      </c>
      <c r="F844" s="332" t="s">
        <v>3695</v>
      </c>
      <c r="G844" s="332" t="s">
        <v>3696</v>
      </c>
      <c r="H844" s="287" t="s">
        <v>3228</v>
      </c>
      <c r="I844" s="334">
        <v>44513</v>
      </c>
      <c r="J844" s="334">
        <v>44685</v>
      </c>
      <c r="K844" s="336"/>
    </row>
    <row r="845" spans="1:11" ht="38.25" x14ac:dyDescent="0.2">
      <c r="A845" s="287">
        <v>249</v>
      </c>
      <c r="B845" s="332" t="s">
        <v>1467</v>
      </c>
      <c r="C845" s="287" t="s">
        <v>3225</v>
      </c>
      <c r="D845" s="332" t="s">
        <v>3277</v>
      </c>
      <c r="E845" s="333">
        <v>1225.44</v>
      </c>
      <c r="F845" s="332" t="s">
        <v>3695</v>
      </c>
      <c r="G845" s="332" t="s">
        <v>3696</v>
      </c>
      <c r="H845" s="287" t="s">
        <v>3228</v>
      </c>
      <c r="I845" s="334">
        <v>44513</v>
      </c>
      <c r="J845" s="334">
        <v>44685</v>
      </c>
      <c r="K845" s="336"/>
    </row>
    <row r="846" spans="1:11" ht="38.25" x14ac:dyDescent="0.2">
      <c r="A846" s="287">
        <v>250</v>
      </c>
      <c r="B846" s="332" t="s">
        <v>1467</v>
      </c>
      <c r="C846" s="287" t="s">
        <v>3225</v>
      </c>
      <c r="D846" s="332" t="s">
        <v>3277</v>
      </c>
      <c r="E846" s="333">
        <v>3928.09</v>
      </c>
      <c r="F846" s="332" t="s">
        <v>3695</v>
      </c>
      <c r="G846" s="332" t="s">
        <v>3696</v>
      </c>
      <c r="H846" s="287" t="s">
        <v>3228</v>
      </c>
      <c r="I846" s="334">
        <v>44513</v>
      </c>
      <c r="J846" s="334">
        <v>44685</v>
      </c>
      <c r="K846" s="336"/>
    </row>
    <row r="847" spans="1:11" ht="38.25" x14ac:dyDescent="0.2">
      <c r="A847" s="287">
        <v>251</v>
      </c>
      <c r="B847" s="332" t="s">
        <v>1467</v>
      </c>
      <c r="C847" s="287" t="s">
        <v>3225</v>
      </c>
      <c r="D847" s="332" t="s">
        <v>3277</v>
      </c>
      <c r="E847" s="333">
        <v>1834.16</v>
      </c>
      <c r="F847" s="332" t="s">
        <v>3695</v>
      </c>
      <c r="G847" s="332" t="s">
        <v>3696</v>
      </c>
      <c r="H847" s="287" t="s">
        <v>3228</v>
      </c>
      <c r="I847" s="334">
        <v>44513</v>
      </c>
      <c r="J847" s="334">
        <v>44685</v>
      </c>
      <c r="K847" s="336"/>
    </row>
    <row r="848" spans="1:11" ht="25.5" x14ac:dyDescent="0.2">
      <c r="A848" s="287">
        <v>252</v>
      </c>
      <c r="B848" s="332" t="s">
        <v>589</v>
      </c>
      <c r="C848" s="287" t="s">
        <v>3225</v>
      </c>
      <c r="D848" s="332" t="s">
        <v>3226</v>
      </c>
      <c r="E848" s="333">
        <v>34210.559999999998</v>
      </c>
      <c r="F848" s="332" t="s">
        <v>3742</v>
      </c>
      <c r="G848" s="332" t="s">
        <v>3743</v>
      </c>
      <c r="H848" s="287" t="s">
        <v>3228</v>
      </c>
      <c r="I848" s="334">
        <v>44687</v>
      </c>
      <c r="J848" s="334">
        <v>44687</v>
      </c>
      <c r="K848" s="336"/>
    </row>
    <row r="849" spans="1:11" ht="25.5" x14ac:dyDescent="0.2">
      <c r="A849" s="287">
        <v>253</v>
      </c>
      <c r="B849" s="332" t="s">
        <v>589</v>
      </c>
      <c r="C849" s="287" t="s">
        <v>3225</v>
      </c>
      <c r="D849" s="332" t="s">
        <v>3226</v>
      </c>
      <c r="E849" s="333">
        <v>36509.97</v>
      </c>
      <c r="F849" s="332" t="s">
        <v>3742</v>
      </c>
      <c r="G849" s="332" t="s">
        <v>3743</v>
      </c>
      <c r="H849" s="287" t="s">
        <v>3228</v>
      </c>
      <c r="I849" s="334">
        <v>44687</v>
      </c>
      <c r="J849" s="334">
        <v>44687</v>
      </c>
      <c r="K849" s="336"/>
    </row>
    <row r="850" spans="1:11" ht="25.5" x14ac:dyDescent="0.2">
      <c r="A850" s="287">
        <v>254</v>
      </c>
      <c r="B850" s="332" t="s">
        <v>589</v>
      </c>
      <c r="C850" s="287" t="s">
        <v>3225</v>
      </c>
      <c r="D850" s="332" t="s">
        <v>3226</v>
      </c>
      <c r="E850" s="333">
        <v>18000</v>
      </c>
      <c r="F850" s="332" t="s">
        <v>3272</v>
      </c>
      <c r="G850" s="332" t="s">
        <v>3273</v>
      </c>
      <c r="H850" s="287" t="s">
        <v>3228</v>
      </c>
      <c r="I850" s="334">
        <v>44690</v>
      </c>
      <c r="J850" s="334">
        <v>44690</v>
      </c>
      <c r="K850" s="336"/>
    </row>
    <row r="851" spans="1:11" ht="38.25" x14ac:dyDescent="0.2">
      <c r="A851" s="287">
        <v>255</v>
      </c>
      <c r="B851" s="332" t="s">
        <v>585</v>
      </c>
      <c r="C851" s="287" t="s">
        <v>3225</v>
      </c>
      <c r="D851" s="332" t="s">
        <v>3226</v>
      </c>
      <c r="E851" s="333">
        <v>75756</v>
      </c>
      <c r="F851" s="332" t="s">
        <v>3784</v>
      </c>
      <c r="G851" s="332" t="s">
        <v>3785</v>
      </c>
      <c r="H851" s="287" t="s">
        <v>3228</v>
      </c>
      <c r="I851" s="334">
        <v>44690</v>
      </c>
      <c r="J851" s="334">
        <v>44690</v>
      </c>
      <c r="K851" s="336"/>
    </row>
    <row r="852" spans="1:11" ht="25.5" x14ac:dyDescent="0.2">
      <c r="A852" s="287">
        <v>256</v>
      </c>
      <c r="B852" s="332" t="s">
        <v>589</v>
      </c>
      <c r="C852" s="287" t="s">
        <v>3225</v>
      </c>
      <c r="D852" s="332" t="s">
        <v>3226</v>
      </c>
      <c r="E852" s="333">
        <v>21000</v>
      </c>
      <c r="F852" s="332" t="s">
        <v>3786</v>
      </c>
      <c r="G852" s="332" t="s">
        <v>3787</v>
      </c>
      <c r="H852" s="287" t="s">
        <v>3228</v>
      </c>
      <c r="I852" s="334">
        <v>44690</v>
      </c>
      <c r="J852" s="334">
        <v>44690</v>
      </c>
      <c r="K852" s="336"/>
    </row>
    <row r="853" spans="1:11" ht="25.5" x14ac:dyDescent="0.2">
      <c r="A853" s="287">
        <v>257</v>
      </c>
      <c r="B853" s="332" t="s">
        <v>589</v>
      </c>
      <c r="C853" s="287" t="s">
        <v>3225</v>
      </c>
      <c r="D853" s="332" t="s">
        <v>3226</v>
      </c>
      <c r="E853" s="333">
        <v>33400</v>
      </c>
      <c r="F853" s="332" t="s">
        <v>3788</v>
      </c>
      <c r="G853" s="332" t="s">
        <v>3789</v>
      </c>
      <c r="H853" s="287" t="s">
        <v>3228</v>
      </c>
      <c r="I853" s="334">
        <v>44692</v>
      </c>
      <c r="J853" s="334">
        <v>44692</v>
      </c>
      <c r="K853" s="336"/>
    </row>
    <row r="854" spans="1:11" ht="25.5" x14ac:dyDescent="0.2">
      <c r="A854" s="287">
        <v>258</v>
      </c>
      <c r="B854" s="332" t="s">
        <v>589</v>
      </c>
      <c r="C854" s="287" t="s">
        <v>3225</v>
      </c>
      <c r="D854" s="332" t="s">
        <v>3226</v>
      </c>
      <c r="E854" s="333">
        <v>29650.98</v>
      </c>
      <c r="F854" s="332" t="s">
        <v>3790</v>
      </c>
      <c r="G854" s="332" t="s">
        <v>3791</v>
      </c>
      <c r="H854" s="287" t="s">
        <v>3228</v>
      </c>
      <c r="I854" s="334">
        <v>44692</v>
      </c>
      <c r="J854" s="334">
        <v>44692</v>
      </c>
      <c r="K854" s="336"/>
    </row>
    <row r="855" spans="1:11" ht="25.5" x14ac:dyDescent="0.2">
      <c r="A855" s="287">
        <v>259</v>
      </c>
      <c r="B855" s="332" t="s">
        <v>589</v>
      </c>
      <c r="C855" s="287" t="s">
        <v>3225</v>
      </c>
      <c r="D855" s="332" t="s">
        <v>3226</v>
      </c>
      <c r="E855" s="333">
        <v>20000</v>
      </c>
      <c r="F855" s="332" t="s">
        <v>3792</v>
      </c>
      <c r="G855" s="332" t="s">
        <v>3793</v>
      </c>
      <c r="H855" s="287" t="s">
        <v>3228</v>
      </c>
      <c r="I855" s="334">
        <v>44692</v>
      </c>
      <c r="J855" s="334">
        <v>44692</v>
      </c>
      <c r="K855" s="336"/>
    </row>
    <row r="856" spans="1:11" ht="25.5" x14ac:dyDescent="0.2">
      <c r="A856" s="287">
        <v>260</v>
      </c>
      <c r="B856" s="332" t="s">
        <v>1467</v>
      </c>
      <c r="C856" s="287" t="s">
        <v>3225</v>
      </c>
      <c r="D856" s="332" t="s">
        <v>3277</v>
      </c>
      <c r="E856" s="333">
        <v>661.32</v>
      </c>
      <c r="F856" s="332" t="s">
        <v>3379</v>
      </c>
      <c r="G856" s="332" t="s">
        <v>3380</v>
      </c>
      <c r="H856" s="287" t="s">
        <v>3228</v>
      </c>
      <c r="I856" s="334">
        <v>44517</v>
      </c>
      <c r="J856" s="334">
        <v>44693</v>
      </c>
      <c r="K856" s="336"/>
    </row>
    <row r="857" spans="1:11" ht="25.5" x14ac:dyDescent="0.2">
      <c r="A857" s="287">
        <v>261</v>
      </c>
      <c r="B857" s="332" t="s">
        <v>1467</v>
      </c>
      <c r="C857" s="287" t="s">
        <v>3225</v>
      </c>
      <c r="D857" s="332" t="s">
        <v>3277</v>
      </c>
      <c r="E857" s="333">
        <v>324.45</v>
      </c>
      <c r="F857" s="332" t="s">
        <v>3379</v>
      </c>
      <c r="G857" s="332" t="s">
        <v>3380</v>
      </c>
      <c r="H857" s="287" t="s">
        <v>3228</v>
      </c>
      <c r="I857" s="334">
        <v>44517</v>
      </c>
      <c r="J857" s="334">
        <v>44693</v>
      </c>
      <c r="K857" s="336"/>
    </row>
    <row r="858" spans="1:11" ht="25.5" x14ac:dyDescent="0.2">
      <c r="A858" s="287">
        <v>262</v>
      </c>
      <c r="B858" s="332" t="s">
        <v>1467</v>
      </c>
      <c r="C858" s="287" t="s">
        <v>3225</v>
      </c>
      <c r="D858" s="332" t="s">
        <v>3277</v>
      </c>
      <c r="E858" s="333">
        <v>1385.23</v>
      </c>
      <c r="F858" s="332" t="s">
        <v>3379</v>
      </c>
      <c r="G858" s="332" t="s">
        <v>3380</v>
      </c>
      <c r="H858" s="287" t="s">
        <v>3228</v>
      </c>
      <c r="I858" s="334">
        <v>44517</v>
      </c>
      <c r="J858" s="334">
        <v>44693</v>
      </c>
      <c r="K858" s="336"/>
    </row>
    <row r="859" spans="1:11" ht="25.5" x14ac:dyDescent="0.2">
      <c r="A859" s="287">
        <v>263</v>
      </c>
      <c r="B859" s="332" t="s">
        <v>1467</v>
      </c>
      <c r="C859" s="287" t="s">
        <v>3225</v>
      </c>
      <c r="D859" s="332" t="s">
        <v>3277</v>
      </c>
      <c r="E859" s="333">
        <v>519.17999999999995</v>
      </c>
      <c r="F859" s="332" t="s">
        <v>3379</v>
      </c>
      <c r="G859" s="332" t="s">
        <v>3380</v>
      </c>
      <c r="H859" s="287" t="s">
        <v>3228</v>
      </c>
      <c r="I859" s="334">
        <v>44517</v>
      </c>
      <c r="J859" s="334">
        <v>44693</v>
      </c>
      <c r="K859" s="336"/>
    </row>
    <row r="860" spans="1:11" ht="25.5" x14ac:dyDescent="0.2">
      <c r="A860" s="287">
        <v>264</v>
      </c>
      <c r="B860" s="332" t="s">
        <v>1467</v>
      </c>
      <c r="C860" s="287" t="s">
        <v>3225</v>
      </c>
      <c r="D860" s="332" t="s">
        <v>3277</v>
      </c>
      <c r="E860" s="333">
        <v>247.15</v>
      </c>
      <c r="F860" s="332" t="s">
        <v>3379</v>
      </c>
      <c r="G860" s="332" t="s">
        <v>3380</v>
      </c>
      <c r="H860" s="287" t="s">
        <v>3228</v>
      </c>
      <c r="I860" s="334">
        <v>44517</v>
      </c>
      <c r="J860" s="334">
        <v>44693</v>
      </c>
      <c r="K860" s="336"/>
    </row>
    <row r="861" spans="1:11" ht="25.5" x14ac:dyDescent="0.2">
      <c r="A861" s="287">
        <v>265</v>
      </c>
      <c r="B861" s="332" t="s">
        <v>1467</v>
      </c>
      <c r="C861" s="287" t="s">
        <v>3225</v>
      </c>
      <c r="D861" s="332" t="s">
        <v>3277</v>
      </c>
      <c r="E861" s="333">
        <v>1144.97</v>
      </c>
      <c r="F861" s="332" t="s">
        <v>3379</v>
      </c>
      <c r="G861" s="332" t="s">
        <v>3380</v>
      </c>
      <c r="H861" s="287" t="s">
        <v>3228</v>
      </c>
      <c r="I861" s="334">
        <v>44517</v>
      </c>
      <c r="J861" s="334">
        <v>44693</v>
      </c>
      <c r="K861" s="336"/>
    </row>
    <row r="862" spans="1:11" ht="25.5" x14ac:dyDescent="0.2">
      <c r="A862" s="287">
        <v>266</v>
      </c>
      <c r="B862" s="332" t="s">
        <v>1467</v>
      </c>
      <c r="C862" s="287" t="s">
        <v>3225</v>
      </c>
      <c r="D862" s="332" t="s">
        <v>3277</v>
      </c>
      <c r="E862" s="333">
        <v>1994.57</v>
      </c>
      <c r="F862" s="332" t="s">
        <v>3379</v>
      </c>
      <c r="G862" s="332" t="s">
        <v>3380</v>
      </c>
      <c r="H862" s="287" t="s">
        <v>3228</v>
      </c>
      <c r="I862" s="334">
        <v>44517</v>
      </c>
      <c r="J862" s="334">
        <v>44693</v>
      </c>
      <c r="K862" s="336"/>
    </row>
    <row r="863" spans="1:11" ht="25.5" x14ac:dyDescent="0.2">
      <c r="A863" s="287">
        <v>267</v>
      </c>
      <c r="B863" s="332" t="s">
        <v>1467</v>
      </c>
      <c r="C863" s="287" t="s">
        <v>3225</v>
      </c>
      <c r="D863" s="332" t="s">
        <v>3277</v>
      </c>
      <c r="E863" s="333">
        <v>1099.74</v>
      </c>
      <c r="F863" s="332" t="s">
        <v>3379</v>
      </c>
      <c r="G863" s="332" t="s">
        <v>3380</v>
      </c>
      <c r="H863" s="287" t="s">
        <v>3228</v>
      </c>
      <c r="I863" s="334">
        <v>44517</v>
      </c>
      <c r="J863" s="334">
        <v>44693</v>
      </c>
      <c r="K863" s="336"/>
    </row>
    <row r="864" spans="1:11" ht="25.5" x14ac:dyDescent="0.2">
      <c r="A864" s="287">
        <v>268</v>
      </c>
      <c r="B864" s="332" t="s">
        <v>589</v>
      </c>
      <c r="C864" s="287" t="s">
        <v>3225</v>
      </c>
      <c r="D864" s="332" t="s">
        <v>3226</v>
      </c>
      <c r="E864" s="333">
        <v>24000</v>
      </c>
      <c r="F864" s="332" t="s">
        <v>3794</v>
      </c>
      <c r="G864" s="332" t="s">
        <v>3795</v>
      </c>
      <c r="H864" s="287" t="s">
        <v>3228</v>
      </c>
      <c r="I864" s="334">
        <v>44693</v>
      </c>
      <c r="J864" s="334">
        <v>44693</v>
      </c>
      <c r="K864" s="336"/>
    </row>
    <row r="865" spans="1:11" ht="25.5" x14ac:dyDescent="0.2">
      <c r="A865" s="287">
        <v>269</v>
      </c>
      <c r="B865" s="332" t="s">
        <v>589</v>
      </c>
      <c r="C865" s="287" t="s">
        <v>3225</v>
      </c>
      <c r="D865" s="332" t="s">
        <v>3226</v>
      </c>
      <c r="E865" s="333">
        <v>30000</v>
      </c>
      <c r="F865" s="332" t="s">
        <v>3796</v>
      </c>
      <c r="G865" s="332" t="s">
        <v>3797</v>
      </c>
      <c r="H865" s="287" t="s">
        <v>3228</v>
      </c>
      <c r="I865" s="334">
        <v>44693</v>
      </c>
      <c r="J865" s="334">
        <v>44693</v>
      </c>
      <c r="K865" s="336"/>
    </row>
    <row r="866" spans="1:11" ht="25.5" x14ac:dyDescent="0.2">
      <c r="A866" s="287">
        <v>270</v>
      </c>
      <c r="B866" s="332" t="s">
        <v>589</v>
      </c>
      <c r="C866" s="287" t="s">
        <v>3225</v>
      </c>
      <c r="D866" s="332" t="s">
        <v>3226</v>
      </c>
      <c r="E866" s="333">
        <v>18000</v>
      </c>
      <c r="F866" s="332" t="s">
        <v>3798</v>
      </c>
      <c r="G866" s="332" t="s">
        <v>3799</v>
      </c>
      <c r="H866" s="287" t="s">
        <v>3228</v>
      </c>
      <c r="I866" s="334">
        <v>44693</v>
      </c>
      <c r="J866" s="334">
        <v>44693</v>
      </c>
      <c r="K866" s="336"/>
    </row>
    <row r="867" spans="1:11" ht="25.5" x14ac:dyDescent="0.2">
      <c r="A867" s="287">
        <v>271</v>
      </c>
      <c r="B867" s="332" t="s">
        <v>501</v>
      </c>
      <c r="C867" s="287" t="s">
        <v>3225</v>
      </c>
      <c r="D867" s="332" t="s">
        <v>3294</v>
      </c>
      <c r="E867" s="333">
        <v>45990</v>
      </c>
      <c r="F867" s="332" t="s">
        <v>3295</v>
      </c>
      <c r="G867" s="332" t="s">
        <v>3296</v>
      </c>
      <c r="H867" s="287" t="s">
        <v>3228</v>
      </c>
      <c r="I867" s="334">
        <v>43144</v>
      </c>
      <c r="J867" s="334">
        <v>44694</v>
      </c>
      <c r="K867" s="336"/>
    </row>
    <row r="868" spans="1:11" ht="25.5" x14ac:dyDescent="0.2">
      <c r="A868" s="287">
        <v>272</v>
      </c>
      <c r="B868" s="332" t="s">
        <v>3276</v>
      </c>
      <c r="C868" s="287" t="s">
        <v>3225</v>
      </c>
      <c r="D868" s="332" t="s">
        <v>3283</v>
      </c>
      <c r="E868" s="333">
        <v>21300</v>
      </c>
      <c r="F868" s="332" t="s">
        <v>3284</v>
      </c>
      <c r="G868" s="332" t="s">
        <v>3285</v>
      </c>
      <c r="H868" s="287" t="s">
        <v>3228</v>
      </c>
      <c r="I868" s="334">
        <v>43196</v>
      </c>
      <c r="J868" s="334">
        <v>44694</v>
      </c>
      <c r="K868" s="336"/>
    </row>
    <row r="869" spans="1:11" ht="25.5" x14ac:dyDescent="0.2">
      <c r="A869" s="287">
        <v>273</v>
      </c>
      <c r="B869" s="332" t="s">
        <v>501</v>
      </c>
      <c r="C869" s="287" t="s">
        <v>3225</v>
      </c>
      <c r="D869" s="332" t="s">
        <v>3280</v>
      </c>
      <c r="E869" s="333">
        <v>128000</v>
      </c>
      <c r="F869" s="332" t="s">
        <v>3281</v>
      </c>
      <c r="G869" s="332" t="s">
        <v>3282</v>
      </c>
      <c r="H869" s="287" t="s">
        <v>3228</v>
      </c>
      <c r="I869" s="334">
        <v>43224</v>
      </c>
      <c r="J869" s="334">
        <v>44694</v>
      </c>
      <c r="K869" s="336"/>
    </row>
    <row r="870" spans="1:11" ht="25.5" x14ac:dyDescent="0.2">
      <c r="A870" s="287">
        <v>274</v>
      </c>
      <c r="B870" s="332" t="s">
        <v>501</v>
      </c>
      <c r="C870" s="287" t="s">
        <v>3225</v>
      </c>
      <c r="D870" s="332" t="s">
        <v>3312</v>
      </c>
      <c r="E870" s="333">
        <v>36000</v>
      </c>
      <c r="F870" s="332" t="s">
        <v>3313</v>
      </c>
      <c r="G870" s="332" t="s">
        <v>3314</v>
      </c>
      <c r="H870" s="287" t="s">
        <v>3228</v>
      </c>
      <c r="I870" s="334">
        <v>43140</v>
      </c>
      <c r="J870" s="334">
        <v>44694</v>
      </c>
      <c r="K870" s="336"/>
    </row>
    <row r="871" spans="1:11" ht="25.5" x14ac:dyDescent="0.2">
      <c r="A871" s="287">
        <v>275</v>
      </c>
      <c r="B871" s="332" t="s">
        <v>589</v>
      </c>
      <c r="C871" s="287" t="s">
        <v>3225</v>
      </c>
      <c r="D871" s="332" t="s">
        <v>3226</v>
      </c>
      <c r="E871" s="333">
        <v>36450</v>
      </c>
      <c r="F871" s="332" t="s">
        <v>3800</v>
      </c>
      <c r="G871" s="332" t="s">
        <v>3801</v>
      </c>
      <c r="H871" s="287" t="s">
        <v>3228</v>
      </c>
      <c r="I871" s="334">
        <v>44694</v>
      </c>
      <c r="J871" s="334">
        <v>44694</v>
      </c>
      <c r="K871" s="336"/>
    </row>
    <row r="872" spans="1:11" ht="25.5" x14ac:dyDescent="0.2">
      <c r="A872" s="287">
        <v>276</v>
      </c>
      <c r="B872" s="332" t="s">
        <v>589</v>
      </c>
      <c r="C872" s="287" t="s">
        <v>3225</v>
      </c>
      <c r="D872" s="332" t="s">
        <v>3226</v>
      </c>
      <c r="E872" s="333">
        <v>18000</v>
      </c>
      <c r="F872" s="332" t="s">
        <v>3407</v>
      </c>
      <c r="G872" s="332" t="s">
        <v>3408</v>
      </c>
      <c r="H872" s="287" t="s">
        <v>3228</v>
      </c>
      <c r="I872" s="334">
        <v>44697</v>
      </c>
      <c r="J872" s="334">
        <v>44697</v>
      </c>
      <c r="K872" s="336"/>
    </row>
    <row r="873" spans="1:11" ht="25.5" x14ac:dyDescent="0.2">
      <c r="A873" s="287">
        <v>277</v>
      </c>
      <c r="B873" s="332" t="s">
        <v>589</v>
      </c>
      <c r="C873" s="287" t="s">
        <v>3225</v>
      </c>
      <c r="D873" s="332" t="s">
        <v>3226</v>
      </c>
      <c r="E873" s="333">
        <v>49478.2</v>
      </c>
      <c r="F873" s="332" t="s">
        <v>3274</v>
      </c>
      <c r="G873" s="332" t="s">
        <v>3275</v>
      </c>
      <c r="H873" s="287" t="s">
        <v>3228</v>
      </c>
      <c r="I873" s="334">
        <v>44697</v>
      </c>
      <c r="J873" s="334">
        <v>44697</v>
      </c>
      <c r="K873" s="336"/>
    </row>
    <row r="874" spans="1:11" ht="25.5" x14ac:dyDescent="0.2">
      <c r="A874" s="287">
        <v>278</v>
      </c>
      <c r="B874" s="332" t="s">
        <v>589</v>
      </c>
      <c r="C874" s="287" t="s">
        <v>3225</v>
      </c>
      <c r="D874" s="332" t="s">
        <v>3226</v>
      </c>
      <c r="E874" s="333">
        <v>27000</v>
      </c>
      <c r="F874" s="332" t="s">
        <v>3649</v>
      </c>
      <c r="G874" s="332" t="s">
        <v>3650</v>
      </c>
      <c r="H874" s="287" t="s">
        <v>3228</v>
      </c>
      <c r="I874" s="334">
        <v>44698</v>
      </c>
      <c r="J874" s="334">
        <v>44698</v>
      </c>
      <c r="K874" s="336"/>
    </row>
    <row r="875" spans="1:11" ht="25.5" x14ac:dyDescent="0.2">
      <c r="A875" s="287">
        <v>279</v>
      </c>
      <c r="B875" s="332" t="s">
        <v>589</v>
      </c>
      <c r="C875" s="287" t="s">
        <v>3225</v>
      </c>
      <c r="D875" s="332" t="s">
        <v>3226</v>
      </c>
      <c r="E875" s="333">
        <v>19500</v>
      </c>
      <c r="F875" s="332" t="s">
        <v>3802</v>
      </c>
      <c r="G875" s="332" t="s">
        <v>3803</v>
      </c>
      <c r="H875" s="287" t="s">
        <v>3228</v>
      </c>
      <c r="I875" s="334">
        <v>44698</v>
      </c>
      <c r="J875" s="334">
        <v>44698</v>
      </c>
      <c r="K875" s="336"/>
    </row>
    <row r="876" spans="1:11" ht="25.5" x14ac:dyDescent="0.2">
      <c r="A876" s="287">
        <v>280</v>
      </c>
      <c r="B876" s="332" t="s">
        <v>589</v>
      </c>
      <c r="C876" s="287" t="s">
        <v>3225</v>
      </c>
      <c r="D876" s="332" t="s">
        <v>3226</v>
      </c>
      <c r="E876" s="333">
        <v>20900</v>
      </c>
      <c r="F876" s="332" t="s">
        <v>3804</v>
      </c>
      <c r="G876" s="332" t="s">
        <v>3805</v>
      </c>
      <c r="H876" s="287" t="s">
        <v>3228</v>
      </c>
      <c r="I876" s="334">
        <v>44699</v>
      </c>
      <c r="J876" s="334">
        <v>44699</v>
      </c>
      <c r="K876" s="336"/>
    </row>
    <row r="877" spans="1:11" ht="25.5" x14ac:dyDescent="0.2">
      <c r="A877" s="287">
        <v>281</v>
      </c>
      <c r="B877" s="332" t="s">
        <v>589</v>
      </c>
      <c r="C877" s="287" t="s">
        <v>3225</v>
      </c>
      <c r="D877" s="332" t="s">
        <v>3226</v>
      </c>
      <c r="E877" s="333">
        <v>18000</v>
      </c>
      <c r="F877" s="332" t="s">
        <v>3806</v>
      </c>
      <c r="G877" s="332" t="s">
        <v>3807</v>
      </c>
      <c r="H877" s="287" t="s">
        <v>3228</v>
      </c>
      <c r="I877" s="334">
        <v>44699</v>
      </c>
      <c r="J877" s="334">
        <v>44699</v>
      </c>
      <c r="K877" s="336"/>
    </row>
    <row r="878" spans="1:11" ht="25.5" x14ac:dyDescent="0.2">
      <c r="A878" s="287">
        <v>282</v>
      </c>
      <c r="B878" s="332" t="s">
        <v>589</v>
      </c>
      <c r="C878" s="287" t="s">
        <v>3225</v>
      </c>
      <c r="D878" s="332" t="s">
        <v>3226</v>
      </c>
      <c r="E878" s="333">
        <v>22680</v>
      </c>
      <c r="F878" s="332" t="s">
        <v>3808</v>
      </c>
      <c r="G878" s="332" t="s">
        <v>3809</v>
      </c>
      <c r="H878" s="287" t="s">
        <v>3228</v>
      </c>
      <c r="I878" s="334">
        <v>44699</v>
      </c>
      <c r="J878" s="334">
        <v>44699</v>
      </c>
      <c r="K878" s="336"/>
    </row>
    <row r="879" spans="1:11" ht="25.5" x14ac:dyDescent="0.2">
      <c r="A879" s="287">
        <v>283</v>
      </c>
      <c r="B879" s="332" t="s">
        <v>589</v>
      </c>
      <c r="C879" s="287" t="s">
        <v>3225</v>
      </c>
      <c r="D879" s="332" t="s">
        <v>3226</v>
      </c>
      <c r="E879" s="333">
        <v>36780</v>
      </c>
      <c r="F879" s="332" t="s">
        <v>3810</v>
      </c>
      <c r="G879" s="332" t="s">
        <v>3811</v>
      </c>
      <c r="H879" s="287" t="s">
        <v>3228</v>
      </c>
      <c r="I879" s="334">
        <v>44700</v>
      </c>
      <c r="J879" s="334">
        <v>44700</v>
      </c>
      <c r="K879" s="336"/>
    </row>
    <row r="880" spans="1:11" ht="25.5" x14ac:dyDescent="0.2">
      <c r="A880" s="287">
        <v>284</v>
      </c>
      <c r="B880" s="332" t="s">
        <v>589</v>
      </c>
      <c r="C880" s="287" t="s">
        <v>3225</v>
      </c>
      <c r="D880" s="332" t="s">
        <v>3226</v>
      </c>
      <c r="E880" s="333">
        <v>24000</v>
      </c>
      <c r="F880" s="332" t="s">
        <v>3812</v>
      </c>
      <c r="G880" s="332" t="s">
        <v>3813</v>
      </c>
      <c r="H880" s="287" t="s">
        <v>3228</v>
      </c>
      <c r="I880" s="334">
        <v>44700</v>
      </c>
      <c r="J880" s="334">
        <v>44700</v>
      </c>
      <c r="K880" s="336"/>
    </row>
    <row r="881" spans="1:11" ht="25.5" x14ac:dyDescent="0.2">
      <c r="A881" s="287">
        <v>285</v>
      </c>
      <c r="B881" s="332" t="s">
        <v>589</v>
      </c>
      <c r="C881" s="287" t="s">
        <v>3225</v>
      </c>
      <c r="D881" s="332" t="s">
        <v>3226</v>
      </c>
      <c r="E881" s="333">
        <v>24000</v>
      </c>
      <c r="F881" s="332" t="s">
        <v>3814</v>
      </c>
      <c r="G881" s="332" t="s">
        <v>3815</v>
      </c>
      <c r="H881" s="287" t="s">
        <v>3228</v>
      </c>
      <c r="I881" s="334">
        <v>44701</v>
      </c>
      <c r="J881" s="334">
        <v>44701</v>
      </c>
      <c r="K881" s="336"/>
    </row>
    <row r="882" spans="1:11" ht="25.5" x14ac:dyDescent="0.2">
      <c r="A882" s="287">
        <v>286</v>
      </c>
      <c r="B882" s="332" t="s">
        <v>589</v>
      </c>
      <c r="C882" s="287" t="s">
        <v>3225</v>
      </c>
      <c r="D882" s="332" t="s">
        <v>3226</v>
      </c>
      <c r="E882" s="333">
        <v>31500</v>
      </c>
      <c r="F882" s="332" t="s">
        <v>3657</v>
      </c>
      <c r="G882" s="332" t="s">
        <v>3658</v>
      </c>
      <c r="H882" s="287" t="s">
        <v>3228</v>
      </c>
      <c r="I882" s="334">
        <v>44700</v>
      </c>
      <c r="J882" s="334">
        <v>44700</v>
      </c>
      <c r="K882" s="336"/>
    </row>
    <row r="883" spans="1:11" ht="25.5" x14ac:dyDescent="0.2">
      <c r="A883" s="287">
        <v>287</v>
      </c>
      <c r="B883" s="332" t="s">
        <v>589</v>
      </c>
      <c r="C883" s="287" t="s">
        <v>3225</v>
      </c>
      <c r="D883" s="332" t="s">
        <v>3226</v>
      </c>
      <c r="E883" s="333">
        <v>24000</v>
      </c>
      <c r="F883" s="332" t="s">
        <v>3405</v>
      </c>
      <c r="G883" s="332" t="s">
        <v>3406</v>
      </c>
      <c r="H883" s="287" t="s">
        <v>3228</v>
      </c>
      <c r="I883" s="334">
        <v>44704</v>
      </c>
      <c r="J883" s="334">
        <v>44704</v>
      </c>
      <c r="K883" s="336"/>
    </row>
    <row r="884" spans="1:11" ht="25.5" x14ac:dyDescent="0.2">
      <c r="A884" s="287">
        <v>288</v>
      </c>
      <c r="B884" s="332" t="s">
        <v>589</v>
      </c>
      <c r="C884" s="287" t="s">
        <v>3225</v>
      </c>
      <c r="D884" s="332" t="s">
        <v>3226</v>
      </c>
      <c r="E884" s="333">
        <v>18000</v>
      </c>
      <c r="F884" s="332" t="s">
        <v>3637</v>
      </c>
      <c r="G884" s="332" t="s">
        <v>3638</v>
      </c>
      <c r="H884" s="287" t="s">
        <v>3228</v>
      </c>
      <c r="I884" s="334">
        <v>44704</v>
      </c>
      <c r="J884" s="334">
        <v>44704</v>
      </c>
      <c r="K884" s="336"/>
    </row>
    <row r="885" spans="1:11" ht="25.5" x14ac:dyDescent="0.2">
      <c r="A885" s="287">
        <v>289</v>
      </c>
      <c r="B885" s="332" t="s">
        <v>589</v>
      </c>
      <c r="C885" s="287" t="s">
        <v>3225</v>
      </c>
      <c r="D885" s="332" t="s">
        <v>3226</v>
      </c>
      <c r="E885" s="333">
        <v>32500</v>
      </c>
      <c r="F885" s="332" t="s">
        <v>3816</v>
      </c>
      <c r="G885" s="332" t="s">
        <v>3817</v>
      </c>
      <c r="H885" s="287" t="s">
        <v>3228</v>
      </c>
      <c r="I885" s="334">
        <v>44704</v>
      </c>
      <c r="J885" s="334">
        <v>44704</v>
      </c>
      <c r="K885" s="336"/>
    </row>
    <row r="886" spans="1:11" ht="25.5" x14ac:dyDescent="0.2">
      <c r="A886" s="287">
        <v>290</v>
      </c>
      <c r="B886" s="332" t="s">
        <v>589</v>
      </c>
      <c r="C886" s="287" t="s">
        <v>3225</v>
      </c>
      <c r="D886" s="332" t="s">
        <v>3226</v>
      </c>
      <c r="E886" s="333">
        <v>18000</v>
      </c>
      <c r="F886" s="332" t="s">
        <v>3659</v>
      </c>
      <c r="G886" s="332" t="s">
        <v>3660</v>
      </c>
      <c r="H886" s="287" t="s">
        <v>3228</v>
      </c>
      <c r="I886" s="334">
        <v>44705</v>
      </c>
      <c r="J886" s="334">
        <v>44705</v>
      </c>
      <c r="K886" s="336"/>
    </row>
    <row r="887" spans="1:11" ht="25.5" x14ac:dyDescent="0.2">
      <c r="A887" s="287">
        <v>291</v>
      </c>
      <c r="B887" s="332" t="s">
        <v>633</v>
      </c>
      <c r="C887" s="287" t="s">
        <v>3225</v>
      </c>
      <c r="D887" s="332" t="s">
        <v>3297</v>
      </c>
      <c r="E887" s="333">
        <v>29886.74</v>
      </c>
      <c r="F887" s="332" t="s">
        <v>3375</v>
      </c>
      <c r="G887" s="332" t="s">
        <v>3376</v>
      </c>
      <c r="H887" s="287" t="s">
        <v>3228</v>
      </c>
      <c r="I887" s="334">
        <v>44266</v>
      </c>
      <c r="J887" s="334">
        <v>44705</v>
      </c>
      <c r="K887" s="336"/>
    </row>
    <row r="888" spans="1:11" ht="25.5" x14ac:dyDescent="0.2">
      <c r="A888" s="287">
        <v>292</v>
      </c>
      <c r="B888" s="332" t="s">
        <v>589</v>
      </c>
      <c r="C888" s="287" t="s">
        <v>3225</v>
      </c>
      <c r="D888" s="332" t="s">
        <v>3226</v>
      </c>
      <c r="E888" s="333">
        <v>24000</v>
      </c>
      <c r="F888" s="332" t="s">
        <v>3387</v>
      </c>
      <c r="G888" s="332" t="s">
        <v>3388</v>
      </c>
      <c r="H888" s="287" t="s">
        <v>3228</v>
      </c>
      <c r="I888" s="334">
        <v>44707</v>
      </c>
      <c r="J888" s="334">
        <v>44707</v>
      </c>
      <c r="K888" s="336"/>
    </row>
    <row r="889" spans="1:11" ht="25.5" x14ac:dyDescent="0.2">
      <c r="A889" s="287">
        <v>293</v>
      </c>
      <c r="B889" s="332" t="s">
        <v>589</v>
      </c>
      <c r="C889" s="287" t="s">
        <v>3225</v>
      </c>
      <c r="D889" s="332" t="s">
        <v>3226</v>
      </c>
      <c r="E889" s="333">
        <v>21000</v>
      </c>
      <c r="F889" s="332" t="s">
        <v>3818</v>
      </c>
      <c r="G889" s="332" t="s">
        <v>3819</v>
      </c>
      <c r="H889" s="287" t="s">
        <v>3228</v>
      </c>
      <c r="I889" s="334">
        <v>44707</v>
      </c>
      <c r="J889" s="334">
        <v>44707</v>
      </c>
      <c r="K889" s="336"/>
    </row>
    <row r="890" spans="1:11" ht="25.5" x14ac:dyDescent="0.2">
      <c r="A890" s="287">
        <v>294</v>
      </c>
      <c r="B890" s="332" t="s">
        <v>589</v>
      </c>
      <c r="C890" s="287" t="s">
        <v>3225</v>
      </c>
      <c r="D890" s="332" t="s">
        <v>3226</v>
      </c>
      <c r="E890" s="333">
        <v>22500</v>
      </c>
      <c r="F890" s="332" t="s">
        <v>3673</v>
      </c>
      <c r="G890" s="332" t="s">
        <v>3674</v>
      </c>
      <c r="H890" s="287" t="s">
        <v>3228</v>
      </c>
      <c r="I890" s="334">
        <v>44707</v>
      </c>
      <c r="J890" s="334">
        <v>44707</v>
      </c>
      <c r="K890" s="336"/>
    </row>
    <row r="891" spans="1:11" ht="25.5" x14ac:dyDescent="0.2">
      <c r="A891" s="287">
        <v>295</v>
      </c>
      <c r="B891" s="332" t="s">
        <v>589</v>
      </c>
      <c r="C891" s="287" t="s">
        <v>3225</v>
      </c>
      <c r="D891" s="332" t="s">
        <v>3226</v>
      </c>
      <c r="E891" s="333">
        <v>30000</v>
      </c>
      <c r="F891" s="332" t="s">
        <v>3669</v>
      </c>
      <c r="G891" s="332" t="s">
        <v>3670</v>
      </c>
      <c r="H891" s="287" t="s">
        <v>3228</v>
      </c>
      <c r="I891" s="334">
        <v>44707</v>
      </c>
      <c r="J891" s="334">
        <v>44707</v>
      </c>
      <c r="K891" s="336"/>
    </row>
    <row r="892" spans="1:11" ht="25.5" x14ac:dyDescent="0.2">
      <c r="A892" s="287">
        <v>296</v>
      </c>
      <c r="B892" s="332" t="s">
        <v>589</v>
      </c>
      <c r="C892" s="287" t="s">
        <v>3225</v>
      </c>
      <c r="D892" s="332" t="s">
        <v>3226</v>
      </c>
      <c r="E892" s="333">
        <v>19135</v>
      </c>
      <c r="F892" s="332" t="s">
        <v>3820</v>
      </c>
      <c r="G892" s="332" t="s">
        <v>3821</v>
      </c>
      <c r="H892" s="287" t="s">
        <v>3228</v>
      </c>
      <c r="I892" s="334">
        <v>44707</v>
      </c>
      <c r="J892" s="334">
        <v>44707</v>
      </c>
      <c r="K892" s="336"/>
    </row>
    <row r="893" spans="1:11" ht="25.5" x14ac:dyDescent="0.2">
      <c r="A893" s="287">
        <v>297</v>
      </c>
      <c r="B893" s="332" t="s">
        <v>589</v>
      </c>
      <c r="C893" s="287" t="s">
        <v>3225</v>
      </c>
      <c r="D893" s="332" t="s">
        <v>3226</v>
      </c>
      <c r="E893" s="333">
        <v>18000</v>
      </c>
      <c r="F893" s="332" t="s">
        <v>3675</v>
      </c>
      <c r="G893" s="332" t="s">
        <v>3676</v>
      </c>
      <c r="H893" s="287" t="s">
        <v>3228</v>
      </c>
      <c r="I893" s="334">
        <v>44708</v>
      </c>
      <c r="J893" s="334">
        <v>44708</v>
      </c>
      <c r="K893" s="336"/>
    </row>
    <row r="894" spans="1:11" ht="25.5" x14ac:dyDescent="0.2">
      <c r="A894" s="287">
        <v>298</v>
      </c>
      <c r="B894" s="332" t="s">
        <v>501</v>
      </c>
      <c r="C894" s="287" t="s">
        <v>3225</v>
      </c>
      <c r="D894" s="332" t="s">
        <v>3304</v>
      </c>
      <c r="E894" s="333">
        <v>12041.77</v>
      </c>
      <c r="F894" s="332" t="s">
        <v>3303</v>
      </c>
      <c r="G894" s="332" t="s">
        <v>2318</v>
      </c>
      <c r="H894" s="287" t="s">
        <v>3228</v>
      </c>
      <c r="I894" s="334">
        <v>43892</v>
      </c>
      <c r="J894" s="334">
        <v>44708</v>
      </c>
      <c r="K894" s="336"/>
    </row>
    <row r="895" spans="1:11" ht="25.5" x14ac:dyDescent="0.2">
      <c r="A895" s="287">
        <v>299</v>
      </c>
      <c r="B895" s="332" t="s">
        <v>589</v>
      </c>
      <c r="C895" s="287" t="s">
        <v>3225</v>
      </c>
      <c r="D895" s="332" t="s">
        <v>3226</v>
      </c>
      <c r="E895" s="333">
        <v>20746.759999999998</v>
      </c>
      <c r="F895" s="332" t="s">
        <v>3249</v>
      </c>
      <c r="G895" s="332" t="s">
        <v>3250</v>
      </c>
      <c r="H895" s="287" t="s">
        <v>3228</v>
      </c>
      <c r="I895" s="334">
        <v>44708</v>
      </c>
      <c r="J895" s="334">
        <v>44708</v>
      </c>
      <c r="K895" s="336"/>
    </row>
    <row r="896" spans="1:11" ht="25.5" x14ac:dyDescent="0.2">
      <c r="A896" s="287">
        <v>300</v>
      </c>
      <c r="B896" s="332" t="s">
        <v>589</v>
      </c>
      <c r="C896" s="287" t="s">
        <v>3225</v>
      </c>
      <c r="D896" s="332" t="s">
        <v>3226</v>
      </c>
      <c r="E896" s="333">
        <v>20600</v>
      </c>
      <c r="F896" s="332" t="s">
        <v>3822</v>
      </c>
      <c r="G896" s="332" t="s">
        <v>3823</v>
      </c>
      <c r="H896" s="287" t="s">
        <v>3228</v>
      </c>
      <c r="I896" s="334">
        <v>44711</v>
      </c>
      <c r="J896" s="334">
        <v>44711</v>
      </c>
      <c r="K896" s="336"/>
    </row>
    <row r="897" spans="1:11" ht="25.5" x14ac:dyDescent="0.2">
      <c r="A897" s="287">
        <v>301</v>
      </c>
      <c r="B897" s="332" t="s">
        <v>3286</v>
      </c>
      <c r="C897" s="287" t="s">
        <v>3225</v>
      </c>
      <c r="D897" s="332" t="s">
        <v>3287</v>
      </c>
      <c r="E897" s="333">
        <v>49700</v>
      </c>
      <c r="F897" s="332" t="s">
        <v>3288</v>
      </c>
      <c r="G897" s="332" t="s">
        <v>3289</v>
      </c>
      <c r="H897" s="287" t="s">
        <v>3228</v>
      </c>
      <c r="I897" s="334">
        <v>42507</v>
      </c>
      <c r="J897" s="334">
        <v>44711</v>
      </c>
      <c r="K897" s="336"/>
    </row>
    <row r="898" spans="1:11" ht="25.5" x14ac:dyDescent="0.2">
      <c r="A898" s="287">
        <v>302</v>
      </c>
      <c r="B898" s="332" t="s">
        <v>589</v>
      </c>
      <c r="C898" s="287" t="s">
        <v>3225</v>
      </c>
      <c r="D898" s="332" t="s">
        <v>3226</v>
      </c>
      <c r="E898" s="333">
        <v>27000</v>
      </c>
      <c r="F898" s="332" t="s">
        <v>3237</v>
      </c>
      <c r="G898" s="332" t="s">
        <v>3238</v>
      </c>
      <c r="H898" s="287" t="s">
        <v>3228</v>
      </c>
      <c r="I898" s="334">
        <v>44711</v>
      </c>
      <c r="J898" s="334">
        <v>44711</v>
      </c>
      <c r="K898" s="336"/>
    </row>
    <row r="899" spans="1:11" ht="25.5" x14ac:dyDescent="0.2">
      <c r="A899" s="287">
        <v>303</v>
      </c>
      <c r="B899" s="332" t="s">
        <v>589</v>
      </c>
      <c r="C899" s="287" t="s">
        <v>3225</v>
      </c>
      <c r="D899" s="332" t="s">
        <v>3226</v>
      </c>
      <c r="E899" s="333">
        <v>18000</v>
      </c>
      <c r="F899" s="332" t="s">
        <v>3824</v>
      </c>
      <c r="G899" s="332" t="s">
        <v>3825</v>
      </c>
      <c r="H899" s="287" t="s">
        <v>3228</v>
      </c>
      <c r="I899" s="334">
        <v>44713</v>
      </c>
      <c r="J899" s="334">
        <v>44713</v>
      </c>
      <c r="K899" s="336"/>
    </row>
    <row r="900" spans="1:11" ht="51" x14ac:dyDescent="0.2">
      <c r="A900" s="287">
        <v>304</v>
      </c>
      <c r="B900" s="332" t="s">
        <v>585</v>
      </c>
      <c r="C900" s="287" t="s">
        <v>3225</v>
      </c>
      <c r="D900" s="332" t="s">
        <v>3226</v>
      </c>
      <c r="E900" s="333">
        <v>37736.400000000001</v>
      </c>
      <c r="F900" s="332" t="s">
        <v>3679</v>
      </c>
      <c r="G900" s="332" t="s">
        <v>3680</v>
      </c>
      <c r="H900" s="287" t="s">
        <v>3228</v>
      </c>
      <c r="I900" s="334">
        <v>44713</v>
      </c>
      <c r="J900" s="334">
        <v>44713</v>
      </c>
      <c r="K900" s="336"/>
    </row>
    <row r="901" spans="1:11" ht="25.5" x14ac:dyDescent="0.2">
      <c r="A901" s="287">
        <v>305</v>
      </c>
      <c r="B901" s="332" t="s">
        <v>589</v>
      </c>
      <c r="C901" s="287" t="s">
        <v>3225</v>
      </c>
      <c r="D901" s="332" t="s">
        <v>3226</v>
      </c>
      <c r="E901" s="333">
        <v>21000</v>
      </c>
      <c r="F901" s="332" t="s">
        <v>3826</v>
      </c>
      <c r="G901" s="332" t="s">
        <v>3827</v>
      </c>
      <c r="H901" s="287" t="s">
        <v>3228</v>
      </c>
      <c r="I901" s="334">
        <v>44714</v>
      </c>
      <c r="J901" s="334">
        <v>44714</v>
      </c>
      <c r="K901" s="336"/>
    </row>
    <row r="902" spans="1:11" ht="25.5" x14ac:dyDescent="0.2">
      <c r="A902" s="287">
        <v>306</v>
      </c>
      <c r="B902" s="332" t="s">
        <v>589</v>
      </c>
      <c r="C902" s="287" t="s">
        <v>3225</v>
      </c>
      <c r="D902" s="332" t="s">
        <v>3226</v>
      </c>
      <c r="E902" s="333">
        <v>26448</v>
      </c>
      <c r="F902" s="332" t="s">
        <v>3828</v>
      </c>
      <c r="G902" s="332" t="s">
        <v>3829</v>
      </c>
      <c r="H902" s="287" t="s">
        <v>3228</v>
      </c>
      <c r="I902" s="334">
        <v>44714</v>
      </c>
      <c r="J902" s="334">
        <v>44714</v>
      </c>
      <c r="K902" s="336"/>
    </row>
    <row r="903" spans="1:11" ht="25.5" x14ac:dyDescent="0.2">
      <c r="A903" s="287">
        <v>307</v>
      </c>
      <c r="B903" s="332" t="s">
        <v>1467</v>
      </c>
      <c r="C903" s="287" t="s">
        <v>3225</v>
      </c>
      <c r="D903" s="332" t="s">
        <v>3277</v>
      </c>
      <c r="E903" s="333">
        <v>6329.34</v>
      </c>
      <c r="F903" s="332" t="s">
        <v>3830</v>
      </c>
      <c r="G903" s="332" t="s">
        <v>3831</v>
      </c>
      <c r="H903" s="287" t="s">
        <v>3228</v>
      </c>
      <c r="I903" s="334">
        <v>44658</v>
      </c>
      <c r="J903" s="334">
        <v>44714</v>
      </c>
      <c r="K903" s="336"/>
    </row>
    <row r="904" spans="1:11" ht="25.5" x14ac:dyDescent="0.2">
      <c r="A904" s="287">
        <v>308</v>
      </c>
      <c r="B904" s="332" t="s">
        <v>1467</v>
      </c>
      <c r="C904" s="287" t="s">
        <v>3225</v>
      </c>
      <c r="D904" s="332" t="s">
        <v>3277</v>
      </c>
      <c r="E904" s="333">
        <v>734.4</v>
      </c>
      <c r="F904" s="332" t="s">
        <v>3379</v>
      </c>
      <c r="G904" s="332" t="s">
        <v>3380</v>
      </c>
      <c r="H904" s="287" t="s">
        <v>3228</v>
      </c>
      <c r="I904" s="334">
        <v>44517</v>
      </c>
      <c r="J904" s="334">
        <v>44714</v>
      </c>
      <c r="K904" s="336"/>
    </row>
    <row r="905" spans="1:11" ht="25.5" x14ac:dyDescent="0.2">
      <c r="A905" s="287">
        <v>309</v>
      </c>
      <c r="B905" s="332" t="s">
        <v>1467</v>
      </c>
      <c r="C905" s="287" t="s">
        <v>3225</v>
      </c>
      <c r="D905" s="332" t="s">
        <v>3277</v>
      </c>
      <c r="E905" s="333">
        <v>1504.28</v>
      </c>
      <c r="F905" s="332" t="s">
        <v>3379</v>
      </c>
      <c r="G905" s="332" t="s">
        <v>3380</v>
      </c>
      <c r="H905" s="287" t="s">
        <v>3228</v>
      </c>
      <c r="I905" s="334">
        <v>44517</v>
      </c>
      <c r="J905" s="334">
        <v>44714</v>
      </c>
      <c r="K905" s="336"/>
    </row>
    <row r="906" spans="1:11" ht="25.5" x14ac:dyDescent="0.2">
      <c r="A906" s="287">
        <v>310</v>
      </c>
      <c r="B906" s="332" t="s">
        <v>1467</v>
      </c>
      <c r="C906" s="287" t="s">
        <v>3225</v>
      </c>
      <c r="D906" s="332" t="s">
        <v>3277</v>
      </c>
      <c r="E906" s="333">
        <v>1098.02</v>
      </c>
      <c r="F906" s="332" t="s">
        <v>3379</v>
      </c>
      <c r="G906" s="332" t="s">
        <v>3380</v>
      </c>
      <c r="H906" s="287" t="s">
        <v>3228</v>
      </c>
      <c r="I906" s="334">
        <v>44517</v>
      </c>
      <c r="J906" s="334">
        <v>44714</v>
      </c>
      <c r="K906" s="336"/>
    </row>
    <row r="907" spans="1:11" ht="25.5" x14ac:dyDescent="0.2">
      <c r="A907" s="287">
        <v>311</v>
      </c>
      <c r="B907" s="332" t="s">
        <v>589</v>
      </c>
      <c r="C907" s="287" t="s">
        <v>3225</v>
      </c>
      <c r="D907" s="332" t="s">
        <v>3226</v>
      </c>
      <c r="E907" s="333">
        <v>36509.97</v>
      </c>
      <c r="F907" s="332" t="s">
        <v>3742</v>
      </c>
      <c r="G907" s="332" t="s">
        <v>3743</v>
      </c>
      <c r="H907" s="287" t="s">
        <v>3228</v>
      </c>
      <c r="I907" s="334">
        <v>44716</v>
      </c>
      <c r="J907" s="334">
        <v>44716</v>
      </c>
      <c r="K907" s="336"/>
    </row>
    <row r="908" spans="1:11" ht="25.5" x14ac:dyDescent="0.2">
      <c r="A908" s="287">
        <v>312</v>
      </c>
      <c r="B908" s="332" t="s">
        <v>589</v>
      </c>
      <c r="C908" s="287" t="s">
        <v>3225</v>
      </c>
      <c r="D908" s="332" t="s">
        <v>3226</v>
      </c>
      <c r="E908" s="333">
        <v>34542.85</v>
      </c>
      <c r="F908" s="332" t="s">
        <v>3742</v>
      </c>
      <c r="G908" s="332" t="s">
        <v>3743</v>
      </c>
      <c r="H908" s="287" t="s">
        <v>3228</v>
      </c>
      <c r="I908" s="334">
        <v>44716</v>
      </c>
      <c r="J908" s="334">
        <v>44716</v>
      </c>
      <c r="K908" s="336"/>
    </row>
    <row r="909" spans="1:11" ht="25.5" x14ac:dyDescent="0.2">
      <c r="A909" s="287">
        <v>313</v>
      </c>
      <c r="B909" s="332" t="s">
        <v>589</v>
      </c>
      <c r="C909" s="287" t="s">
        <v>3225</v>
      </c>
      <c r="D909" s="332" t="s">
        <v>3226</v>
      </c>
      <c r="E909" s="333">
        <v>35367.71</v>
      </c>
      <c r="F909" s="332" t="s">
        <v>3736</v>
      </c>
      <c r="G909" s="332" t="s">
        <v>3737</v>
      </c>
      <c r="H909" s="287" t="s">
        <v>3228</v>
      </c>
      <c r="I909" s="334">
        <v>44716</v>
      </c>
      <c r="J909" s="334">
        <v>44716</v>
      </c>
      <c r="K909" s="336"/>
    </row>
    <row r="910" spans="1:11" ht="25.5" x14ac:dyDescent="0.2">
      <c r="A910" s="287">
        <v>314</v>
      </c>
      <c r="B910" s="332" t="s">
        <v>589</v>
      </c>
      <c r="C910" s="287" t="s">
        <v>3225</v>
      </c>
      <c r="D910" s="332" t="s">
        <v>3226</v>
      </c>
      <c r="E910" s="333">
        <v>21000</v>
      </c>
      <c r="F910" s="332" t="s">
        <v>3832</v>
      </c>
      <c r="G910" s="332" t="s">
        <v>3833</v>
      </c>
      <c r="H910" s="287" t="s">
        <v>3228</v>
      </c>
      <c r="I910" s="334">
        <v>44719</v>
      </c>
      <c r="J910" s="334">
        <v>44719</v>
      </c>
      <c r="K910" s="336"/>
    </row>
    <row r="911" spans="1:11" ht="25.5" x14ac:dyDescent="0.2">
      <c r="A911" s="287">
        <v>315</v>
      </c>
      <c r="B911" s="332" t="s">
        <v>589</v>
      </c>
      <c r="C911" s="287" t="s">
        <v>3225</v>
      </c>
      <c r="D911" s="332" t="s">
        <v>3226</v>
      </c>
      <c r="E911" s="333">
        <v>27000</v>
      </c>
      <c r="F911" s="332" t="s">
        <v>3233</v>
      </c>
      <c r="G911" s="332" t="s">
        <v>3234</v>
      </c>
      <c r="H911" s="287" t="s">
        <v>3228</v>
      </c>
      <c r="I911" s="334">
        <v>44719</v>
      </c>
      <c r="J911" s="334">
        <v>44719</v>
      </c>
      <c r="K911" s="336"/>
    </row>
    <row r="912" spans="1:11" ht="25.5" x14ac:dyDescent="0.2">
      <c r="A912" s="287">
        <v>316</v>
      </c>
      <c r="B912" s="332" t="s">
        <v>589</v>
      </c>
      <c r="C912" s="287" t="s">
        <v>3225</v>
      </c>
      <c r="D912" s="332" t="s">
        <v>3226</v>
      </c>
      <c r="E912" s="333">
        <v>21000</v>
      </c>
      <c r="F912" s="332" t="s">
        <v>3247</v>
      </c>
      <c r="G912" s="332" t="s">
        <v>3248</v>
      </c>
      <c r="H912" s="287" t="s">
        <v>3228</v>
      </c>
      <c r="I912" s="334">
        <v>44719</v>
      </c>
      <c r="J912" s="334">
        <v>44719</v>
      </c>
      <c r="K912" s="336"/>
    </row>
    <row r="913" spans="1:11" ht="25.5" x14ac:dyDescent="0.2">
      <c r="A913" s="287">
        <v>317</v>
      </c>
      <c r="B913" s="332" t="s">
        <v>589</v>
      </c>
      <c r="C913" s="287" t="s">
        <v>3225</v>
      </c>
      <c r="D913" s="332" t="s">
        <v>3226</v>
      </c>
      <c r="E913" s="333">
        <v>18000</v>
      </c>
      <c r="F913" s="332" t="s">
        <v>3241</v>
      </c>
      <c r="G913" s="332" t="s">
        <v>3242</v>
      </c>
      <c r="H913" s="287" t="s">
        <v>3228</v>
      </c>
      <c r="I913" s="334">
        <v>44719</v>
      </c>
      <c r="J913" s="334">
        <v>44719</v>
      </c>
      <c r="K913" s="336"/>
    </row>
    <row r="914" spans="1:11" ht="25.5" x14ac:dyDescent="0.2">
      <c r="A914" s="287">
        <v>318</v>
      </c>
      <c r="B914" s="332" t="s">
        <v>589</v>
      </c>
      <c r="C914" s="287" t="s">
        <v>3225</v>
      </c>
      <c r="D914" s="332" t="s">
        <v>3226</v>
      </c>
      <c r="E914" s="333">
        <v>18000</v>
      </c>
      <c r="F914" s="332" t="s">
        <v>3834</v>
      </c>
      <c r="G914" s="332" t="s">
        <v>3835</v>
      </c>
      <c r="H914" s="287" t="s">
        <v>3228</v>
      </c>
      <c r="I914" s="334">
        <v>44720</v>
      </c>
      <c r="J914" s="334">
        <v>44720</v>
      </c>
      <c r="K914" s="336"/>
    </row>
    <row r="915" spans="1:11" ht="25.5" x14ac:dyDescent="0.2">
      <c r="A915" s="287">
        <v>319</v>
      </c>
      <c r="B915" s="332" t="s">
        <v>589</v>
      </c>
      <c r="C915" s="287" t="s">
        <v>3225</v>
      </c>
      <c r="D915" s="332" t="s">
        <v>3226</v>
      </c>
      <c r="E915" s="333">
        <v>20000</v>
      </c>
      <c r="F915" s="332" t="s">
        <v>3836</v>
      </c>
      <c r="G915" s="332" t="s">
        <v>3837</v>
      </c>
      <c r="H915" s="287" t="s">
        <v>3228</v>
      </c>
      <c r="I915" s="334">
        <v>44721</v>
      </c>
      <c r="J915" s="334">
        <v>44721</v>
      </c>
      <c r="K915" s="336"/>
    </row>
    <row r="916" spans="1:11" ht="25.5" x14ac:dyDescent="0.2">
      <c r="A916" s="287">
        <v>320</v>
      </c>
      <c r="B916" s="332" t="s">
        <v>589</v>
      </c>
      <c r="C916" s="287" t="s">
        <v>3225</v>
      </c>
      <c r="D916" s="332" t="s">
        <v>3226</v>
      </c>
      <c r="E916" s="333">
        <v>22900</v>
      </c>
      <c r="F916" s="332" t="s">
        <v>3838</v>
      </c>
      <c r="G916" s="332" t="s">
        <v>3839</v>
      </c>
      <c r="H916" s="287" t="s">
        <v>3228</v>
      </c>
      <c r="I916" s="334">
        <v>44721</v>
      </c>
      <c r="J916" s="334">
        <v>44721</v>
      </c>
      <c r="K916" s="336"/>
    </row>
    <row r="917" spans="1:11" ht="25.5" x14ac:dyDescent="0.2">
      <c r="A917" s="287">
        <v>321</v>
      </c>
      <c r="B917" s="332" t="s">
        <v>589</v>
      </c>
      <c r="C917" s="287" t="s">
        <v>3225</v>
      </c>
      <c r="D917" s="332" t="s">
        <v>3226</v>
      </c>
      <c r="E917" s="333">
        <v>18000</v>
      </c>
      <c r="F917" s="332" t="s">
        <v>3699</v>
      </c>
      <c r="G917" s="332" t="s">
        <v>3700</v>
      </c>
      <c r="H917" s="287" t="s">
        <v>3228</v>
      </c>
      <c r="I917" s="334">
        <v>44721</v>
      </c>
      <c r="J917" s="334">
        <v>44721</v>
      </c>
      <c r="K917" s="336"/>
    </row>
    <row r="918" spans="1:11" ht="25.5" x14ac:dyDescent="0.2">
      <c r="A918" s="287">
        <v>322</v>
      </c>
      <c r="B918" s="332" t="s">
        <v>589</v>
      </c>
      <c r="C918" s="287" t="s">
        <v>3225</v>
      </c>
      <c r="D918" s="332" t="s">
        <v>3226</v>
      </c>
      <c r="E918" s="333">
        <v>22500</v>
      </c>
      <c r="F918" s="332" t="s">
        <v>3243</v>
      </c>
      <c r="G918" s="332" t="s">
        <v>3244</v>
      </c>
      <c r="H918" s="287" t="s">
        <v>3228</v>
      </c>
      <c r="I918" s="334">
        <v>44722</v>
      </c>
      <c r="J918" s="334">
        <v>44722</v>
      </c>
      <c r="K918" s="336"/>
    </row>
    <row r="919" spans="1:11" ht="25.5" x14ac:dyDescent="0.2">
      <c r="A919" s="287">
        <v>323</v>
      </c>
      <c r="B919" s="332" t="s">
        <v>501</v>
      </c>
      <c r="C919" s="287" t="s">
        <v>3225</v>
      </c>
      <c r="D919" s="332" t="s">
        <v>3705</v>
      </c>
      <c r="E919" s="333">
        <v>50000</v>
      </c>
      <c r="F919" s="332" t="s">
        <v>3840</v>
      </c>
      <c r="G919" s="332" t="s">
        <v>3841</v>
      </c>
      <c r="H919" s="287" t="s">
        <v>3228</v>
      </c>
      <c r="I919" s="334">
        <v>44517</v>
      </c>
      <c r="J919" s="334">
        <v>44722</v>
      </c>
      <c r="K919" s="336"/>
    </row>
    <row r="920" spans="1:11" ht="25.5" x14ac:dyDescent="0.2">
      <c r="A920" s="287">
        <v>324</v>
      </c>
      <c r="B920" s="332" t="s">
        <v>589</v>
      </c>
      <c r="C920" s="287" t="s">
        <v>3225</v>
      </c>
      <c r="D920" s="332" t="s">
        <v>3226</v>
      </c>
      <c r="E920" s="333">
        <v>21840</v>
      </c>
      <c r="F920" s="332" t="s">
        <v>3842</v>
      </c>
      <c r="G920" s="332" t="s">
        <v>3843</v>
      </c>
      <c r="H920" s="287" t="s">
        <v>3228</v>
      </c>
      <c r="I920" s="334">
        <v>44727</v>
      </c>
      <c r="J920" s="334">
        <v>44727</v>
      </c>
      <c r="K920" s="336"/>
    </row>
    <row r="921" spans="1:11" ht="25.5" x14ac:dyDescent="0.2">
      <c r="A921" s="287">
        <v>325</v>
      </c>
      <c r="B921" s="332" t="s">
        <v>501</v>
      </c>
      <c r="C921" s="287" t="s">
        <v>3225</v>
      </c>
      <c r="D921" s="332" t="s">
        <v>3844</v>
      </c>
      <c r="E921" s="333">
        <v>217122.48</v>
      </c>
      <c r="F921" s="332" t="s">
        <v>3845</v>
      </c>
      <c r="G921" s="332" t="s">
        <v>3846</v>
      </c>
      <c r="H921" s="287" t="s">
        <v>3228</v>
      </c>
      <c r="I921" s="334">
        <v>44630</v>
      </c>
      <c r="J921" s="334">
        <v>44727</v>
      </c>
      <c r="K921" s="336"/>
    </row>
    <row r="922" spans="1:11" ht="25.5" x14ac:dyDescent="0.2">
      <c r="A922" s="287">
        <v>326</v>
      </c>
      <c r="B922" s="332" t="s">
        <v>589</v>
      </c>
      <c r="C922" s="287" t="s">
        <v>3225</v>
      </c>
      <c r="D922" s="332" t="s">
        <v>3226</v>
      </c>
      <c r="E922" s="333">
        <v>31742</v>
      </c>
      <c r="F922" s="332" t="s">
        <v>3847</v>
      </c>
      <c r="G922" s="332" t="s">
        <v>3848</v>
      </c>
      <c r="H922" s="287" t="s">
        <v>3228</v>
      </c>
      <c r="I922" s="334">
        <v>44727</v>
      </c>
      <c r="J922" s="334">
        <v>44727</v>
      </c>
      <c r="K922" s="336"/>
    </row>
    <row r="923" spans="1:11" ht="25.5" x14ac:dyDescent="0.2">
      <c r="A923" s="287">
        <v>327</v>
      </c>
      <c r="B923" s="332" t="s">
        <v>589</v>
      </c>
      <c r="C923" s="287" t="s">
        <v>3225</v>
      </c>
      <c r="D923" s="332" t="s">
        <v>3226</v>
      </c>
      <c r="E923" s="333">
        <v>21000</v>
      </c>
      <c r="F923" s="332" t="s">
        <v>3849</v>
      </c>
      <c r="G923" s="332" t="s">
        <v>3850</v>
      </c>
      <c r="H923" s="287" t="s">
        <v>3228</v>
      </c>
      <c r="I923" s="334">
        <v>44729</v>
      </c>
      <c r="J923" s="334">
        <v>44729</v>
      </c>
      <c r="K923" s="336"/>
    </row>
    <row r="924" spans="1:11" ht="25.5" x14ac:dyDescent="0.2">
      <c r="A924" s="287">
        <v>328</v>
      </c>
      <c r="B924" s="332" t="s">
        <v>589</v>
      </c>
      <c r="C924" s="287" t="s">
        <v>3225</v>
      </c>
      <c r="D924" s="332" t="s">
        <v>3226</v>
      </c>
      <c r="E924" s="333">
        <v>32000</v>
      </c>
      <c r="F924" s="332" t="s">
        <v>3442</v>
      </c>
      <c r="G924" s="332" t="s">
        <v>3443</v>
      </c>
      <c r="H924" s="287" t="s">
        <v>3228</v>
      </c>
      <c r="I924" s="334">
        <v>44729</v>
      </c>
      <c r="J924" s="334">
        <v>44729</v>
      </c>
      <c r="K924" s="336"/>
    </row>
    <row r="925" spans="1:11" ht="25.5" x14ac:dyDescent="0.2">
      <c r="A925" s="287">
        <v>329</v>
      </c>
      <c r="B925" s="332" t="s">
        <v>589</v>
      </c>
      <c r="C925" s="287" t="s">
        <v>3225</v>
      </c>
      <c r="D925" s="332" t="s">
        <v>3226</v>
      </c>
      <c r="E925" s="333">
        <v>20389</v>
      </c>
      <c r="F925" s="332" t="s">
        <v>3851</v>
      </c>
      <c r="G925" s="332" t="s">
        <v>3852</v>
      </c>
      <c r="H925" s="287" t="s">
        <v>3228</v>
      </c>
      <c r="I925" s="334">
        <v>44732</v>
      </c>
      <c r="J925" s="334">
        <v>44732</v>
      </c>
      <c r="K925" s="336"/>
    </row>
    <row r="926" spans="1:11" ht="25.5" x14ac:dyDescent="0.2">
      <c r="A926" s="287">
        <v>330</v>
      </c>
      <c r="B926" s="332" t="s">
        <v>848</v>
      </c>
      <c r="C926" s="287" t="s">
        <v>3225</v>
      </c>
      <c r="D926" s="332" t="s">
        <v>3277</v>
      </c>
      <c r="E926" s="333">
        <v>15293.2</v>
      </c>
      <c r="F926" s="332" t="s">
        <v>3471</v>
      </c>
      <c r="G926" s="332" t="s">
        <v>3472</v>
      </c>
      <c r="H926" s="287" t="s">
        <v>3228</v>
      </c>
      <c r="I926" s="334">
        <v>44097</v>
      </c>
      <c r="J926" s="334">
        <v>44734</v>
      </c>
      <c r="K926" s="336"/>
    </row>
    <row r="927" spans="1:11" ht="25.5" x14ac:dyDescent="0.2">
      <c r="A927" s="287">
        <v>331</v>
      </c>
      <c r="B927" s="332" t="s">
        <v>589</v>
      </c>
      <c r="C927" s="287" t="s">
        <v>3225</v>
      </c>
      <c r="D927" s="332" t="s">
        <v>3226</v>
      </c>
      <c r="E927" s="333">
        <v>20000</v>
      </c>
      <c r="F927" s="332" t="s">
        <v>3853</v>
      </c>
      <c r="G927" s="332" t="s">
        <v>3854</v>
      </c>
      <c r="H927" s="287" t="s">
        <v>3228</v>
      </c>
      <c r="I927" s="334">
        <v>44734</v>
      </c>
      <c r="J927" s="334">
        <v>44734</v>
      </c>
      <c r="K927" s="336"/>
    </row>
    <row r="928" spans="1:11" ht="38.25" x14ac:dyDescent="0.2">
      <c r="A928" s="287">
        <v>332</v>
      </c>
      <c r="B928" s="332" t="s">
        <v>589</v>
      </c>
      <c r="C928" s="287" t="s">
        <v>3225</v>
      </c>
      <c r="D928" s="332" t="s">
        <v>3226</v>
      </c>
      <c r="E928" s="333">
        <v>21741</v>
      </c>
      <c r="F928" s="332" t="s">
        <v>3855</v>
      </c>
      <c r="G928" s="332" t="s">
        <v>3856</v>
      </c>
      <c r="H928" s="287" t="s">
        <v>3228</v>
      </c>
      <c r="I928" s="334">
        <v>44735</v>
      </c>
      <c r="J928" s="334">
        <v>44735</v>
      </c>
      <c r="K928" s="336"/>
    </row>
    <row r="929" spans="1:11" ht="25.5" x14ac:dyDescent="0.2">
      <c r="A929" s="287">
        <v>333</v>
      </c>
      <c r="B929" s="332" t="s">
        <v>589</v>
      </c>
      <c r="C929" s="287" t="s">
        <v>3225</v>
      </c>
      <c r="D929" s="332" t="s">
        <v>3226</v>
      </c>
      <c r="E929" s="333">
        <v>28900.560000000001</v>
      </c>
      <c r="F929" s="332" t="s">
        <v>3857</v>
      </c>
      <c r="G929" s="332" t="s">
        <v>3858</v>
      </c>
      <c r="H929" s="287" t="s">
        <v>3228</v>
      </c>
      <c r="I929" s="334">
        <v>44743</v>
      </c>
      <c r="J929" s="334">
        <v>44743</v>
      </c>
      <c r="K929" s="336"/>
    </row>
    <row r="930" spans="1:11" ht="25.5" x14ac:dyDescent="0.2">
      <c r="A930" s="287">
        <v>334</v>
      </c>
      <c r="B930" s="332" t="s">
        <v>589</v>
      </c>
      <c r="C930" s="287" t="s">
        <v>3225</v>
      </c>
      <c r="D930" s="332" t="s">
        <v>3226</v>
      </c>
      <c r="E930" s="333">
        <v>36294.19</v>
      </c>
      <c r="F930" s="332" t="s">
        <v>3736</v>
      </c>
      <c r="G930" s="332" t="s">
        <v>3737</v>
      </c>
      <c r="H930" s="287" t="s">
        <v>3228</v>
      </c>
      <c r="I930" s="334">
        <v>44746</v>
      </c>
      <c r="J930" s="334">
        <v>44746</v>
      </c>
      <c r="K930" s="336"/>
    </row>
    <row r="931" spans="1:11" ht="25.5" x14ac:dyDescent="0.2">
      <c r="A931" s="287">
        <v>335</v>
      </c>
      <c r="B931" s="332" t="s">
        <v>589</v>
      </c>
      <c r="C931" s="287" t="s">
        <v>3225</v>
      </c>
      <c r="D931" s="332" t="s">
        <v>3226</v>
      </c>
      <c r="E931" s="333">
        <v>21000</v>
      </c>
      <c r="F931" s="332" t="s">
        <v>3859</v>
      </c>
      <c r="G931" s="332" t="s">
        <v>3860</v>
      </c>
      <c r="H931" s="287" t="s">
        <v>3228</v>
      </c>
      <c r="I931" s="334">
        <v>44746</v>
      </c>
      <c r="J931" s="334">
        <v>44746</v>
      </c>
      <c r="K931" s="336"/>
    </row>
    <row r="932" spans="1:11" ht="25.5" x14ac:dyDescent="0.2">
      <c r="A932" s="287">
        <v>336</v>
      </c>
      <c r="B932" s="332" t="s">
        <v>589</v>
      </c>
      <c r="C932" s="287" t="s">
        <v>3225</v>
      </c>
      <c r="D932" s="332" t="s">
        <v>3226</v>
      </c>
      <c r="E932" s="333">
        <v>21000</v>
      </c>
      <c r="F932" s="332" t="s">
        <v>3861</v>
      </c>
      <c r="G932" s="332" t="s">
        <v>3862</v>
      </c>
      <c r="H932" s="287" t="s">
        <v>3228</v>
      </c>
      <c r="I932" s="334">
        <v>44746</v>
      </c>
      <c r="J932" s="334">
        <v>44746</v>
      </c>
      <c r="K932" s="336"/>
    </row>
    <row r="933" spans="1:11" ht="25.5" x14ac:dyDescent="0.2">
      <c r="A933" s="287">
        <v>337</v>
      </c>
      <c r="B933" s="332" t="s">
        <v>501</v>
      </c>
      <c r="C933" s="287" t="s">
        <v>3225</v>
      </c>
      <c r="D933" s="332" t="s">
        <v>3368</v>
      </c>
      <c r="E933" s="333">
        <v>5093.12</v>
      </c>
      <c r="F933" s="332" t="s">
        <v>3863</v>
      </c>
      <c r="G933" s="332" t="s">
        <v>3864</v>
      </c>
      <c r="H933" s="287" t="s">
        <v>3228</v>
      </c>
      <c r="I933" s="334">
        <v>44160</v>
      </c>
      <c r="J933" s="334">
        <v>44746</v>
      </c>
      <c r="K933" s="336"/>
    </row>
    <row r="934" spans="1:11" ht="25.5" x14ac:dyDescent="0.2">
      <c r="A934" s="287">
        <v>338</v>
      </c>
      <c r="B934" s="332" t="s">
        <v>589</v>
      </c>
      <c r="C934" s="287" t="s">
        <v>3225</v>
      </c>
      <c r="D934" s="332" t="s">
        <v>3226</v>
      </c>
      <c r="E934" s="333">
        <v>21000</v>
      </c>
      <c r="F934" s="332" t="s">
        <v>3865</v>
      </c>
      <c r="G934" s="332" t="s">
        <v>3866</v>
      </c>
      <c r="H934" s="287" t="s">
        <v>3228</v>
      </c>
      <c r="I934" s="334">
        <v>44746</v>
      </c>
      <c r="J934" s="334">
        <v>44746</v>
      </c>
      <c r="K934" s="336"/>
    </row>
    <row r="935" spans="1:11" ht="25.5" x14ac:dyDescent="0.2">
      <c r="A935" s="287">
        <v>339</v>
      </c>
      <c r="B935" s="332" t="s">
        <v>589</v>
      </c>
      <c r="C935" s="287" t="s">
        <v>3225</v>
      </c>
      <c r="D935" s="332" t="s">
        <v>3226</v>
      </c>
      <c r="E935" s="333">
        <v>36321.29</v>
      </c>
      <c r="F935" s="332" t="s">
        <v>3742</v>
      </c>
      <c r="G935" s="332" t="s">
        <v>3743</v>
      </c>
      <c r="H935" s="287" t="s">
        <v>3228</v>
      </c>
      <c r="I935" s="334">
        <v>44747</v>
      </c>
      <c r="J935" s="334">
        <v>44747</v>
      </c>
      <c r="K935" s="336"/>
    </row>
    <row r="936" spans="1:11" ht="25.5" x14ac:dyDescent="0.2">
      <c r="A936" s="287">
        <v>340</v>
      </c>
      <c r="B936" s="332" t="s">
        <v>589</v>
      </c>
      <c r="C936" s="287" t="s">
        <v>3225</v>
      </c>
      <c r="D936" s="332" t="s">
        <v>3226</v>
      </c>
      <c r="E936" s="333">
        <v>35003.519999999997</v>
      </c>
      <c r="F936" s="332" t="s">
        <v>3742</v>
      </c>
      <c r="G936" s="332" t="s">
        <v>3743</v>
      </c>
      <c r="H936" s="287" t="s">
        <v>3228</v>
      </c>
      <c r="I936" s="334">
        <v>44747</v>
      </c>
      <c r="J936" s="334">
        <v>44747</v>
      </c>
      <c r="K936" s="336"/>
    </row>
    <row r="937" spans="1:11" ht="51" x14ac:dyDescent="0.2">
      <c r="A937" s="287">
        <v>341</v>
      </c>
      <c r="B937" s="332" t="s">
        <v>589</v>
      </c>
      <c r="C937" s="287" t="s">
        <v>3225</v>
      </c>
      <c r="D937" s="332" t="s">
        <v>3226</v>
      </c>
      <c r="E937" s="333">
        <v>25735</v>
      </c>
      <c r="F937" s="332" t="s">
        <v>3867</v>
      </c>
      <c r="G937" s="332" t="s">
        <v>3868</v>
      </c>
      <c r="H937" s="287" t="s">
        <v>3228</v>
      </c>
      <c r="I937" s="334">
        <v>44748</v>
      </c>
      <c r="J937" s="334">
        <v>44748</v>
      </c>
      <c r="K937" s="336"/>
    </row>
    <row r="938" spans="1:11" ht="25.5" x14ac:dyDescent="0.2">
      <c r="A938" s="287">
        <v>342</v>
      </c>
      <c r="B938" s="332" t="s">
        <v>589</v>
      </c>
      <c r="C938" s="287" t="s">
        <v>3225</v>
      </c>
      <c r="D938" s="332" t="s">
        <v>3226</v>
      </c>
      <c r="E938" s="333">
        <v>34800</v>
      </c>
      <c r="F938" s="332" t="s">
        <v>3869</v>
      </c>
      <c r="G938" s="332" t="s">
        <v>3870</v>
      </c>
      <c r="H938" s="287" t="s">
        <v>3228</v>
      </c>
      <c r="I938" s="334">
        <v>44750</v>
      </c>
      <c r="J938" s="334">
        <v>44750</v>
      </c>
      <c r="K938" s="336"/>
    </row>
    <row r="939" spans="1:11" ht="25.5" x14ac:dyDescent="0.2">
      <c r="A939" s="287">
        <v>343</v>
      </c>
      <c r="B939" s="332" t="s">
        <v>589</v>
      </c>
      <c r="C939" s="287" t="s">
        <v>3225</v>
      </c>
      <c r="D939" s="332" t="s">
        <v>3226</v>
      </c>
      <c r="E939" s="333">
        <v>19500</v>
      </c>
      <c r="F939" s="332" t="s">
        <v>3272</v>
      </c>
      <c r="G939" s="332" t="s">
        <v>3273</v>
      </c>
      <c r="H939" s="287" t="s">
        <v>3228</v>
      </c>
      <c r="I939" s="334">
        <v>44753</v>
      </c>
      <c r="J939" s="334">
        <v>44753</v>
      </c>
      <c r="K939" s="336"/>
    </row>
    <row r="940" spans="1:11" ht="38.25" x14ac:dyDescent="0.2">
      <c r="A940" s="287">
        <v>344</v>
      </c>
      <c r="B940" s="332" t="s">
        <v>1467</v>
      </c>
      <c r="C940" s="287" t="s">
        <v>3225</v>
      </c>
      <c r="D940" s="332" t="s">
        <v>3277</v>
      </c>
      <c r="E940" s="333">
        <v>1457.68</v>
      </c>
      <c r="F940" s="332" t="s">
        <v>3695</v>
      </c>
      <c r="G940" s="332" t="s">
        <v>3696</v>
      </c>
      <c r="H940" s="287" t="s">
        <v>3228</v>
      </c>
      <c r="I940" s="334">
        <v>44513</v>
      </c>
      <c r="J940" s="334">
        <v>44753</v>
      </c>
      <c r="K940" s="336"/>
    </row>
    <row r="941" spans="1:11" ht="38.25" x14ac:dyDescent="0.2">
      <c r="A941" s="287">
        <v>345</v>
      </c>
      <c r="B941" s="332" t="s">
        <v>1467</v>
      </c>
      <c r="C941" s="287" t="s">
        <v>3225</v>
      </c>
      <c r="D941" s="332" t="s">
        <v>3277</v>
      </c>
      <c r="E941" s="333">
        <v>2073.34</v>
      </c>
      <c r="F941" s="332" t="s">
        <v>3695</v>
      </c>
      <c r="G941" s="332" t="s">
        <v>3696</v>
      </c>
      <c r="H941" s="287" t="s">
        <v>3228</v>
      </c>
      <c r="I941" s="334">
        <v>44513</v>
      </c>
      <c r="J941" s="334">
        <v>44753</v>
      </c>
      <c r="K941" s="336"/>
    </row>
    <row r="942" spans="1:11" ht="38.25" x14ac:dyDescent="0.2">
      <c r="A942" s="287">
        <v>346</v>
      </c>
      <c r="B942" s="332" t="s">
        <v>1467</v>
      </c>
      <c r="C942" s="287" t="s">
        <v>3225</v>
      </c>
      <c r="D942" s="332" t="s">
        <v>3277</v>
      </c>
      <c r="E942" s="333">
        <v>2129.77</v>
      </c>
      <c r="F942" s="332" t="s">
        <v>3695</v>
      </c>
      <c r="G942" s="332" t="s">
        <v>3696</v>
      </c>
      <c r="H942" s="287" t="s">
        <v>3228</v>
      </c>
      <c r="I942" s="334">
        <v>44513</v>
      </c>
      <c r="J942" s="334">
        <v>44753</v>
      </c>
      <c r="K942" s="336"/>
    </row>
    <row r="943" spans="1:11" ht="38.25" x14ac:dyDescent="0.2">
      <c r="A943" s="287">
        <v>347</v>
      </c>
      <c r="B943" s="332" t="s">
        <v>1467</v>
      </c>
      <c r="C943" s="287" t="s">
        <v>3225</v>
      </c>
      <c r="D943" s="332" t="s">
        <v>3277</v>
      </c>
      <c r="E943" s="333">
        <v>441.42</v>
      </c>
      <c r="F943" s="332" t="s">
        <v>3695</v>
      </c>
      <c r="G943" s="332" t="s">
        <v>3696</v>
      </c>
      <c r="H943" s="287" t="s">
        <v>3228</v>
      </c>
      <c r="I943" s="334">
        <v>44513</v>
      </c>
      <c r="J943" s="334">
        <v>44753</v>
      </c>
      <c r="K943" s="336"/>
    </row>
    <row r="944" spans="1:11" ht="25.5" x14ac:dyDescent="0.2">
      <c r="A944" s="287">
        <v>348</v>
      </c>
      <c r="B944" s="332" t="s">
        <v>1467</v>
      </c>
      <c r="C944" s="287" t="s">
        <v>3225</v>
      </c>
      <c r="D944" s="332" t="s">
        <v>3277</v>
      </c>
      <c r="E944" s="333">
        <v>790.17</v>
      </c>
      <c r="F944" s="332" t="s">
        <v>3379</v>
      </c>
      <c r="G944" s="332" t="s">
        <v>3380</v>
      </c>
      <c r="H944" s="287" t="s">
        <v>3228</v>
      </c>
      <c r="I944" s="334">
        <v>44517</v>
      </c>
      <c r="J944" s="334">
        <v>44754</v>
      </c>
      <c r="K944" s="336"/>
    </row>
    <row r="945" spans="1:11" ht="25.5" x14ac:dyDescent="0.2">
      <c r="A945" s="287">
        <v>349</v>
      </c>
      <c r="B945" s="332" t="s">
        <v>1467</v>
      </c>
      <c r="C945" s="287" t="s">
        <v>3225</v>
      </c>
      <c r="D945" s="332" t="s">
        <v>3277</v>
      </c>
      <c r="E945" s="333">
        <v>845.34</v>
      </c>
      <c r="F945" s="332" t="s">
        <v>3379</v>
      </c>
      <c r="G945" s="332" t="s">
        <v>3380</v>
      </c>
      <c r="H945" s="287" t="s">
        <v>3228</v>
      </c>
      <c r="I945" s="334">
        <v>44517</v>
      </c>
      <c r="J945" s="334">
        <v>44754</v>
      </c>
      <c r="K945" s="336"/>
    </row>
    <row r="946" spans="1:11" ht="25.5" x14ac:dyDescent="0.2">
      <c r="A946" s="287">
        <v>350</v>
      </c>
      <c r="B946" s="332" t="s">
        <v>1467</v>
      </c>
      <c r="C946" s="287" t="s">
        <v>3225</v>
      </c>
      <c r="D946" s="332" t="s">
        <v>3277</v>
      </c>
      <c r="E946" s="333">
        <v>1007.95</v>
      </c>
      <c r="F946" s="332" t="s">
        <v>3379</v>
      </c>
      <c r="G946" s="332" t="s">
        <v>3380</v>
      </c>
      <c r="H946" s="287" t="s">
        <v>3228</v>
      </c>
      <c r="I946" s="334">
        <v>44517</v>
      </c>
      <c r="J946" s="334">
        <v>44754</v>
      </c>
      <c r="K946" s="336"/>
    </row>
    <row r="947" spans="1:11" ht="25.5" x14ac:dyDescent="0.2">
      <c r="A947" s="287">
        <v>351</v>
      </c>
      <c r="B947" s="332" t="s">
        <v>1467</v>
      </c>
      <c r="C947" s="287" t="s">
        <v>3225</v>
      </c>
      <c r="D947" s="332" t="s">
        <v>3277</v>
      </c>
      <c r="E947" s="333">
        <v>1260</v>
      </c>
      <c r="F947" s="332" t="s">
        <v>3379</v>
      </c>
      <c r="G947" s="332" t="s">
        <v>3380</v>
      </c>
      <c r="H947" s="287" t="s">
        <v>3228</v>
      </c>
      <c r="I947" s="334">
        <v>44517</v>
      </c>
      <c r="J947" s="334">
        <v>44754</v>
      </c>
      <c r="K947" s="336"/>
    </row>
    <row r="948" spans="1:11" ht="25.5" x14ac:dyDescent="0.2">
      <c r="A948" s="287">
        <v>352</v>
      </c>
      <c r="B948" s="332" t="s">
        <v>1467</v>
      </c>
      <c r="C948" s="287" t="s">
        <v>3225</v>
      </c>
      <c r="D948" s="332" t="s">
        <v>3277</v>
      </c>
      <c r="E948" s="333">
        <v>425.14</v>
      </c>
      <c r="F948" s="332" t="s">
        <v>3379</v>
      </c>
      <c r="G948" s="332" t="s">
        <v>3380</v>
      </c>
      <c r="H948" s="287" t="s">
        <v>3228</v>
      </c>
      <c r="I948" s="334">
        <v>44517</v>
      </c>
      <c r="J948" s="334">
        <v>44754</v>
      </c>
      <c r="K948" s="336"/>
    </row>
    <row r="949" spans="1:11" ht="25.5" x14ac:dyDescent="0.2">
      <c r="A949" s="287">
        <v>353</v>
      </c>
      <c r="B949" s="332" t="s">
        <v>589</v>
      </c>
      <c r="C949" s="287" t="s">
        <v>3225</v>
      </c>
      <c r="D949" s="332" t="s">
        <v>3226</v>
      </c>
      <c r="E949" s="333">
        <v>22500</v>
      </c>
      <c r="F949" s="332" t="s">
        <v>3681</v>
      </c>
      <c r="G949" s="332" t="s">
        <v>3682</v>
      </c>
      <c r="H949" s="287" t="s">
        <v>3228</v>
      </c>
      <c r="I949" s="334">
        <v>44755</v>
      </c>
      <c r="J949" s="334">
        <v>44755</v>
      </c>
      <c r="K949" s="336"/>
    </row>
    <row r="950" spans="1:11" ht="25.5" x14ac:dyDescent="0.2">
      <c r="A950" s="287">
        <v>354</v>
      </c>
      <c r="B950" s="332" t="s">
        <v>589</v>
      </c>
      <c r="C950" s="287" t="s">
        <v>3225</v>
      </c>
      <c r="D950" s="332" t="s">
        <v>3226</v>
      </c>
      <c r="E950" s="333">
        <v>22000</v>
      </c>
      <c r="F950" s="332" t="s">
        <v>3871</v>
      </c>
      <c r="G950" s="332" t="s">
        <v>3872</v>
      </c>
      <c r="H950" s="287" t="s">
        <v>3228</v>
      </c>
      <c r="I950" s="334">
        <v>44755</v>
      </c>
      <c r="J950" s="334">
        <v>44755</v>
      </c>
      <c r="K950" s="336"/>
    </row>
    <row r="951" spans="1:11" ht="25.5" x14ac:dyDescent="0.2">
      <c r="A951" s="287">
        <v>355</v>
      </c>
      <c r="B951" s="332" t="s">
        <v>1467</v>
      </c>
      <c r="C951" s="287" t="s">
        <v>3225</v>
      </c>
      <c r="D951" s="332" t="s">
        <v>3277</v>
      </c>
      <c r="E951" s="333">
        <v>7089.58</v>
      </c>
      <c r="F951" s="332" t="s">
        <v>3830</v>
      </c>
      <c r="G951" s="332" t="s">
        <v>3831</v>
      </c>
      <c r="H951" s="287" t="s">
        <v>3228</v>
      </c>
      <c r="I951" s="334">
        <v>44658</v>
      </c>
      <c r="J951" s="334">
        <v>44756</v>
      </c>
      <c r="K951" s="336"/>
    </row>
    <row r="952" spans="1:11" ht="25.5" x14ac:dyDescent="0.2">
      <c r="A952" s="287">
        <v>356</v>
      </c>
      <c r="B952" s="332" t="s">
        <v>1467</v>
      </c>
      <c r="C952" s="287" t="s">
        <v>3225</v>
      </c>
      <c r="D952" s="332" t="s">
        <v>3277</v>
      </c>
      <c r="E952" s="333">
        <v>1528.98</v>
      </c>
      <c r="F952" s="332" t="s">
        <v>3830</v>
      </c>
      <c r="G952" s="332" t="s">
        <v>3831</v>
      </c>
      <c r="H952" s="287" t="s">
        <v>3228</v>
      </c>
      <c r="I952" s="334">
        <v>44658</v>
      </c>
      <c r="J952" s="334">
        <v>44756</v>
      </c>
      <c r="K952" s="336"/>
    </row>
    <row r="953" spans="1:11" ht="25.5" x14ac:dyDescent="0.2">
      <c r="A953" s="287">
        <v>357</v>
      </c>
      <c r="B953" s="332" t="s">
        <v>589</v>
      </c>
      <c r="C953" s="287" t="s">
        <v>3225</v>
      </c>
      <c r="D953" s="332" t="s">
        <v>3226</v>
      </c>
      <c r="E953" s="333">
        <v>27000</v>
      </c>
      <c r="F953" s="332" t="s">
        <v>3625</v>
      </c>
      <c r="G953" s="332" t="s">
        <v>3626</v>
      </c>
      <c r="H953" s="287" t="s">
        <v>3228</v>
      </c>
      <c r="I953" s="334">
        <v>44756</v>
      </c>
      <c r="J953" s="334">
        <v>44756</v>
      </c>
      <c r="K953" s="336"/>
    </row>
    <row r="954" spans="1:11" ht="25.5" x14ac:dyDescent="0.2">
      <c r="A954" s="287">
        <v>358</v>
      </c>
      <c r="B954" s="332" t="s">
        <v>589</v>
      </c>
      <c r="C954" s="287" t="s">
        <v>3225</v>
      </c>
      <c r="D954" s="332" t="s">
        <v>3226</v>
      </c>
      <c r="E954" s="333">
        <v>20187.439999999999</v>
      </c>
      <c r="F954" s="332" t="s">
        <v>3873</v>
      </c>
      <c r="G954" s="332" t="s">
        <v>3874</v>
      </c>
      <c r="H954" s="287" t="s">
        <v>3228</v>
      </c>
      <c r="I954" s="334">
        <v>44754</v>
      </c>
      <c r="J954" s="334">
        <v>44754</v>
      </c>
      <c r="K954" s="336"/>
    </row>
    <row r="955" spans="1:11" ht="25.5" x14ac:dyDescent="0.2">
      <c r="A955" s="287">
        <v>359</v>
      </c>
      <c r="B955" s="332" t="s">
        <v>589</v>
      </c>
      <c r="C955" s="287" t="s">
        <v>3225</v>
      </c>
      <c r="D955" s="332" t="s">
        <v>3226</v>
      </c>
      <c r="E955" s="333">
        <v>21000</v>
      </c>
      <c r="F955" s="332" t="s">
        <v>3265</v>
      </c>
      <c r="G955" s="332" t="s">
        <v>3266</v>
      </c>
      <c r="H955" s="287" t="s">
        <v>3228</v>
      </c>
      <c r="I955" s="334">
        <v>44760</v>
      </c>
      <c r="J955" s="334">
        <v>44760</v>
      </c>
      <c r="K955" s="336"/>
    </row>
    <row r="956" spans="1:11" ht="25.5" x14ac:dyDescent="0.2">
      <c r="A956" s="287">
        <v>360</v>
      </c>
      <c r="B956" s="332" t="s">
        <v>589</v>
      </c>
      <c r="C956" s="287" t="s">
        <v>3225</v>
      </c>
      <c r="D956" s="332" t="s">
        <v>3226</v>
      </c>
      <c r="E956" s="333">
        <v>18000</v>
      </c>
      <c r="F956" s="332" t="s">
        <v>3231</v>
      </c>
      <c r="G956" s="332" t="s">
        <v>3232</v>
      </c>
      <c r="H956" s="287" t="s">
        <v>3228</v>
      </c>
      <c r="I956" s="334">
        <v>44760</v>
      </c>
      <c r="J956" s="334">
        <v>44760</v>
      </c>
      <c r="K956" s="336"/>
    </row>
    <row r="957" spans="1:11" ht="25.5" x14ac:dyDescent="0.2">
      <c r="A957" s="287">
        <v>361</v>
      </c>
      <c r="B957" s="332" t="s">
        <v>589</v>
      </c>
      <c r="C957" s="287" t="s">
        <v>3225</v>
      </c>
      <c r="D957" s="332" t="s">
        <v>3226</v>
      </c>
      <c r="E957" s="333">
        <v>18000</v>
      </c>
      <c r="F957" s="332" t="s">
        <v>3875</v>
      </c>
      <c r="G957" s="332" t="s">
        <v>3876</v>
      </c>
      <c r="H957" s="287" t="s">
        <v>3228</v>
      </c>
      <c r="I957" s="334">
        <v>44760</v>
      </c>
      <c r="J957" s="334">
        <v>44760</v>
      </c>
      <c r="K957" s="336"/>
    </row>
    <row r="958" spans="1:11" ht="25.5" x14ac:dyDescent="0.2">
      <c r="A958" s="287">
        <v>362</v>
      </c>
      <c r="B958" s="332" t="s">
        <v>589</v>
      </c>
      <c r="C958" s="287" t="s">
        <v>3225</v>
      </c>
      <c r="D958" s="332" t="s">
        <v>3226</v>
      </c>
      <c r="E958" s="333">
        <v>27380</v>
      </c>
      <c r="F958" s="332" t="s">
        <v>3877</v>
      </c>
      <c r="G958" s="332" t="s">
        <v>3878</v>
      </c>
      <c r="H958" s="287" t="s">
        <v>3228</v>
      </c>
      <c r="I958" s="334">
        <v>44760</v>
      </c>
      <c r="J958" s="334">
        <v>44760</v>
      </c>
      <c r="K958" s="336"/>
    </row>
    <row r="959" spans="1:11" ht="51" x14ac:dyDescent="0.2">
      <c r="A959" s="287">
        <v>363</v>
      </c>
      <c r="B959" s="332" t="s">
        <v>589</v>
      </c>
      <c r="C959" s="287" t="s">
        <v>3225</v>
      </c>
      <c r="D959" s="332" t="s">
        <v>3226</v>
      </c>
      <c r="E959" s="333">
        <v>24000</v>
      </c>
      <c r="F959" s="332" t="s">
        <v>3693</v>
      </c>
      <c r="G959" s="332" t="s">
        <v>3694</v>
      </c>
      <c r="H959" s="287" t="s">
        <v>3228</v>
      </c>
      <c r="I959" s="334">
        <v>44760</v>
      </c>
      <c r="J959" s="334">
        <v>44760</v>
      </c>
      <c r="K959" s="336"/>
    </row>
    <row r="960" spans="1:11" ht="38.25" x14ac:dyDescent="0.2">
      <c r="A960" s="287">
        <v>364</v>
      </c>
      <c r="B960" s="332" t="s">
        <v>585</v>
      </c>
      <c r="C960" s="287" t="s">
        <v>3225</v>
      </c>
      <c r="D960" s="332" t="s">
        <v>3226</v>
      </c>
      <c r="E960" s="333">
        <v>1244468.24</v>
      </c>
      <c r="F960" s="332" t="s">
        <v>3879</v>
      </c>
      <c r="G960" s="332" t="s">
        <v>3880</v>
      </c>
      <c r="H960" s="287" t="s">
        <v>3228</v>
      </c>
      <c r="I960" s="334">
        <v>44761</v>
      </c>
      <c r="J960" s="334">
        <v>44761</v>
      </c>
      <c r="K960" s="336"/>
    </row>
    <row r="961" spans="1:11" ht="25.5" x14ac:dyDescent="0.2">
      <c r="A961" s="287">
        <v>365</v>
      </c>
      <c r="B961" s="332" t="s">
        <v>589</v>
      </c>
      <c r="C961" s="287" t="s">
        <v>3225</v>
      </c>
      <c r="D961" s="332" t="s">
        <v>3226</v>
      </c>
      <c r="E961" s="333">
        <v>20110</v>
      </c>
      <c r="F961" s="332" t="s">
        <v>3881</v>
      </c>
      <c r="G961" s="332" t="s">
        <v>3882</v>
      </c>
      <c r="H961" s="287" t="s">
        <v>3228</v>
      </c>
      <c r="I961" s="334">
        <v>44761</v>
      </c>
      <c r="J961" s="334">
        <v>44761</v>
      </c>
      <c r="K961" s="336"/>
    </row>
    <row r="962" spans="1:11" ht="38.25" x14ac:dyDescent="0.2">
      <c r="A962" s="287">
        <v>366</v>
      </c>
      <c r="B962" s="332" t="s">
        <v>589</v>
      </c>
      <c r="C962" s="287" t="s">
        <v>3225</v>
      </c>
      <c r="D962" s="332" t="s">
        <v>3226</v>
      </c>
      <c r="E962" s="333">
        <v>50000</v>
      </c>
      <c r="F962" s="332" t="s">
        <v>3227</v>
      </c>
      <c r="G962" s="332" t="s">
        <v>2454</v>
      </c>
      <c r="H962" s="287" t="s">
        <v>3228</v>
      </c>
      <c r="I962" s="334">
        <v>44762</v>
      </c>
      <c r="J962" s="334">
        <v>44762</v>
      </c>
      <c r="K962" s="336"/>
    </row>
    <row r="963" spans="1:11" ht="25.5" x14ac:dyDescent="0.2">
      <c r="A963" s="287">
        <v>367</v>
      </c>
      <c r="B963" s="332" t="s">
        <v>1467</v>
      </c>
      <c r="C963" s="287" t="s">
        <v>3225</v>
      </c>
      <c r="D963" s="332" t="s">
        <v>3277</v>
      </c>
      <c r="E963" s="333">
        <v>145</v>
      </c>
      <c r="F963" s="332" t="s">
        <v>3377</v>
      </c>
      <c r="G963" s="332" t="s">
        <v>3378</v>
      </c>
      <c r="H963" s="287" t="s">
        <v>3228</v>
      </c>
      <c r="I963" s="334">
        <v>44057</v>
      </c>
      <c r="J963" s="334">
        <v>44763</v>
      </c>
      <c r="K963" s="336"/>
    </row>
    <row r="964" spans="1:11" ht="25.5" x14ac:dyDescent="0.2">
      <c r="A964" s="287">
        <v>368</v>
      </c>
      <c r="B964" s="332" t="s">
        <v>589</v>
      </c>
      <c r="C964" s="287" t="s">
        <v>3225</v>
      </c>
      <c r="D964" s="332" t="s">
        <v>3226</v>
      </c>
      <c r="E964" s="333">
        <v>24300</v>
      </c>
      <c r="F964" s="332" t="s">
        <v>3486</v>
      </c>
      <c r="G964" s="332" t="s">
        <v>3487</v>
      </c>
      <c r="H964" s="287" t="s">
        <v>3228</v>
      </c>
      <c r="I964" s="334">
        <v>44764</v>
      </c>
      <c r="J964" s="334">
        <v>44764</v>
      </c>
      <c r="K964" s="336"/>
    </row>
    <row r="965" spans="1:11" ht="25.5" x14ac:dyDescent="0.2">
      <c r="A965" s="287">
        <v>369</v>
      </c>
      <c r="B965" s="332" t="s">
        <v>589</v>
      </c>
      <c r="C965" s="287" t="s">
        <v>3225</v>
      </c>
      <c r="D965" s="332" t="s">
        <v>3226</v>
      </c>
      <c r="E965" s="333">
        <v>22500</v>
      </c>
      <c r="F965" s="332" t="s">
        <v>3251</v>
      </c>
      <c r="G965" s="332" t="s">
        <v>3252</v>
      </c>
      <c r="H965" s="287" t="s">
        <v>3228</v>
      </c>
      <c r="I965" s="334">
        <v>44764</v>
      </c>
      <c r="J965" s="334">
        <v>44764</v>
      </c>
      <c r="K965" s="336"/>
    </row>
    <row r="966" spans="1:11" ht="25.5" x14ac:dyDescent="0.2">
      <c r="A966" s="287">
        <v>370</v>
      </c>
      <c r="B966" s="332" t="s">
        <v>589</v>
      </c>
      <c r="C966" s="287" t="s">
        <v>3225</v>
      </c>
      <c r="D966" s="332" t="s">
        <v>3226</v>
      </c>
      <c r="E966" s="333">
        <v>30000</v>
      </c>
      <c r="F966" s="332" t="s">
        <v>3883</v>
      </c>
      <c r="G966" s="332" t="s">
        <v>3884</v>
      </c>
      <c r="H966" s="287" t="s">
        <v>3228</v>
      </c>
      <c r="I966" s="334">
        <v>44767</v>
      </c>
      <c r="J966" s="334">
        <v>44767</v>
      </c>
      <c r="K966" s="336"/>
    </row>
    <row r="967" spans="1:11" ht="12.75" x14ac:dyDescent="0.2">
      <c r="A967" s="287">
        <v>371</v>
      </c>
      <c r="B967" s="332" t="s">
        <v>633</v>
      </c>
      <c r="C967" s="287" t="s">
        <v>3225</v>
      </c>
      <c r="D967" s="332" t="s">
        <v>3277</v>
      </c>
      <c r="E967" s="333">
        <v>53400</v>
      </c>
      <c r="F967" s="332" t="s">
        <v>3885</v>
      </c>
      <c r="G967" s="332" t="s">
        <v>3886</v>
      </c>
      <c r="H967" s="287" t="s">
        <v>3228</v>
      </c>
      <c r="I967" s="334">
        <v>44704</v>
      </c>
      <c r="J967" s="334">
        <v>44767</v>
      </c>
      <c r="K967" s="336"/>
    </row>
    <row r="968" spans="1:11" ht="12.75" x14ac:dyDescent="0.2">
      <c r="A968" s="287">
        <v>372</v>
      </c>
      <c r="B968" s="332" t="s">
        <v>633</v>
      </c>
      <c r="C968" s="287" t="s">
        <v>3225</v>
      </c>
      <c r="D968" s="332" t="s">
        <v>3277</v>
      </c>
      <c r="E968" s="333">
        <v>53400</v>
      </c>
      <c r="F968" s="332" t="s">
        <v>3885</v>
      </c>
      <c r="G968" s="332" t="s">
        <v>3886</v>
      </c>
      <c r="H968" s="287" t="s">
        <v>3228</v>
      </c>
      <c r="I968" s="334">
        <v>44704</v>
      </c>
      <c r="J968" s="334">
        <v>44767</v>
      </c>
      <c r="K968" s="336"/>
    </row>
    <row r="969" spans="1:11" ht="12.75" x14ac:dyDescent="0.2">
      <c r="A969" s="287">
        <v>373</v>
      </c>
      <c r="B969" s="332" t="s">
        <v>633</v>
      </c>
      <c r="C969" s="287" t="s">
        <v>3225</v>
      </c>
      <c r="D969" s="332" t="s">
        <v>3277</v>
      </c>
      <c r="E969" s="333">
        <v>53400</v>
      </c>
      <c r="F969" s="332" t="s">
        <v>3885</v>
      </c>
      <c r="G969" s="332" t="s">
        <v>3886</v>
      </c>
      <c r="H969" s="287" t="s">
        <v>3228</v>
      </c>
      <c r="I969" s="334">
        <v>44704</v>
      </c>
      <c r="J969" s="334">
        <v>44767</v>
      </c>
      <c r="K969" s="336"/>
    </row>
    <row r="970" spans="1:11" ht="12.75" x14ac:dyDescent="0.2">
      <c r="A970" s="287">
        <v>374</v>
      </c>
      <c r="B970" s="332" t="s">
        <v>633</v>
      </c>
      <c r="C970" s="287" t="s">
        <v>3225</v>
      </c>
      <c r="D970" s="332" t="s">
        <v>3277</v>
      </c>
      <c r="E970" s="333">
        <v>53400</v>
      </c>
      <c r="F970" s="332" t="s">
        <v>3885</v>
      </c>
      <c r="G970" s="332" t="s">
        <v>3886</v>
      </c>
      <c r="H970" s="287" t="s">
        <v>3228</v>
      </c>
      <c r="I970" s="334">
        <v>44704</v>
      </c>
      <c r="J970" s="334">
        <v>44767</v>
      </c>
      <c r="K970" s="336"/>
    </row>
    <row r="971" spans="1:11" ht="12.75" x14ac:dyDescent="0.2">
      <c r="A971" s="287">
        <v>375</v>
      </c>
      <c r="B971" s="332" t="s">
        <v>633</v>
      </c>
      <c r="C971" s="287" t="s">
        <v>3225</v>
      </c>
      <c r="D971" s="332" t="s">
        <v>3277</v>
      </c>
      <c r="E971" s="333">
        <v>53400</v>
      </c>
      <c r="F971" s="332" t="s">
        <v>3885</v>
      </c>
      <c r="G971" s="332" t="s">
        <v>3886</v>
      </c>
      <c r="H971" s="287" t="s">
        <v>3228</v>
      </c>
      <c r="I971" s="334">
        <v>44704</v>
      </c>
      <c r="J971" s="334">
        <v>44767</v>
      </c>
      <c r="K971" s="336"/>
    </row>
    <row r="972" spans="1:11" ht="12.75" x14ac:dyDescent="0.2">
      <c r="A972" s="287">
        <v>376</v>
      </c>
      <c r="B972" s="332" t="s">
        <v>633</v>
      </c>
      <c r="C972" s="287" t="s">
        <v>3225</v>
      </c>
      <c r="D972" s="332" t="s">
        <v>3277</v>
      </c>
      <c r="E972" s="333">
        <v>53400</v>
      </c>
      <c r="F972" s="332" t="s">
        <v>3885</v>
      </c>
      <c r="G972" s="332" t="s">
        <v>3886</v>
      </c>
      <c r="H972" s="287" t="s">
        <v>3228</v>
      </c>
      <c r="I972" s="334">
        <v>44704</v>
      </c>
      <c r="J972" s="334">
        <v>44767</v>
      </c>
      <c r="K972" s="336"/>
    </row>
    <row r="973" spans="1:11" ht="12.75" x14ac:dyDescent="0.2">
      <c r="A973" s="287">
        <v>377</v>
      </c>
      <c r="B973" s="332" t="s">
        <v>633</v>
      </c>
      <c r="C973" s="287" t="s">
        <v>3225</v>
      </c>
      <c r="D973" s="332" t="s">
        <v>3277</v>
      </c>
      <c r="E973" s="333">
        <v>53400</v>
      </c>
      <c r="F973" s="332" t="s">
        <v>3885</v>
      </c>
      <c r="G973" s="332" t="s">
        <v>3886</v>
      </c>
      <c r="H973" s="287" t="s">
        <v>3228</v>
      </c>
      <c r="I973" s="334">
        <v>44704</v>
      </c>
      <c r="J973" s="334">
        <v>44767</v>
      </c>
      <c r="K973" s="336"/>
    </row>
    <row r="974" spans="1:11" ht="38.25" x14ac:dyDescent="0.2">
      <c r="A974" s="287">
        <v>378</v>
      </c>
      <c r="B974" s="332" t="s">
        <v>633</v>
      </c>
      <c r="C974" s="287" t="s">
        <v>3225</v>
      </c>
      <c r="D974" s="332" t="s">
        <v>3277</v>
      </c>
      <c r="E974" s="333">
        <v>38999.94</v>
      </c>
      <c r="F974" s="332" t="s">
        <v>3708</v>
      </c>
      <c r="G974" s="332" t="s">
        <v>3709</v>
      </c>
      <c r="H974" s="287" t="s">
        <v>3228</v>
      </c>
      <c r="I974" s="334">
        <v>44704</v>
      </c>
      <c r="J974" s="334">
        <v>44767</v>
      </c>
      <c r="K974" s="336"/>
    </row>
    <row r="975" spans="1:11" ht="12.75" x14ac:dyDescent="0.2">
      <c r="A975" s="287">
        <v>379</v>
      </c>
      <c r="B975" s="332" t="s">
        <v>633</v>
      </c>
      <c r="C975" s="287" t="s">
        <v>3225</v>
      </c>
      <c r="D975" s="332" t="s">
        <v>3277</v>
      </c>
      <c r="E975" s="333">
        <v>51552.06</v>
      </c>
      <c r="F975" s="332" t="s">
        <v>3887</v>
      </c>
      <c r="G975" s="332" t="s">
        <v>3888</v>
      </c>
      <c r="H975" s="287" t="s">
        <v>3228</v>
      </c>
      <c r="I975" s="334">
        <v>44704</v>
      </c>
      <c r="J975" s="334">
        <v>44767</v>
      </c>
      <c r="K975" s="336"/>
    </row>
    <row r="976" spans="1:11" ht="12.75" x14ac:dyDescent="0.2">
      <c r="A976" s="287">
        <v>380</v>
      </c>
      <c r="B976" s="332" t="s">
        <v>633</v>
      </c>
      <c r="C976" s="287" t="s">
        <v>3225</v>
      </c>
      <c r="D976" s="332" t="s">
        <v>3277</v>
      </c>
      <c r="E976" s="333">
        <v>51037.68</v>
      </c>
      <c r="F976" s="332" t="s">
        <v>3889</v>
      </c>
      <c r="G976" s="332" t="s">
        <v>3890</v>
      </c>
      <c r="H976" s="287" t="s">
        <v>3228</v>
      </c>
      <c r="I976" s="334">
        <v>44705</v>
      </c>
      <c r="J976" s="334">
        <v>44767</v>
      </c>
      <c r="K976" s="336"/>
    </row>
    <row r="977" spans="1:11" ht="25.5" x14ac:dyDescent="0.2">
      <c r="A977" s="287">
        <v>381</v>
      </c>
      <c r="B977" s="332" t="s">
        <v>633</v>
      </c>
      <c r="C977" s="287" t="s">
        <v>3225</v>
      </c>
      <c r="D977" s="332" t="s">
        <v>3277</v>
      </c>
      <c r="E977" s="333">
        <v>37970.15</v>
      </c>
      <c r="F977" s="332" t="s">
        <v>3891</v>
      </c>
      <c r="G977" s="332" t="s">
        <v>3892</v>
      </c>
      <c r="H977" s="287" t="s">
        <v>3228</v>
      </c>
      <c r="I977" s="334">
        <v>44734</v>
      </c>
      <c r="J977" s="334">
        <v>44767</v>
      </c>
      <c r="K977" s="336"/>
    </row>
    <row r="978" spans="1:11" ht="25.5" x14ac:dyDescent="0.2">
      <c r="A978" s="287">
        <v>382</v>
      </c>
      <c r="B978" s="332" t="s">
        <v>633</v>
      </c>
      <c r="C978" s="287" t="s">
        <v>3225</v>
      </c>
      <c r="D978" s="332" t="s">
        <v>3277</v>
      </c>
      <c r="E978" s="333">
        <v>94000</v>
      </c>
      <c r="F978" s="332" t="s">
        <v>3893</v>
      </c>
      <c r="G978" s="332" t="s">
        <v>3894</v>
      </c>
      <c r="H978" s="287" t="s">
        <v>3228</v>
      </c>
      <c r="I978" s="334">
        <v>44734</v>
      </c>
      <c r="J978" s="334">
        <v>44767</v>
      </c>
      <c r="K978" s="336"/>
    </row>
    <row r="979" spans="1:11" ht="25.5" x14ac:dyDescent="0.2">
      <c r="A979" s="287">
        <v>383</v>
      </c>
      <c r="B979" s="332" t="s">
        <v>633</v>
      </c>
      <c r="C979" s="287" t="s">
        <v>3225</v>
      </c>
      <c r="D979" s="332" t="s">
        <v>3277</v>
      </c>
      <c r="E979" s="333">
        <v>47000</v>
      </c>
      <c r="F979" s="332" t="s">
        <v>3893</v>
      </c>
      <c r="G979" s="332" t="s">
        <v>3894</v>
      </c>
      <c r="H979" s="287" t="s">
        <v>3228</v>
      </c>
      <c r="I979" s="334">
        <v>44734</v>
      </c>
      <c r="J979" s="334">
        <v>44767</v>
      </c>
      <c r="K979" s="336"/>
    </row>
    <row r="980" spans="1:11" ht="25.5" x14ac:dyDescent="0.2">
      <c r="A980" s="287">
        <v>384</v>
      </c>
      <c r="B980" s="332" t="s">
        <v>633</v>
      </c>
      <c r="C980" s="287" t="s">
        <v>3225</v>
      </c>
      <c r="D980" s="332" t="s">
        <v>3277</v>
      </c>
      <c r="E980" s="333">
        <v>47000</v>
      </c>
      <c r="F980" s="332" t="s">
        <v>3893</v>
      </c>
      <c r="G980" s="332" t="s">
        <v>3894</v>
      </c>
      <c r="H980" s="287" t="s">
        <v>3228</v>
      </c>
      <c r="I980" s="334">
        <v>44734</v>
      </c>
      <c r="J980" s="334">
        <v>44767</v>
      </c>
      <c r="K980" s="336"/>
    </row>
    <row r="981" spans="1:11" ht="63.75" x14ac:dyDescent="0.2">
      <c r="A981" s="287">
        <v>385</v>
      </c>
      <c r="B981" s="332" t="s">
        <v>633</v>
      </c>
      <c r="C981" s="287" t="s">
        <v>3225</v>
      </c>
      <c r="D981" s="332" t="s">
        <v>3277</v>
      </c>
      <c r="E981" s="333">
        <v>41371.5</v>
      </c>
      <c r="F981" s="332" t="s">
        <v>3895</v>
      </c>
      <c r="G981" s="332" t="s">
        <v>3896</v>
      </c>
      <c r="H981" s="287" t="s">
        <v>3228</v>
      </c>
      <c r="I981" s="334">
        <v>44704</v>
      </c>
      <c r="J981" s="334">
        <v>44767</v>
      </c>
      <c r="K981" s="336"/>
    </row>
    <row r="982" spans="1:11" ht="25.5" x14ac:dyDescent="0.2">
      <c r="A982" s="287">
        <v>386</v>
      </c>
      <c r="B982" s="332" t="s">
        <v>589</v>
      </c>
      <c r="C982" s="287" t="s">
        <v>3225</v>
      </c>
      <c r="D982" s="332" t="s">
        <v>3226</v>
      </c>
      <c r="E982" s="333">
        <v>28800</v>
      </c>
      <c r="F982" s="332" t="s">
        <v>3897</v>
      </c>
      <c r="G982" s="332" t="s">
        <v>3898</v>
      </c>
      <c r="H982" s="287" t="s">
        <v>3228</v>
      </c>
      <c r="I982" s="334">
        <v>44767</v>
      </c>
      <c r="J982" s="334">
        <v>44767</v>
      </c>
      <c r="K982" s="336"/>
    </row>
    <row r="983" spans="1:11" ht="25.5" x14ac:dyDescent="0.2">
      <c r="A983" s="287">
        <v>387</v>
      </c>
      <c r="B983" s="332" t="s">
        <v>589</v>
      </c>
      <c r="C983" s="287" t="s">
        <v>3225</v>
      </c>
      <c r="D983" s="332" t="s">
        <v>3226</v>
      </c>
      <c r="E983" s="333">
        <v>24000</v>
      </c>
      <c r="F983" s="332" t="s">
        <v>3899</v>
      </c>
      <c r="G983" s="332" t="s">
        <v>3900</v>
      </c>
      <c r="H983" s="287" t="s">
        <v>3228</v>
      </c>
      <c r="I983" s="334">
        <v>44767</v>
      </c>
      <c r="J983" s="334">
        <v>44767</v>
      </c>
      <c r="K983" s="336"/>
    </row>
    <row r="984" spans="1:11" ht="25.5" x14ac:dyDescent="0.2">
      <c r="A984" s="287">
        <v>388</v>
      </c>
      <c r="B984" s="332" t="s">
        <v>589</v>
      </c>
      <c r="C984" s="287" t="s">
        <v>3225</v>
      </c>
      <c r="D984" s="332" t="s">
        <v>3226</v>
      </c>
      <c r="E984" s="333">
        <v>28800</v>
      </c>
      <c r="F984" s="332" t="s">
        <v>3901</v>
      </c>
      <c r="G984" s="332" t="s">
        <v>3902</v>
      </c>
      <c r="H984" s="287" t="s">
        <v>3228</v>
      </c>
      <c r="I984" s="334">
        <v>44767</v>
      </c>
      <c r="J984" s="334">
        <v>44767</v>
      </c>
      <c r="K984" s="336"/>
    </row>
    <row r="985" spans="1:11" ht="25.5" x14ac:dyDescent="0.2">
      <c r="A985" s="287">
        <v>389</v>
      </c>
      <c r="B985" s="332" t="s">
        <v>589</v>
      </c>
      <c r="C985" s="287" t="s">
        <v>3225</v>
      </c>
      <c r="D985" s="332" t="s">
        <v>3226</v>
      </c>
      <c r="E985" s="333">
        <v>36000</v>
      </c>
      <c r="F985" s="332" t="s">
        <v>3718</v>
      </c>
      <c r="G985" s="332" t="s">
        <v>3719</v>
      </c>
      <c r="H985" s="287" t="s">
        <v>3228</v>
      </c>
      <c r="I985" s="334">
        <v>44767</v>
      </c>
      <c r="J985" s="334">
        <v>44767</v>
      </c>
      <c r="K985" s="336"/>
    </row>
    <row r="986" spans="1:11" ht="25.5" x14ac:dyDescent="0.2">
      <c r="A986" s="287">
        <v>390</v>
      </c>
      <c r="B986" s="332" t="s">
        <v>589</v>
      </c>
      <c r="C986" s="287" t="s">
        <v>3225</v>
      </c>
      <c r="D986" s="332" t="s">
        <v>3226</v>
      </c>
      <c r="E986" s="333">
        <v>18000</v>
      </c>
      <c r="F986" s="332" t="s">
        <v>3782</v>
      </c>
      <c r="G986" s="332" t="s">
        <v>3783</v>
      </c>
      <c r="H986" s="287" t="s">
        <v>3228</v>
      </c>
      <c r="I986" s="334">
        <v>44768</v>
      </c>
      <c r="J986" s="334">
        <v>44768</v>
      </c>
      <c r="K986" s="336"/>
    </row>
    <row r="987" spans="1:11" ht="25.5" x14ac:dyDescent="0.2">
      <c r="A987" s="287">
        <v>391</v>
      </c>
      <c r="B987" s="332" t="s">
        <v>589</v>
      </c>
      <c r="C987" s="287" t="s">
        <v>3225</v>
      </c>
      <c r="D987" s="332" t="s">
        <v>3226</v>
      </c>
      <c r="E987" s="333">
        <v>28500</v>
      </c>
      <c r="F987" s="332" t="s">
        <v>3903</v>
      </c>
      <c r="G987" s="332" t="s">
        <v>3904</v>
      </c>
      <c r="H987" s="287" t="s">
        <v>3228</v>
      </c>
      <c r="I987" s="334">
        <v>44767</v>
      </c>
      <c r="J987" s="334">
        <v>44767</v>
      </c>
      <c r="K987" s="336"/>
    </row>
    <row r="988" spans="1:11" ht="25.5" x14ac:dyDescent="0.2">
      <c r="A988" s="287">
        <v>392</v>
      </c>
      <c r="B988" s="332" t="s">
        <v>589</v>
      </c>
      <c r="C988" s="287" t="s">
        <v>3225</v>
      </c>
      <c r="D988" s="332" t="s">
        <v>3226</v>
      </c>
      <c r="E988" s="333">
        <v>21000</v>
      </c>
      <c r="F988" s="332" t="s">
        <v>3905</v>
      </c>
      <c r="G988" s="332" t="s">
        <v>3906</v>
      </c>
      <c r="H988" s="287" t="s">
        <v>3228</v>
      </c>
      <c r="I988" s="334">
        <v>44768</v>
      </c>
      <c r="J988" s="334">
        <v>44768</v>
      </c>
      <c r="K988" s="336"/>
    </row>
    <row r="989" spans="1:11" ht="25.5" x14ac:dyDescent="0.2">
      <c r="A989" s="287">
        <v>393</v>
      </c>
      <c r="B989" s="332" t="s">
        <v>589</v>
      </c>
      <c r="C989" s="287" t="s">
        <v>3225</v>
      </c>
      <c r="D989" s="332" t="s">
        <v>3226</v>
      </c>
      <c r="E989" s="333">
        <v>18000</v>
      </c>
      <c r="F989" s="332" t="s">
        <v>3907</v>
      </c>
      <c r="G989" s="332" t="s">
        <v>3908</v>
      </c>
      <c r="H989" s="287" t="s">
        <v>3228</v>
      </c>
      <c r="I989" s="334">
        <v>44768</v>
      </c>
      <c r="J989" s="334">
        <v>44768</v>
      </c>
      <c r="K989" s="336"/>
    </row>
    <row r="990" spans="1:11" ht="38.25" x14ac:dyDescent="0.2">
      <c r="A990" s="287">
        <v>394</v>
      </c>
      <c r="B990" s="332" t="s">
        <v>1467</v>
      </c>
      <c r="C990" s="287" t="s">
        <v>3225</v>
      </c>
      <c r="D990" s="332" t="s">
        <v>3277</v>
      </c>
      <c r="E990" s="333">
        <v>503.6</v>
      </c>
      <c r="F990" s="332" t="s">
        <v>3695</v>
      </c>
      <c r="G990" s="332" t="s">
        <v>3696</v>
      </c>
      <c r="H990" s="287" t="s">
        <v>3228</v>
      </c>
      <c r="I990" s="334">
        <v>44513</v>
      </c>
      <c r="J990" s="334">
        <v>44768</v>
      </c>
      <c r="K990" s="336"/>
    </row>
    <row r="991" spans="1:11" ht="38.25" x14ac:dyDescent="0.2">
      <c r="A991" s="287">
        <v>395</v>
      </c>
      <c r="B991" s="332" t="s">
        <v>1467</v>
      </c>
      <c r="C991" s="287" t="s">
        <v>3225</v>
      </c>
      <c r="D991" s="332" t="s">
        <v>3277</v>
      </c>
      <c r="E991" s="333">
        <v>1535.65</v>
      </c>
      <c r="F991" s="332" t="s">
        <v>3695</v>
      </c>
      <c r="G991" s="332" t="s">
        <v>3696</v>
      </c>
      <c r="H991" s="287" t="s">
        <v>3228</v>
      </c>
      <c r="I991" s="334">
        <v>44513</v>
      </c>
      <c r="J991" s="334">
        <v>44768</v>
      </c>
      <c r="K991" s="336"/>
    </row>
    <row r="992" spans="1:11" ht="38.25" x14ac:dyDescent="0.2">
      <c r="A992" s="287">
        <v>396</v>
      </c>
      <c r="B992" s="332" t="s">
        <v>1467</v>
      </c>
      <c r="C992" s="287" t="s">
        <v>3225</v>
      </c>
      <c r="D992" s="332" t="s">
        <v>3277</v>
      </c>
      <c r="E992" s="333">
        <v>4832.8500000000004</v>
      </c>
      <c r="F992" s="332" t="s">
        <v>3695</v>
      </c>
      <c r="G992" s="332" t="s">
        <v>3696</v>
      </c>
      <c r="H992" s="287" t="s">
        <v>3228</v>
      </c>
      <c r="I992" s="334">
        <v>44513</v>
      </c>
      <c r="J992" s="334">
        <v>44768</v>
      </c>
      <c r="K992" s="336"/>
    </row>
    <row r="993" spans="1:11" ht="25.5" x14ac:dyDescent="0.2">
      <c r="A993" s="287">
        <v>397</v>
      </c>
      <c r="B993" s="332" t="s">
        <v>589</v>
      </c>
      <c r="C993" s="287" t="s">
        <v>3225</v>
      </c>
      <c r="D993" s="332" t="s">
        <v>3226</v>
      </c>
      <c r="E993" s="333">
        <v>28659.65</v>
      </c>
      <c r="F993" s="332" t="s">
        <v>3909</v>
      </c>
      <c r="G993" s="332" t="s">
        <v>3910</v>
      </c>
      <c r="H993" s="287" t="s">
        <v>3228</v>
      </c>
      <c r="I993" s="334">
        <v>44769</v>
      </c>
      <c r="J993" s="334">
        <v>44769</v>
      </c>
      <c r="K993" s="336"/>
    </row>
    <row r="994" spans="1:11" ht="25.5" x14ac:dyDescent="0.2">
      <c r="A994" s="287">
        <v>398</v>
      </c>
      <c r="B994" s="332" t="s">
        <v>589</v>
      </c>
      <c r="C994" s="287" t="s">
        <v>3225</v>
      </c>
      <c r="D994" s="332" t="s">
        <v>3226</v>
      </c>
      <c r="E994" s="333">
        <v>36740.19</v>
      </c>
      <c r="F994" s="332" t="s">
        <v>3311</v>
      </c>
      <c r="G994" s="332" t="s">
        <v>1666</v>
      </c>
      <c r="H994" s="287" t="s">
        <v>3228</v>
      </c>
      <c r="I994" s="334">
        <v>44776</v>
      </c>
      <c r="J994" s="334">
        <v>44776</v>
      </c>
      <c r="K994" s="336"/>
    </row>
    <row r="995" spans="1:11" ht="25.5" x14ac:dyDescent="0.2">
      <c r="A995" s="287">
        <v>399</v>
      </c>
      <c r="B995" s="332" t="s">
        <v>589</v>
      </c>
      <c r="C995" s="287" t="s">
        <v>3225</v>
      </c>
      <c r="D995" s="332" t="s">
        <v>3226</v>
      </c>
      <c r="E995" s="333">
        <v>35000</v>
      </c>
      <c r="F995" s="332" t="s">
        <v>3235</v>
      </c>
      <c r="G995" s="332" t="s">
        <v>3236</v>
      </c>
      <c r="H995" s="287" t="s">
        <v>3228</v>
      </c>
      <c r="I995" s="334">
        <v>44776</v>
      </c>
      <c r="J995" s="334">
        <v>44776</v>
      </c>
      <c r="K995" s="336"/>
    </row>
    <row r="996" spans="1:11" ht="25.5" x14ac:dyDescent="0.2">
      <c r="A996" s="287">
        <v>400</v>
      </c>
      <c r="B996" s="332" t="s">
        <v>589</v>
      </c>
      <c r="C996" s="287" t="s">
        <v>3225</v>
      </c>
      <c r="D996" s="332" t="s">
        <v>3226</v>
      </c>
      <c r="E996" s="333">
        <v>18000</v>
      </c>
      <c r="F996" s="332" t="s">
        <v>3762</v>
      </c>
      <c r="G996" s="332" t="s">
        <v>3763</v>
      </c>
      <c r="H996" s="287" t="s">
        <v>3228</v>
      </c>
      <c r="I996" s="334">
        <v>44776</v>
      </c>
      <c r="J996" s="334">
        <v>44776</v>
      </c>
      <c r="K996" s="336"/>
    </row>
    <row r="997" spans="1:11" ht="25.5" x14ac:dyDescent="0.2">
      <c r="A997" s="287">
        <v>401</v>
      </c>
      <c r="B997" s="332" t="s">
        <v>589</v>
      </c>
      <c r="C997" s="287" t="s">
        <v>3225</v>
      </c>
      <c r="D997" s="332" t="s">
        <v>3226</v>
      </c>
      <c r="E997" s="333">
        <v>20000</v>
      </c>
      <c r="F997" s="332" t="s">
        <v>3911</v>
      </c>
      <c r="G997" s="332" t="s">
        <v>3912</v>
      </c>
      <c r="H997" s="287" t="s">
        <v>3228</v>
      </c>
      <c r="I997" s="334">
        <v>44777</v>
      </c>
      <c r="J997" s="334">
        <v>44777</v>
      </c>
      <c r="K997" s="336"/>
    </row>
    <row r="998" spans="1:11" ht="25.5" x14ac:dyDescent="0.2">
      <c r="A998" s="287">
        <v>402</v>
      </c>
      <c r="B998" s="332" t="s">
        <v>589</v>
      </c>
      <c r="C998" s="287" t="s">
        <v>3225</v>
      </c>
      <c r="D998" s="332" t="s">
        <v>3226</v>
      </c>
      <c r="E998" s="333">
        <v>27250</v>
      </c>
      <c r="F998" s="332" t="s">
        <v>3913</v>
      </c>
      <c r="G998" s="332" t="s">
        <v>3914</v>
      </c>
      <c r="H998" s="287" t="s">
        <v>3228</v>
      </c>
      <c r="I998" s="334">
        <v>44777</v>
      </c>
      <c r="J998" s="334">
        <v>44777</v>
      </c>
      <c r="K998" s="336"/>
    </row>
    <row r="999" spans="1:11" ht="25.5" x14ac:dyDescent="0.2">
      <c r="A999" s="287">
        <v>403</v>
      </c>
      <c r="B999" s="332" t="s">
        <v>589</v>
      </c>
      <c r="C999" s="287" t="s">
        <v>3225</v>
      </c>
      <c r="D999" s="332" t="s">
        <v>3226</v>
      </c>
      <c r="E999" s="333">
        <v>22000</v>
      </c>
      <c r="F999" s="332" t="s">
        <v>3758</v>
      </c>
      <c r="G999" s="332" t="s">
        <v>3759</v>
      </c>
      <c r="H999" s="287" t="s">
        <v>3228</v>
      </c>
      <c r="I999" s="334">
        <v>44776</v>
      </c>
      <c r="J999" s="334">
        <v>44776</v>
      </c>
      <c r="K999" s="336"/>
    </row>
    <row r="1000" spans="1:11" ht="25.5" x14ac:dyDescent="0.2">
      <c r="A1000" s="287">
        <v>404</v>
      </c>
      <c r="B1000" s="332" t="s">
        <v>589</v>
      </c>
      <c r="C1000" s="287" t="s">
        <v>3225</v>
      </c>
      <c r="D1000" s="332" t="s">
        <v>3226</v>
      </c>
      <c r="E1000" s="333">
        <v>32919.589999999997</v>
      </c>
      <c r="F1000" s="332" t="s">
        <v>3253</v>
      </c>
      <c r="G1000" s="332" t="s">
        <v>3254</v>
      </c>
      <c r="H1000" s="287" t="s">
        <v>3228</v>
      </c>
      <c r="I1000" s="334">
        <v>44777</v>
      </c>
      <c r="J1000" s="334">
        <v>44777</v>
      </c>
      <c r="K1000" s="336"/>
    </row>
    <row r="1001" spans="1:11" ht="25.5" x14ac:dyDescent="0.2">
      <c r="A1001" s="287">
        <v>405</v>
      </c>
      <c r="B1001" s="332" t="s">
        <v>589</v>
      </c>
      <c r="C1001" s="287" t="s">
        <v>3225</v>
      </c>
      <c r="D1001" s="332" t="s">
        <v>3226</v>
      </c>
      <c r="E1001" s="333">
        <v>20800</v>
      </c>
      <c r="F1001" s="332" t="s">
        <v>3915</v>
      </c>
      <c r="G1001" s="332" t="s">
        <v>3916</v>
      </c>
      <c r="H1001" s="287" t="s">
        <v>3228</v>
      </c>
      <c r="I1001" s="334">
        <v>44781</v>
      </c>
      <c r="J1001" s="334">
        <v>44781</v>
      </c>
      <c r="K1001" s="336"/>
    </row>
    <row r="1002" spans="1:11" ht="25.5" x14ac:dyDescent="0.2">
      <c r="A1002" s="287">
        <v>406</v>
      </c>
      <c r="B1002" s="332" t="s">
        <v>501</v>
      </c>
      <c r="C1002" s="287" t="s">
        <v>3225</v>
      </c>
      <c r="D1002" s="332" t="s">
        <v>3309</v>
      </c>
      <c r="E1002" s="333">
        <v>2000</v>
      </c>
      <c r="F1002" s="332" t="s">
        <v>3917</v>
      </c>
      <c r="G1002" s="332" t="s">
        <v>3918</v>
      </c>
      <c r="H1002" s="287" t="s">
        <v>3228</v>
      </c>
      <c r="I1002" s="334">
        <v>44019</v>
      </c>
      <c r="J1002" s="334">
        <v>44781</v>
      </c>
      <c r="K1002" s="336"/>
    </row>
    <row r="1003" spans="1:11" ht="25.5" x14ac:dyDescent="0.2">
      <c r="A1003" s="287">
        <v>407</v>
      </c>
      <c r="B1003" s="332" t="s">
        <v>1467</v>
      </c>
      <c r="C1003" s="287" t="s">
        <v>3225</v>
      </c>
      <c r="D1003" s="332" t="s">
        <v>3277</v>
      </c>
      <c r="E1003" s="333">
        <v>9479.6299999999992</v>
      </c>
      <c r="F1003" s="332" t="s">
        <v>3830</v>
      </c>
      <c r="G1003" s="332" t="s">
        <v>3831</v>
      </c>
      <c r="H1003" s="287" t="s">
        <v>3228</v>
      </c>
      <c r="I1003" s="334">
        <v>44658</v>
      </c>
      <c r="J1003" s="334">
        <v>44782</v>
      </c>
      <c r="K1003" s="336"/>
    </row>
    <row r="1004" spans="1:11" ht="38.25" x14ac:dyDescent="0.2">
      <c r="A1004" s="287">
        <v>408</v>
      </c>
      <c r="B1004" s="332" t="s">
        <v>1467</v>
      </c>
      <c r="C1004" s="287" t="s">
        <v>3225</v>
      </c>
      <c r="D1004" s="332" t="s">
        <v>3277</v>
      </c>
      <c r="E1004" s="333">
        <v>2864.91</v>
      </c>
      <c r="F1004" s="332" t="s">
        <v>3695</v>
      </c>
      <c r="G1004" s="332" t="s">
        <v>3696</v>
      </c>
      <c r="H1004" s="287" t="s">
        <v>3228</v>
      </c>
      <c r="I1004" s="334">
        <v>44513</v>
      </c>
      <c r="J1004" s="334">
        <v>44782</v>
      </c>
      <c r="K1004" s="336"/>
    </row>
    <row r="1005" spans="1:11" ht="38.25" x14ac:dyDescent="0.2">
      <c r="A1005" s="287">
        <v>409</v>
      </c>
      <c r="B1005" s="332" t="s">
        <v>1467</v>
      </c>
      <c r="C1005" s="287" t="s">
        <v>3225</v>
      </c>
      <c r="D1005" s="332" t="s">
        <v>3277</v>
      </c>
      <c r="E1005" s="333">
        <v>3050.67</v>
      </c>
      <c r="F1005" s="332" t="s">
        <v>3695</v>
      </c>
      <c r="G1005" s="332" t="s">
        <v>3696</v>
      </c>
      <c r="H1005" s="287" t="s">
        <v>3228</v>
      </c>
      <c r="I1005" s="334">
        <v>44513</v>
      </c>
      <c r="J1005" s="334">
        <v>44782</v>
      </c>
      <c r="K1005" s="336"/>
    </row>
    <row r="1006" spans="1:11" ht="25.5" x14ac:dyDescent="0.2">
      <c r="A1006" s="287">
        <v>410</v>
      </c>
      <c r="B1006" s="332" t="s">
        <v>589</v>
      </c>
      <c r="C1006" s="287" t="s">
        <v>3225</v>
      </c>
      <c r="D1006" s="332" t="s">
        <v>3226</v>
      </c>
      <c r="E1006" s="333">
        <v>27366.03</v>
      </c>
      <c r="F1006" s="332" t="s">
        <v>3253</v>
      </c>
      <c r="G1006" s="332" t="s">
        <v>3254</v>
      </c>
      <c r="H1006" s="287" t="s">
        <v>3228</v>
      </c>
      <c r="I1006" s="334">
        <v>44769</v>
      </c>
      <c r="J1006" s="334">
        <v>44769</v>
      </c>
      <c r="K1006" s="336"/>
    </row>
    <row r="1007" spans="1:11" ht="25.5" x14ac:dyDescent="0.2">
      <c r="A1007" s="287">
        <v>411</v>
      </c>
      <c r="B1007" s="332" t="s">
        <v>589</v>
      </c>
      <c r="C1007" s="287" t="s">
        <v>3225</v>
      </c>
      <c r="D1007" s="332" t="s">
        <v>3226</v>
      </c>
      <c r="E1007" s="333">
        <v>32000</v>
      </c>
      <c r="F1007" s="332" t="s">
        <v>3919</v>
      </c>
      <c r="G1007" s="332" t="s">
        <v>3920</v>
      </c>
      <c r="H1007" s="287" t="s">
        <v>3228</v>
      </c>
      <c r="I1007" s="334">
        <v>44783</v>
      </c>
      <c r="J1007" s="334">
        <v>44783</v>
      </c>
      <c r="K1007" s="336"/>
    </row>
    <row r="1008" spans="1:11" ht="25.5" x14ac:dyDescent="0.2">
      <c r="A1008" s="287">
        <v>412</v>
      </c>
      <c r="B1008" s="332" t="s">
        <v>589</v>
      </c>
      <c r="C1008" s="287" t="s">
        <v>3225</v>
      </c>
      <c r="D1008" s="332" t="s">
        <v>3226</v>
      </c>
      <c r="E1008" s="333">
        <v>19003.47</v>
      </c>
      <c r="F1008" s="332" t="s">
        <v>3498</v>
      </c>
      <c r="G1008" s="332" t="s">
        <v>3921</v>
      </c>
      <c r="H1008" s="287" t="s">
        <v>3228</v>
      </c>
      <c r="I1008" s="334">
        <v>44783</v>
      </c>
      <c r="J1008" s="334">
        <v>44783</v>
      </c>
      <c r="K1008" s="336"/>
    </row>
    <row r="1009" spans="1:11" ht="25.5" x14ac:dyDescent="0.2">
      <c r="A1009" s="287">
        <v>413</v>
      </c>
      <c r="B1009" s="332" t="s">
        <v>589</v>
      </c>
      <c r="C1009" s="287" t="s">
        <v>3225</v>
      </c>
      <c r="D1009" s="332" t="s">
        <v>3226</v>
      </c>
      <c r="E1009" s="333">
        <v>30000</v>
      </c>
      <c r="F1009" s="332" t="s">
        <v>3922</v>
      </c>
      <c r="G1009" s="332" t="s">
        <v>3923</v>
      </c>
      <c r="H1009" s="287" t="s">
        <v>3228</v>
      </c>
      <c r="I1009" s="334">
        <v>44783</v>
      </c>
      <c r="J1009" s="334">
        <v>44783</v>
      </c>
      <c r="K1009" s="336"/>
    </row>
    <row r="1010" spans="1:11" ht="25.5" x14ac:dyDescent="0.2">
      <c r="A1010" s="287">
        <v>414</v>
      </c>
      <c r="B1010" s="332" t="s">
        <v>589</v>
      </c>
      <c r="C1010" s="287" t="s">
        <v>3225</v>
      </c>
      <c r="D1010" s="332" t="s">
        <v>3226</v>
      </c>
      <c r="E1010" s="333">
        <v>24919.24</v>
      </c>
      <c r="F1010" s="332" t="s">
        <v>3253</v>
      </c>
      <c r="G1010" s="332" t="s">
        <v>3254</v>
      </c>
      <c r="H1010" s="287" t="s">
        <v>3228</v>
      </c>
      <c r="I1010" s="334">
        <v>44783</v>
      </c>
      <c r="J1010" s="334">
        <v>44783</v>
      </c>
      <c r="K1010" s="336"/>
    </row>
    <row r="1011" spans="1:11" ht="25.5" x14ac:dyDescent="0.2">
      <c r="A1011" s="287">
        <v>415</v>
      </c>
      <c r="B1011" s="332" t="s">
        <v>589</v>
      </c>
      <c r="C1011" s="287" t="s">
        <v>3225</v>
      </c>
      <c r="D1011" s="332" t="s">
        <v>3226</v>
      </c>
      <c r="E1011" s="333">
        <v>37120</v>
      </c>
      <c r="F1011" s="332" t="s">
        <v>3446</v>
      </c>
      <c r="G1011" s="332" t="s">
        <v>3447</v>
      </c>
      <c r="H1011" s="287" t="s">
        <v>3228</v>
      </c>
      <c r="I1011" s="334">
        <v>44784</v>
      </c>
      <c r="J1011" s="334">
        <v>44784</v>
      </c>
      <c r="K1011" s="336"/>
    </row>
    <row r="1012" spans="1:11" ht="25.5" x14ac:dyDescent="0.2">
      <c r="A1012" s="287">
        <v>416</v>
      </c>
      <c r="B1012" s="332" t="s">
        <v>589</v>
      </c>
      <c r="C1012" s="287" t="s">
        <v>3225</v>
      </c>
      <c r="D1012" s="332" t="s">
        <v>3226</v>
      </c>
      <c r="E1012" s="333">
        <v>24000</v>
      </c>
      <c r="F1012" s="332" t="s">
        <v>3697</v>
      </c>
      <c r="G1012" s="332" t="s">
        <v>3698</v>
      </c>
      <c r="H1012" s="287" t="s">
        <v>3228</v>
      </c>
      <c r="I1012" s="334">
        <v>44784</v>
      </c>
      <c r="J1012" s="334">
        <v>44784</v>
      </c>
      <c r="K1012" s="336"/>
    </row>
    <row r="1013" spans="1:11" ht="25.5" x14ac:dyDescent="0.2">
      <c r="A1013" s="287">
        <v>417</v>
      </c>
      <c r="B1013" s="332" t="s">
        <v>501</v>
      </c>
      <c r="C1013" s="287" t="s">
        <v>3225</v>
      </c>
      <c r="D1013" s="332" t="s">
        <v>3304</v>
      </c>
      <c r="E1013" s="333">
        <v>30575.22</v>
      </c>
      <c r="F1013" s="332" t="s">
        <v>3303</v>
      </c>
      <c r="G1013" s="332" t="s">
        <v>2318</v>
      </c>
      <c r="H1013" s="287" t="s">
        <v>3228</v>
      </c>
      <c r="I1013" s="334">
        <v>43892</v>
      </c>
      <c r="J1013" s="334">
        <v>44788</v>
      </c>
      <c r="K1013" s="336"/>
    </row>
    <row r="1014" spans="1:11" ht="25.5" x14ac:dyDescent="0.2">
      <c r="A1014" s="287">
        <v>418</v>
      </c>
      <c r="B1014" s="332" t="s">
        <v>589</v>
      </c>
      <c r="C1014" s="287" t="s">
        <v>3225</v>
      </c>
      <c r="D1014" s="332" t="s">
        <v>3226</v>
      </c>
      <c r="E1014" s="333">
        <v>34000</v>
      </c>
      <c r="F1014" s="332" t="s">
        <v>3924</v>
      </c>
      <c r="G1014" s="332" t="s">
        <v>3925</v>
      </c>
      <c r="H1014" s="287" t="s">
        <v>3228</v>
      </c>
      <c r="I1014" s="334">
        <v>44789</v>
      </c>
      <c r="J1014" s="334">
        <v>44789</v>
      </c>
      <c r="K1014" s="336"/>
    </row>
    <row r="1015" spans="1:11" ht="25.5" x14ac:dyDescent="0.2">
      <c r="A1015" s="287">
        <v>419</v>
      </c>
      <c r="B1015" s="332" t="s">
        <v>589</v>
      </c>
      <c r="C1015" s="287" t="s">
        <v>3225</v>
      </c>
      <c r="D1015" s="332" t="s">
        <v>3226</v>
      </c>
      <c r="E1015" s="333">
        <v>25500</v>
      </c>
      <c r="F1015" s="332" t="s">
        <v>3926</v>
      </c>
      <c r="G1015" s="332" t="s">
        <v>3927</v>
      </c>
      <c r="H1015" s="287" t="s">
        <v>3228</v>
      </c>
      <c r="I1015" s="334">
        <v>44789</v>
      </c>
      <c r="J1015" s="334">
        <v>44789</v>
      </c>
      <c r="K1015" s="336"/>
    </row>
    <row r="1016" spans="1:11" ht="25.5" x14ac:dyDescent="0.2">
      <c r="A1016" s="287">
        <v>420</v>
      </c>
      <c r="B1016" s="332" t="s">
        <v>589</v>
      </c>
      <c r="C1016" s="287" t="s">
        <v>3225</v>
      </c>
      <c r="D1016" s="332" t="s">
        <v>3226</v>
      </c>
      <c r="E1016" s="333">
        <v>25500</v>
      </c>
      <c r="F1016" s="332" t="s">
        <v>3928</v>
      </c>
      <c r="G1016" s="332" t="s">
        <v>3929</v>
      </c>
      <c r="H1016" s="287" t="s">
        <v>3228</v>
      </c>
      <c r="I1016" s="334">
        <v>44789</v>
      </c>
      <c r="J1016" s="334">
        <v>44789</v>
      </c>
      <c r="K1016" s="336"/>
    </row>
    <row r="1017" spans="1:11" ht="12.75" x14ac:dyDescent="0.2">
      <c r="A1017" s="287">
        <v>421</v>
      </c>
      <c r="B1017" s="332" t="s">
        <v>3276</v>
      </c>
      <c r="C1017" s="287" t="s">
        <v>3225</v>
      </c>
      <c r="D1017" s="332" t="s">
        <v>3277</v>
      </c>
      <c r="E1017" s="333">
        <v>8000</v>
      </c>
      <c r="F1017" s="332" t="s">
        <v>3278</v>
      </c>
      <c r="G1017" s="332" t="s">
        <v>3279</v>
      </c>
      <c r="H1017" s="287" t="s">
        <v>3228</v>
      </c>
      <c r="I1017" s="334">
        <v>43185</v>
      </c>
      <c r="J1017" s="334">
        <v>44789</v>
      </c>
      <c r="K1017" s="336"/>
    </row>
    <row r="1018" spans="1:11" ht="25.5" x14ac:dyDescent="0.2">
      <c r="A1018" s="287">
        <v>422</v>
      </c>
      <c r="B1018" s="332" t="s">
        <v>589</v>
      </c>
      <c r="C1018" s="287" t="s">
        <v>3225</v>
      </c>
      <c r="D1018" s="332" t="s">
        <v>3226</v>
      </c>
      <c r="E1018" s="333">
        <v>18000</v>
      </c>
      <c r="F1018" s="332" t="s">
        <v>3675</v>
      </c>
      <c r="G1018" s="332" t="s">
        <v>3676</v>
      </c>
      <c r="H1018" s="287" t="s">
        <v>3228</v>
      </c>
      <c r="I1018" s="334">
        <v>44790</v>
      </c>
      <c r="J1018" s="334">
        <v>44790</v>
      </c>
      <c r="K1018" s="336"/>
    </row>
    <row r="1019" spans="1:11" ht="25.5" x14ac:dyDescent="0.2">
      <c r="A1019" s="287">
        <v>423</v>
      </c>
      <c r="B1019" s="332" t="s">
        <v>589</v>
      </c>
      <c r="C1019" s="287" t="s">
        <v>3225</v>
      </c>
      <c r="D1019" s="332" t="s">
        <v>3226</v>
      </c>
      <c r="E1019" s="333">
        <v>40500</v>
      </c>
      <c r="F1019" s="332" t="s">
        <v>3649</v>
      </c>
      <c r="G1019" s="332" t="s">
        <v>3650</v>
      </c>
      <c r="H1019" s="287" t="s">
        <v>3228</v>
      </c>
      <c r="I1019" s="334">
        <v>44790</v>
      </c>
      <c r="J1019" s="334">
        <v>44790</v>
      </c>
      <c r="K1019" s="336"/>
    </row>
    <row r="1020" spans="1:11" ht="25.5" x14ac:dyDescent="0.2">
      <c r="A1020" s="287">
        <v>424</v>
      </c>
      <c r="B1020" s="332" t="s">
        <v>3276</v>
      </c>
      <c r="C1020" s="287" t="s">
        <v>3225</v>
      </c>
      <c r="D1020" s="332" t="s">
        <v>3307</v>
      </c>
      <c r="E1020" s="333">
        <v>146400</v>
      </c>
      <c r="F1020" s="332" t="s">
        <v>3490</v>
      </c>
      <c r="G1020" s="332" t="s">
        <v>3491</v>
      </c>
      <c r="H1020" s="287" t="s">
        <v>3228</v>
      </c>
      <c r="I1020" s="334">
        <v>43683</v>
      </c>
      <c r="J1020" s="334">
        <v>44791</v>
      </c>
      <c r="K1020" s="336"/>
    </row>
    <row r="1021" spans="1:11" ht="25.5" x14ac:dyDescent="0.2">
      <c r="A1021" s="287">
        <v>425</v>
      </c>
      <c r="B1021" s="332" t="s">
        <v>589</v>
      </c>
      <c r="C1021" s="287" t="s">
        <v>3225</v>
      </c>
      <c r="D1021" s="332" t="s">
        <v>3226</v>
      </c>
      <c r="E1021" s="333">
        <v>18319.2</v>
      </c>
      <c r="F1021" s="332" t="s">
        <v>3930</v>
      </c>
      <c r="G1021" s="332" t="s">
        <v>3931</v>
      </c>
      <c r="H1021" s="287" t="s">
        <v>3228</v>
      </c>
      <c r="I1021" s="334">
        <v>44795</v>
      </c>
      <c r="J1021" s="334">
        <v>44795</v>
      </c>
      <c r="K1021" s="336"/>
    </row>
    <row r="1022" spans="1:11" ht="25.5" x14ac:dyDescent="0.2">
      <c r="A1022" s="287">
        <v>426</v>
      </c>
      <c r="B1022" s="332" t="s">
        <v>589</v>
      </c>
      <c r="C1022" s="287" t="s">
        <v>3225</v>
      </c>
      <c r="D1022" s="332" t="s">
        <v>3226</v>
      </c>
      <c r="E1022" s="333">
        <v>20000</v>
      </c>
      <c r="F1022" s="332" t="s">
        <v>3669</v>
      </c>
      <c r="G1022" s="332" t="s">
        <v>3670</v>
      </c>
      <c r="H1022" s="287" t="s">
        <v>3228</v>
      </c>
      <c r="I1022" s="334">
        <v>44798</v>
      </c>
      <c r="J1022" s="334">
        <v>44798</v>
      </c>
      <c r="K1022" s="336"/>
    </row>
    <row r="1023" spans="1:11" ht="25.5" x14ac:dyDescent="0.2">
      <c r="A1023" s="287">
        <v>427</v>
      </c>
      <c r="B1023" s="332" t="s">
        <v>589</v>
      </c>
      <c r="C1023" s="287" t="s">
        <v>3225</v>
      </c>
      <c r="D1023" s="332" t="s">
        <v>3226</v>
      </c>
      <c r="E1023" s="333">
        <v>24000</v>
      </c>
      <c r="F1023" s="332" t="s">
        <v>3932</v>
      </c>
      <c r="G1023" s="332" t="s">
        <v>3933</v>
      </c>
      <c r="H1023" s="287" t="s">
        <v>3228</v>
      </c>
      <c r="I1023" s="334">
        <v>44799</v>
      </c>
      <c r="J1023" s="334">
        <v>44799</v>
      </c>
      <c r="K1023" s="336"/>
    </row>
    <row r="1024" spans="1:11" ht="25.5" x14ac:dyDescent="0.2">
      <c r="A1024" s="287">
        <v>428</v>
      </c>
      <c r="B1024" s="332" t="s">
        <v>589</v>
      </c>
      <c r="C1024" s="287" t="s">
        <v>3225</v>
      </c>
      <c r="D1024" s="332" t="s">
        <v>3226</v>
      </c>
      <c r="E1024" s="333">
        <v>30000</v>
      </c>
      <c r="F1024" s="332" t="s">
        <v>3934</v>
      </c>
      <c r="G1024" s="332" t="s">
        <v>3935</v>
      </c>
      <c r="H1024" s="287" t="s">
        <v>3228</v>
      </c>
      <c r="I1024" s="334">
        <v>44799</v>
      </c>
      <c r="J1024" s="334">
        <v>44799</v>
      </c>
      <c r="K1024" s="336"/>
    </row>
    <row r="1025" spans="1:11" ht="25.5" x14ac:dyDescent="0.2">
      <c r="A1025" s="287">
        <v>429</v>
      </c>
      <c r="B1025" s="332" t="s">
        <v>589</v>
      </c>
      <c r="C1025" s="287" t="s">
        <v>3225</v>
      </c>
      <c r="D1025" s="332" t="s">
        <v>3226</v>
      </c>
      <c r="E1025" s="333">
        <v>24000</v>
      </c>
      <c r="F1025" s="332" t="s">
        <v>3936</v>
      </c>
      <c r="G1025" s="332" t="s">
        <v>3937</v>
      </c>
      <c r="H1025" s="287" t="s">
        <v>3228</v>
      </c>
      <c r="I1025" s="334">
        <v>44799</v>
      </c>
      <c r="J1025" s="334">
        <v>44799</v>
      </c>
      <c r="K1025" s="336"/>
    </row>
    <row r="1026" spans="1:11" ht="25.5" x14ac:dyDescent="0.2">
      <c r="A1026" s="287">
        <v>430</v>
      </c>
      <c r="B1026" s="332" t="s">
        <v>589</v>
      </c>
      <c r="C1026" s="287" t="s">
        <v>3225</v>
      </c>
      <c r="D1026" s="332" t="s">
        <v>3226</v>
      </c>
      <c r="E1026" s="333">
        <v>24000</v>
      </c>
      <c r="F1026" s="332" t="s">
        <v>3409</v>
      </c>
      <c r="G1026" s="332" t="s">
        <v>3410</v>
      </c>
      <c r="H1026" s="287" t="s">
        <v>3228</v>
      </c>
      <c r="I1026" s="334">
        <v>44799</v>
      </c>
      <c r="J1026" s="334">
        <v>44799</v>
      </c>
      <c r="K1026" s="336"/>
    </row>
    <row r="1027" spans="1:11" ht="25.5" x14ac:dyDescent="0.2">
      <c r="A1027" s="287">
        <v>431</v>
      </c>
      <c r="B1027" s="332" t="s">
        <v>589</v>
      </c>
      <c r="C1027" s="287" t="s">
        <v>3225</v>
      </c>
      <c r="D1027" s="332" t="s">
        <v>3226</v>
      </c>
      <c r="E1027" s="333">
        <v>24000</v>
      </c>
      <c r="F1027" s="332" t="s">
        <v>3407</v>
      </c>
      <c r="G1027" s="332" t="s">
        <v>3408</v>
      </c>
      <c r="H1027" s="287" t="s">
        <v>3228</v>
      </c>
      <c r="I1027" s="334">
        <v>44799</v>
      </c>
      <c r="J1027" s="334">
        <v>44799</v>
      </c>
      <c r="K1027" s="336"/>
    </row>
    <row r="1028" spans="1:11" ht="38.25" x14ac:dyDescent="0.2">
      <c r="A1028" s="287">
        <v>432</v>
      </c>
      <c r="B1028" s="332" t="s">
        <v>589</v>
      </c>
      <c r="C1028" s="287" t="s">
        <v>3225</v>
      </c>
      <c r="D1028" s="332" t="s">
        <v>3226</v>
      </c>
      <c r="E1028" s="333">
        <v>89980.59</v>
      </c>
      <c r="F1028" s="332" t="s">
        <v>3227</v>
      </c>
      <c r="G1028" s="332" t="s">
        <v>2454</v>
      </c>
      <c r="H1028" s="287" t="s">
        <v>3228</v>
      </c>
      <c r="I1028" s="334">
        <v>44798</v>
      </c>
      <c r="J1028" s="334">
        <v>44798</v>
      </c>
      <c r="K1028" s="336"/>
    </row>
    <row r="1029" spans="1:11" ht="25.5" x14ac:dyDescent="0.2">
      <c r="A1029" s="287">
        <v>433</v>
      </c>
      <c r="B1029" s="332" t="s">
        <v>589</v>
      </c>
      <c r="C1029" s="287" t="s">
        <v>3225</v>
      </c>
      <c r="D1029" s="332" t="s">
        <v>3226</v>
      </c>
      <c r="E1029" s="333">
        <v>20000</v>
      </c>
      <c r="F1029" s="332" t="s">
        <v>3938</v>
      </c>
      <c r="G1029" s="332" t="s">
        <v>3939</v>
      </c>
      <c r="H1029" s="287" t="s">
        <v>3228</v>
      </c>
      <c r="I1029" s="334">
        <v>44804</v>
      </c>
      <c r="J1029" s="334">
        <v>44804</v>
      </c>
      <c r="K1029" s="336"/>
    </row>
    <row r="1030" spans="1:11" ht="25.5" x14ac:dyDescent="0.2">
      <c r="A1030" s="287">
        <v>434</v>
      </c>
      <c r="B1030" s="332" t="s">
        <v>589</v>
      </c>
      <c r="C1030" s="287" t="s">
        <v>3225</v>
      </c>
      <c r="D1030" s="332" t="s">
        <v>3226</v>
      </c>
      <c r="E1030" s="333">
        <v>20000</v>
      </c>
      <c r="F1030" s="332" t="s">
        <v>3940</v>
      </c>
      <c r="G1030" s="332" t="s">
        <v>3941</v>
      </c>
      <c r="H1030" s="287" t="s">
        <v>3228</v>
      </c>
      <c r="I1030" s="334">
        <v>44805</v>
      </c>
      <c r="J1030" s="334">
        <v>44805</v>
      </c>
      <c r="K1030" s="336"/>
    </row>
    <row r="1031" spans="1:11" ht="25.5" x14ac:dyDescent="0.2">
      <c r="A1031" s="287">
        <v>435</v>
      </c>
      <c r="B1031" s="332" t="s">
        <v>589</v>
      </c>
      <c r="C1031" s="287" t="s">
        <v>3225</v>
      </c>
      <c r="D1031" s="332" t="s">
        <v>3226</v>
      </c>
      <c r="E1031" s="333">
        <v>19440</v>
      </c>
      <c r="F1031" s="332" t="s">
        <v>3942</v>
      </c>
      <c r="G1031" s="332" t="s">
        <v>3943</v>
      </c>
      <c r="H1031" s="287" t="s">
        <v>3228</v>
      </c>
      <c r="I1031" s="334">
        <v>44806</v>
      </c>
      <c r="J1031" s="334">
        <v>44806</v>
      </c>
      <c r="K1031" s="336"/>
    </row>
    <row r="1032" spans="1:11" ht="25.5" x14ac:dyDescent="0.2">
      <c r="A1032" s="287">
        <v>436</v>
      </c>
      <c r="B1032" s="332" t="s">
        <v>589</v>
      </c>
      <c r="C1032" s="287" t="s">
        <v>3225</v>
      </c>
      <c r="D1032" s="332" t="s">
        <v>3226</v>
      </c>
      <c r="E1032" s="333">
        <v>28800</v>
      </c>
      <c r="F1032" s="332" t="s">
        <v>3944</v>
      </c>
      <c r="G1032" s="332" t="s">
        <v>3945</v>
      </c>
      <c r="H1032" s="287" t="s">
        <v>3228</v>
      </c>
      <c r="I1032" s="334">
        <v>44809</v>
      </c>
      <c r="J1032" s="334">
        <v>44809</v>
      </c>
      <c r="K1032" s="336"/>
    </row>
    <row r="1033" spans="1:11" ht="38.25" x14ac:dyDescent="0.2">
      <c r="A1033" s="287">
        <v>437</v>
      </c>
      <c r="B1033" s="332" t="s">
        <v>585</v>
      </c>
      <c r="C1033" s="287" t="s">
        <v>3225</v>
      </c>
      <c r="D1033" s="332" t="s">
        <v>3226</v>
      </c>
      <c r="E1033" s="333">
        <v>468384.2</v>
      </c>
      <c r="F1033" s="332" t="s">
        <v>3946</v>
      </c>
      <c r="G1033" s="332" t="s">
        <v>3947</v>
      </c>
      <c r="H1033" s="287" t="s">
        <v>3228</v>
      </c>
      <c r="I1033" s="334">
        <v>44809</v>
      </c>
      <c r="J1033" s="334">
        <v>44809</v>
      </c>
      <c r="K1033" s="336"/>
    </row>
    <row r="1034" spans="1:11" ht="25.5" x14ac:dyDescent="0.2">
      <c r="A1034" s="287">
        <v>438</v>
      </c>
      <c r="B1034" s="332" t="s">
        <v>1467</v>
      </c>
      <c r="C1034" s="287" t="s">
        <v>3225</v>
      </c>
      <c r="D1034" s="332" t="s">
        <v>3277</v>
      </c>
      <c r="E1034" s="333">
        <v>785.15</v>
      </c>
      <c r="F1034" s="332" t="s">
        <v>3379</v>
      </c>
      <c r="G1034" s="332" t="s">
        <v>3380</v>
      </c>
      <c r="H1034" s="287" t="s">
        <v>3228</v>
      </c>
      <c r="I1034" s="334">
        <v>44517</v>
      </c>
      <c r="J1034" s="334">
        <v>44812</v>
      </c>
      <c r="K1034" s="336"/>
    </row>
    <row r="1035" spans="1:11" ht="25.5" x14ac:dyDescent="0.2">
      <c r="A1035" s="287">
        <v>439</v>
      </c>
      <c r="B1035" s="332" t="s">
        <v>1467</v>
      </c>
      <c r="C1035" s="287" t="s">
        <v>3225</v>
      </c>
      <c r="D1035" s="332" t="s">
        <v>3277</v>
      </c>
      <c r="E1035" s="333">
        <v>1244.8699999999999</v>
      </c>
      <c r="F1035" s="332" t="s">
        <v>3379</v>
      </c>
      <c r="G1035" s="332" t="s">
        <v>3380</v>
      </c>
      <c r="H1035" s="287" t="s">
        <v>3228</v>
      </c>
      <c r="I1035" s="334">
        <v>44517</v>
      </c>
      <c r="J1035" s="334">
        <v>44812</v>
      </c>
      <c r="K1035" s="336"/>
    </row>
    <row r="1036" spans="1:11" ht="25.5" x14ac:dyDescent="0.2">
      <c r="A1036" s="287">
        <v>440</v>
      </c>
      <c r="B1036" s="332" t="s">
        <v>1467</v>
      </c>
      <c r="C1036" s="287" t="s">
        <v>3225</v>
      </c>
      <c r="D1036" s="332" t="s">
        <v>3277</v>
      </c>
      <c r="E1036" s="333">
        <v>795.73</v>
      </c>
      <c r="F1036" s="332" t="s">
        <v>3379</v>
      </c>
      <c r="G1036" s="332" t="s">
        <v>3380</v>
      </c>
      <c r="H1036" s="287" t="s">
        <v>3228</v>
      </c>
      <c r="I1036" s="334">
        <v>44517</v>
      </c>
      <c r="J1036" s="334">
        <v>44812</v>
      </c>
      <c r="K1036" s="336"/>
    </row>
    <row r="1037" spans="1:11" ht="25.5" x14ac:dyDescent="0.2">
      <c r="A1037" s="287">
        <v>441</v>
      </c>
      <c r="B1037" s="332" t="s">
        <v>1467</v>
      </c>
      <c r="C1037" s="287" t="s">
        <v>3225</v>
      </c>
      <c r="D1037" s="332" t="s">
        <v>3277</v>
      </c>
      <c r="E1037" s="333">
        <v>467.79</v>
      </c>
      <c r="F1037" s="332" t="s">
        <v>3379</v>
      </c>
      <c r="G1037" s="332" t="s">
        <v>3380</v>
      </c>
      <c r="H1037" s="287" t="s">
        <v>3228</v>
      </c>
      <c r="I1037" s="334">
        <v>44517</v>
      </c>
      <c r="J1037" s="334">
        <v>44812</v>
      </c>
      <c r="K1037" s="336"/>
    </row>
    <row r="1038" spans="1:11" ht="25.5" x14ac:dyDescent="0.2">
      <c r="A1038" s="287">
        <v>442</v>
      </c>
      <c r="B1038" s="332" t="s">
        <v>1467</v>
      </c>
      <c r="C1038" s="287" t="s">
        <v>3225</v>
      </c>
      <c r="D1038" s="332" t="s">
        <v>3277</v>
      </c>
      <c r="E1038" s="333">
        <v>1610.84</v>
      </c>
      <c r="F1038" s="332" t="s">
        <v>3379</v>
      </c>
      <c r="G1038" s="332" t="s">
        <v>3380</v>
      </c>
      <c r="H1038" s="287" t="s">
        <v>3228</v>
      </c>
      <c r="I1038" s="334">
        <v>44517</v>
      </c>
      <c r="J1038" s="334">
        <v>44812</v>
      </c>
      <c r="K1038" s="336"/>
    </row>
    <row r="1039" spans="1:11" ht="25.5" x14ac:dyDescent="0.2">
      <c r="A1039" s="287">
        <v>443</v>
      </c>
      <c r="B1039" s="332" t="s">
        <v>1467</v>
      </c>
      <c r="C1039" s="287" t="s">
        <v>3225</v>
      </c>
      <c r="D1039" s="332" t="s">
        <v>3277</v>
      </c>
      <c r="E1039" s="333">
        <v>524.22</v>
      </c>
      <c r="F1039" s="332" t="s">
        <v>3379</v>
      </c>
      <c r="G1039" s="332" t="s">
        <v>3380</v>
      </c>
      <c r="H1039" s="287" t="s">
        <v>3228</v>
      </c>
      <c r="I1039" s="334">
        <v>44517</v>
      </c>
      <c r="J1039" s="334">
        <v>44812</v>
      </c>
      <c r="K1039" s="336"/>
    </row>
    <row r="1040" spans="1:11" ht="25.5" x14ac:dyDescent="0.2">
      <c r="A1040" s="287">
        <v>444</v>
      </c>
      <c r="B1040" s="332" t="s">
        <v>1467</v>
      </c>
      <c r="C1040" s="287" t="s">
        <v>3225</v>
      </c>
      <c r="D1040" s="332" t="s">
        <v>3277</v>
      </c>
      <c r="E1040" s="333">
        <v>981.85</v>
      </c>
      <c r="F1040" s="332" t="s">
        <v>3379</v>
      </c>
      <c r="G1040" s="332" t="s">
        <v>3380</v>
      </c>
      <c r="H1040" s="287" t="s">
        <v>3228</v>
      </c>
      <c r="I1040" s="334">
        <v>44517</v>
      </c>
      <c r="J1040" s="334">
        <v>44812</v>
      </c>
      <c r="K1040" s="336"/>
    </row>
    <row r="1041" spans="1:11" ht="25.5" x14ac:dyDescent="0.2">
      <c r="A1041" s="287">
        <v>445</v>
      </c>
      <c r="B1041" s="332" t="s">
        <v>1467</v>
      </c>
      <c r="C1041" s="287" t="s">
        <v>3225</v>
      </c>
      <c r="D1041" s="332" t="s">
        <v>3277</v>
      </c>
      <c r="E1041" s="333">
        <v>7963.8</v>
      </c>
      <c r="F1041" s="332" t="s">
        <v>3830</v>
      </c>
      <c r="G1041" s="332" t="s">
        <v>3831</v>
      </c>
      <c r="H1041" s="287" t="s">
        <v>3228</v>
      </c>
      <c r="I1041" s="334">
        <v>44658</v>
      </c>
      <c r="J1041" s="334">
        <v>44812</v>
      </c>
      <c r="K1041" s="336"/>
    </row>
    <row r="1042" spans="1:11" ht="25.5" x14ac:dyDescent="0.2">
      <c r="A1042" s="287">
        <v>446</v>
      </c>
      <c r="B1042" s="332" t="s">
        <v>589</v>
      </c>
      <c r="C1042" s="287" t="s">
        <v>3225</v>
      </c>
      <c r="D1042" s="332" t="s">
        <v>3226</v>
      </c>
      <c r="E1042" s="333">
        <v>20000</v>
      </c>
      <c r="F1042" s="332" t="s">
        <v>3756</v>
      </c>
      <c r="G1042" s="332" t="s">
        <v>3757</v>
      </c>
      <c r="H1042" s="287" t="s">
        <v>3228</v>
      </c>
      <c r="I1042" s="334">
        <v>44812</v>
      </c>
      <c r="J1042" s="334">
        <v>44812</v>
      </c>
      <c r="K1042" s="336"/>
    </row>
    <row r="1043" spans="1:11" ht="51" x14ac:dyDescent="0.2">
      <c r="A1043" s="287">
        <v>447</v>
      </c>
      <c r="B1043" s="332" t="s">
        <v>589</v>
      </c>
      <c r="C1043" s="287" t="s">
        <v>3225</v>
      </c>
      <c r="D1043" s="332" t="s">
        <v>3226</v>
      </c>
      <c r="E1043" s="333">
        <v>33000</v>
      </c>
      <c r="F1043" s="332" t="s">
        <v>3948</v>
      </c>
      <c r="G1043" s="332" t="s">
        <v>3949</v>
      </c>
      <c r="H1043" s="287" t="s">
        <v>3228</v>
      </c>
      <c r="I1043" s="334">
        <v>44812</v>
      </c>
      <c r="J1043" s="334">
        <v>44812</v>
      </c>
      <c r="K1043" s="336"/>
    </row>
    <row r="1044" spans="1:11" ht="25.5" x14ac:dyDescent="0.2">
      <c r="A1044" s="287">
        <v>448</v>
      </c>
      <c r="B1044" s="332" t="s">
        <v>589</v>
      </c>
      <c r="C1044" s="287" t="s">
        <v>3225</v>
      </c>
      <c r="D1044" s="332" t="s">
        <v>3226</v>
      </c>
      <c r="E1044" s="333">
        <v>21000</v>
      </c>
      <c r="F1044" s="332" t="s">
        <v>3950</v>
      </c>
      <c r="G1044" s="332" t="s">
        <v>3951</v>
      </c>
      <c r="H1044" s="287" t="s">
        <v>3228</v>
      </c>
      <c r="I1044" s="334">
        <v>44813</v>
      </c>
      <c r="J1044" s="334">
        <v>44813</v>
      </c>
      <c r="K1044" s="336"/>
    </row>
    <row r="1045" spans="1:11" ht="25.5" x14ac:dyDescent="0.2">
      <c r="A1045" s="287">
        <v>449</v>
      </c>
      <c r="B1045" s="332" t="s">
        <v>589</v>
      </c>
      <c r="C1045" s="287" t="s">
        <v>3225</v>
      </c>
      <c r="D1045" s="332" t="s">
        <v>3226</v>
      </c>
      <c r="E1045" s="333">
        <v>21000</v>
      </c>
      <c r="F1045" s="332" t="s">
        <v>3802</v>
      </c>
      <c r="G1045" s="332" t="s">
        <v>3803</v>
      </c>
      <c r="H1045" s="287" t="s">
        <v>3228</v>
      </c>
      <c r="I1045" s="334">
        <v>44812</v>
      </c>
      <c r="J1045" s="334">
        <v>44812</v>
      </c>
      <c r="K1045" s="336"/>
    </row>
    <row r="1046" spans="1:11" ht="22.5" customHeight="1" x14ac:dyDescent="0.2">
      <c r="A1046" s="328" t="s">
        <v>218</v>
      </c>
      <c r="B1046" s="329"/>
      <c r="C1046" s="329"/>
      <c r="D1046" s="329"/>
      <c r="E1046" s="330">
        <f>SUM(E1047:E1106)</f>
        <v>48531729.255000003</v>
      </c>
      <c r="F1046" s="329"/>
      <c r="G1046" s="329"/>
      <c r="H1046" s="329"/>
      <c r="I1046" s="329"/>
      <c r="J1046" s="329"/>
      <c r="K1046" s="331"/>
    </row>
    <row r="1047" spans="1:11" ht="22.5" x14ac:dyDescent="0.2">
      <c r="A1047" s="339">
        <v>1</v>
      </c>
      <c r="B1047" s="301" t="s">
        <v>501</v>
      </c>
      <c r="C1047" s="339" t="s">
        <v>3225</v>
      </c>
      <c r="D1047" s="301" t="s">
        <v>3952</v>
      </c>
      <c r="E1047" s="340">
        <v>133042</v>
      </c>
      <c r="F1047" s="301" t="s">
        <v>3953</v>
      </c>
      <c r="G1047" s="341"/>
      <c r="H1047" s="339" t="s">
        <v>1825</v>
      </c>
      <c r="I1047" s="342">
        <v>44019</v>
      </c>
      <c r="J1047" s="342">
        <v>45150</v>
      </c>
      <c r="K1047" s="341"/>
    </row>
    <row r="1048" spans="1:11" ht="22.5" x14ac:dyDescent="0.2">
      <c r="A1048" s="339">
        <v>2</v>
      </c>
      <c r="B1048" s="301" t="s">
        <v>501</v>
      </c>
      <c r="C1048" s="339" t="s">
        <v>3225</v>
      </c>
      <c r="D1048" s="301" t="s">
        <v>3954</v>
      </c>
      <c r="E1048" s="340">
        <v>180000</v>
      </c>
      <c r="F1048" s="301" t="s">
        <v>3955</v>
      </c>
      <c r="G1048" s="341"/>
      <c r="H1048" s="339" t="s">
        <v>1825</v>
      </c>
      <c r="I1048" s="342">
        <v>44120</v>
      </c>
      <c r="J1048" s="342">
        <v>45291</v>
      </c>
      <c r="K1048" s="341"/>
    </row>
    <row r="1049" spans="1:11" ht="22.5" x14ac:dyDescent="0.2">
      <c r="A1049" s="339">
        <v>3</v>
      </c>
      <c r="B1049" s="301" t="s">
        <v>501</v>
      </c>
      <c r="C1049" s="339" t="s">
        <v>3225</v>
      </c>
      <c r="D1049" s="301" t="s">
        <v>3956</v>
      </c>
      <c r="E1049" s="340">
        <v>267509.59999999998</v>
      </c>
      <c r="F1049" s="301" t="s">
        <v>3957</v>
      </c>
      <c r="G1049" s="341"/>
      <c r="H1049" s="339" t="s">
        <v>1825</v>
      </c>
      <c r="I1049" s="342">
        <v>44097</v>
      </c>
      <c r="J1049" s="342">
        <v>45286</v>
      </c>
      <c r="K1049" s="341"/>
    </row>
    <row r="1050" spans="1:11" ht="22.5" x14ac:dyDescent="0.2">
      <c r="A1050" s="339">
        <v>4</v>
      </c>
      <c r="B1050" s="301" t="s">
        <v>501</v>
      </c>
      <c r="C1050" s="339" t="s">
        <v>3225</v>
      </c>
      <c r="D1050" s="301" t="s">
        <v>3956</v>
      </c>
      <c r="E1050" s="340">
        <v>267509.59999999998</v>
      </c>
      <c r="F1050" s="301" t="s">
        <v>3957</v>
      </c>
      <c r="G1050" s="341"/>
      <c r="H1050" s="339" t="s">
        <v>1825</v>
      </c>
      <c r="I1050" s="342">
        <v>44097</v>
      </c>
      <c r="J1050" s="342">
        <v>45286</v>
      </c>
      <c r="K1050" s="341"/>
    </row>
    <row r="1051" spans="1:11" ht="22.5" x14ac:dyDescent="0.2">
      <c r="A1051" s="339">
        <v>5</v>
      </c>
      <c r="B1051" s="301" t="s">
        <v>501</v>
      </c>
      <c r="C1051" s="339" t="s">
        <v>3225</v>
      </c>
      <c r="D1051" s="301" t="s">
        <v>3958</v>
      </c>
      <c r="E1051" s="340">
        <v>397952.06</v>
      </c>
      <c r="F1051" s="301" t="s">
        <v>3959</v>
      </c>
      <c r="G1051" s="341"/>
      <c r="H1051" s="339" t="s">
        <v>1825</v>
      </c>
      <c r="I1051" s="342">
        <v>44167</v>
      </c>
      <c r="J1051" s="342">
        <v>45292</v>
      </c>
      <c r="K1051" s="341"/>
    </row>
    <row r="1052" spans="1:11" ht="22.5" x14ac:dyDescent="0.2">
      <c r="A1052" s="339">
        <v>6</v>
      </c>
      <c r="B1052" s="301" t="s">
        <v>501</v>
      </c>
      <c r="C1052" s="339" t="s">
        <v>3225</v>
      </c>
      <c r="D1052" s="301" t="s">
        <v>3960</v>
      </c>
      <c r="E1052" s="340">
        <v>159604.76</v>
      </c>
      <c r="F1052" s="301" t="s">
        <v>3961</v>
      </c>
      <c r="G1052" s="341"/>
      <c r="H1052" s="339" t="s">
        <v>1825</v>
      </c>
      <c r="I1052" s="342">
        <v>44169</v>
      </c>
      <c r="J1052" s="342">
        <v>45291</v>
      </c>
      <c r="K1052" s="341"/>
    </row>
    <row r="1053" spans="1:11" ht="22.5" x14ac:dyDescent="0.2">
      <c r="A1053" s="339">
        <v>7</v>
      </c>
      <c r="B1053" s="301" t="s">
        <v>3276</v>
      </c>
      <c r="C1053" s="339" t="s">
        <v>3225</v>
      </c>
      <c r="D1053" s="301" t="s">
        <v>3962</v>
      </c>
      <c r="E1053" s="340">
        <v>240000</v>
      </c>
      <c r="F1053" s="301" t="s">
        <v>3963</v>
      </c>
      <c r="G1053" s="341"/>
      <c r="H1053" s="339" t="s">
        <v>1825</v>
      </c>
      <c r="I1053" s="342">
        <v>44266</v>
      </c>
      <c r="J1053" s="342">
        <v>45000</v>
      </c>
      <c r="K1053" s="341"/>
    </row>
    <row r="1054" spans="1:11" ht="22.5" x14ac:dyDescent="0.2">
      <c r="A1054" s="339">
        <v>8</v>
      </c>
      <c r="B1054" s="301" t="s">
        <v>3276</v>
      </c>
      <c r="C1054" s="339" t="s">
        <v>3225</v>
      </c>
      <c r="D1054" s="301" t="s">
        <v>3964</v>
      </c>
      <c r="E1054" s="340">
        <v>96350.1</v>
      </c>
      <c r="F1054" s="301" t="s">
        <v>3965</v>
      </c>
      <c r="G1054" s="341"/>
      <c r="H1054" s="339" t="s">
        <v>1825</v>
      </c>
      <c r="I1054" s="342">
        <v>44155</v>
      </c>
      <c r="J1054" s="342">
        <v>45258</v>
      </c>
      <c r="K1054" s="341"/>
    </row>
    <row r="1055" spans="1:11" ht="12" x14ac:dyDescent="0.2">
      <c r="A1055" s="339">
        <v>9</v>
      </c>
      <c r="B1055" s="301" t="s">
        <v>3276</v>
      </c>
      <c r="C1055" s="339" t="s">
        <v>3225</v>
      </c>
      <c r="D1055" s="301" t="s">
        <v>3966</v>
      </c>
      <c r="E1055" s="340">
        <v>204000</v>
      </c>
      <c r="F1055" s="301" t="s">
        <v>3967</v>
      </c>
      <c r="G1055" s="341"/>
      <c r="H1055" s="339" t="s">
        <v>1825</v>
      </c>
      <c r="I1055" s="342">
        <v>44186</v>
      </c>
      <c r="J1055" s="342">
        <v>44946</v>
      </c>
      <c r="K1055" s="341"/>
    </row>
    <row r="1056" spans="1:11" ht="22.5" x14ac:dyDescent="0.2">
      <c r="A1056" s="339">
        <v>10</v>
      </c>
      <c r="B1056" s="301" t="s">
        <v>3276</v>
      </c>
      <c r="C1056" s="339" t="s">
        <v>3225</v>
      </c>
      <c r="D1056" s="301" t="s">
        <v>3968</v>
      </c>
      <c r="E1056" s="340">
        <v>2752807.68</v>
      </c>
      <c r="F1056" s="301" t="s">
        <v>3969</v>
      </c>
      <c r="G1056" s="341"/>
      <c r="H1056" s="339" t="s">
        <v>1825</v>
      </c>
      <c r="I1056" s="342">
        <v>44187</v>
      </c>
      <c r="J1056" s="342">
        <v>45014</v>
      </c>
      <c r="K1056" s="341"/>
    </row>
    <row r="1057" spans="1:11" ht="22.5" x14ac:dyDescent="0.2">
      <c r="A1057" s="339">
        <v>11</v>
      </c>
      <c r="B1057" s="301" t="s">
        <v>3276</v>
      </c>
      <c r="C1057" s="339" t="s">
        <v>3225</v>
      </c>
      <c r="D1057" s="301" t="s">
        <v>3970</v>
      </c>
      <c r="E1057" s="340">
        <v>360000</v>
      </c>
      <c r="F1057" s="301" t="s">
        <v>3971</v>
      </c>
      <c r="G1057" s="341"/>
      <c r="H1057" s="339" t="s">
        <v>1825</v>
      </c>
      <c r="I1057" s="342">
        <v>44194</v>
      </c>
      <c r="J1057" s="342">
        <v>44954</v>
      </c>
      <c r="K1057" s="341"/>
    </row>
    <row r="1058" spans="1:11" ht="22.5" x14ac:dyDescent="0.2">
      <c r="A1058" s="339">
        <v>12</v>
      </c>
      <c r="B1058" s="301" t="s">
        <v>633</v>
      </c>
      <c r="C1058" s="339" t="s">
        <v>3225</v>
      </c>
      <c r="D1058" s="301" t="s">
        <v>3972</v>
      </c>
      <c r="E1058" s="340">
        <v>2760166.88</v>
      </c>
      <c r="F1058" s="301" t="s">
        <v>3973</v>
      </c>
      <c r="G1058" s="341"/>
      <c r="H1058" s="339" t="s">
        <v>1825</v>
      </c>
      <c r="I1058" s="342">
        <v>44329</v>
      </c>
      <c r="J1058" s="342">
        <v>45066</v>
      </c>
      <c r="K1058" s="341"/>
    </row>
    <row r="1059" spans="1:11" ht="22.5" x14ac:dyDescent="0.2">
      <c r="A1059" s="339">
        <v>13</v>
      </c>
      <c r="B1059" s="301" t="s">
        <v>633</v>
      </c>
      <c r="C1059" s="339" t="s">
        <v>3225</v>
      </c>
      <c r="D1059" s="301" t="s">
        <v>3974</v>
      </c>
      <c r="E1059" s="340">
        <v>83000.160000000003</v>
      </c>
      <c r="F1059" s="301" t="s">
        <v>3975</v>
      </c>
      <c r="G1059" s="341"/>
      <c r="H1059" s="339" t="s">
        <v>1825</v>
      </c>
      <c r="I1059" s="342">
        <v>44271</v>
      </c>
      <c r="J1059" s="342">
        <v>45050</v>
      </c>
      <c r="K1059" s="341"/>
    </row>
    <row r="1060" spans="1:11" ht="22.5" x14ac:dyDescent="0.2">
      <c r="A1060" s="339">
        <v>14</v>
      </c>
      <c r="B1060" s="301" t="s">
        <v>633</v>
      </c>
      <c r="C1060" s="339" t="s">
        <v>3225</v>
      </c>
      <c r="D1060" s="301" t="s">
        <v>3974</v>
      </c>
      <c r="E1060" s="340">
        <v>83000.160000000003</v>
      </c>
      <c r="F1060" s="301" t="s">
        <v>3975</v>
      </c>
      <c r="G1060" s="341"/>
      <c r="H1060" s="339" t="s">
        <v>1825</v>
      </c>
      <c r="I1060" s="342">
        <v>44271</v>
      </c>
      <c r="J1060" s="342">
        <v>45050</v>
      </c>
      <c r="K1060" s="341"/>
    </row>
    <row r="1061" spans="1:11" ht="22.5" x14ac:dyDescent="0.2">
      <c r="A1061" s="339">
        <v>15</v>
      </c>
      <c r="B1061" s="301" t="s">
        <v>633</v>
      </c>
      <c r="C1061" s="339" t="s">
        <v>3225</v>
      </c>
      <c r="D1061" s="301" t="s">
        <v>3974</v>
      </c>
      <c r="E1061" s="340">
        <v>83000.160000000003</v>
      </c>
      <c r="F1061" s="301" t="s">
        <v>3975</v>
      </c>
      <c r="G1061" s="341"/>
      <c r="H1061" s="339" t="s">
        <v>1825</v>
      </c>
      <c r="I1061" s="342">
        <v>44271</v>
      </c>
      <c r="J1061" s="342">
        <v>45050</v>
      </c>
      <c r="K1061" s="341"/>
    </row>
    <row r="1062" spans="1:11" ht="22.5" x14ac:dyDescent="0.2">
      <c r="A1062" s="339">
        <v>16</v>
      </c>
      <c r="B1062" s="301" t="s">
        <v>633</v>
      </c>
      <c r="C1062" s="339" t="s">
        <v>3225</v>
      </c>
      <c r="D1062" s="301" t="s">
        <v>3974</v>
      </c>
      <c r="E1062" s="340">
        <v>83000.160000000003</v>
      </c>
      <c r="F1062" s="301" t="s">
        <v>3975</v>
      </c>
      <c r="G1062" s="341"/>
      <c r="H1062" s="339" t="s">
        <v>1825</v>
      </c>
      <c r="I1062" s="342">
        <v>44271</v>
      </c>
      <c r="J1062" s="342">
        <v>45050</v>
      </c>
      <c r="K1062" s="341"/>
    </row>
    <row r="1063" spans="1:11" ht="22.5" x14ac:dyDescent="0.2">
      <c r="A1063" s="339">
        <v>17</v>
      </c>
      <c r="B1063" s="301" t="s">
        <v>633</v>
      </c>
      <c r="C1063" s="339" t="s">
        <v>3225</v>
      </c>
      <c r="D1063" s="301" t="s">
        <v>3974</v>
      </c>
      <c r="E1063" s="340">
        <v>83000.160000000003</v>
      </c>
      <c r="F1063" s="301" t="s">
        <v>3975</v>
      </c>
      <c r="G1063" s="341"/>
      <c r="H1063" s="339" t="s">
        <v>1825</v>
      </c>
      <c r="I1063" s="342">
        <v>44271</v>
      </c>
      <c r="J1063" s="342">
        <v>45050</v>
      </c>
      <c r="K1063" s="341"/>
    </row>
    <row r="1064" spans="1:11" ht="22.5" x14ac:dyDescent="0.2">
      <c r="A1064" s="339">
        <v>18</v>
      </c>
      <c r="B1064" s="301" t="s">
        <v>633</v>
      </c>
      <c r="C1064" s="339" t="s">
        <v>3225</v>
      </c>
      <c r="D1064" s="301" t="s">
        <v>3974</v>
      </c>
      <c r="E1064" s="340">
        <v>83000.160000000003</v>
      </c>
      <c r="F1064" s="301" t="s">
        <v>3975</v>
      </c>
      <c r="G1064" s="341"/>
      <c r="H1064" s="339" t="s">
        <v>1825</v>
      </c>
      <c r="I1064" s="342">
        <v>44271</v>
      </c>
      <c r="J1064" s="342">
        <v>45050</v>
      </c>
      <c r="K1064" s="341"/>
    </row>
    <row r="1065" spans="1:11" ht="22.5" x14ac:dyDescent="0.2">
      <c r="A1065" s="339">
        <v>19</v>
      </c>
      <c r="B1065" s="301" t="s">
        <v>633</v>
      </c>
      <c r="C1065" s="339" t="s">
        <v>3225</v>
      </c>
      <c r="D1065" s="301" t="s">
        <v>3974</v>
      </c>
      <c r="E1065" s="340">
        <v>83000.160000000003</v>
      </c>
      <c r="F1065" s="301" t="s">
        <v>3975</v>
      </c>
      <c r="G1065" s="341"/>
      <c r="H1065" s="339" t="s">
        <v>1825</v>
      </c>
      <c r="I1065" s="342">
        <v>44271</v>
      </c>
      <c r="J1065" s="342">
        <v>45050</v>
      </c>
      <c r="K1065" s="341"/>
    </row>
    <row r="1066" spans="1:11" ht="22.5" x14ac:dyDescent="0.2">
      <c r="A1066" s="339">
        <v>20</v>
      </c>
      <c r="B1066" s="301" t="s">
        <v>633</v>
      </c>
      <c r="C1066" s="339" t="s">
        <v>3225</v>
      </c>
      <c r="D1066" s="301" t="s">
        <v>3974</v>
      </c>
      <c r="E1066" s="340">
        <v>166000.32000000001</v>
      </c>
      <c r="F1066" s="301" t="s">
        <v>3975</v>
      </c>
      <c r="G1066" s="341"/>
      <c r="H1066" s="339" t="s">
        <v>1825</v>
      </c>
      <c r="I1066" s="342">
        <v>44271</v>
      </c>
      <c r="J1066" s="342">
        <v>45050</v>
      </c>
      <c r="K1066" s="341"/>
    </row>
    <row r="1067" spans="1:11" ht="22.5" x14ac:dyDescent="0.2">
      <c r="A1067" s="339">
        <v>21</v>
      </c>
      <c r="B1067" s="301" t="s">
        <v>633</v>
      </c>
      <c r="C1067" s="339" t="s">
        <v>3225</v>
      </c>
      <c r="D1067" s="301" t="s">
        <v>3974</v>
      </c>
      <c r="E1067" s="340">
        <v>166000.32000000001</v>
      </c>
      <c r="F1067" s="301" t="s">
        <v>3975</v>
      </c>
      <c r="G1067" s="341"/>
      <c r="H1067" s="339" t="s">
        <v>1825</v>
      </c>
      <c r="I1067" s="342">
        <v>44271</v>
      </c>
      <c r="J1067" s="342">
        <v>45050</v>
      </c>
      <c r="K1067" s="341"/>
    </row>
    <row r="1068" spans="1:11" ht="22.5" x14ac:dyDescent="0.2">
      <c r="A1068" s="339">
        <v>22</v>
      </c>
      <c r="B1068" s="301" t="s">
        <v>633</v>
      </c>
      <c r="C1068" s="339" t="s">
        <v>3225</v>
      </c>
      <c r="D1068" s="301" t="s">
        <v>3974</v>
      </c>
      <c r="E1068" s="340">
        <v>166000.32000000001</v>
      </c>
      <c r="F1068" s="301" t="s">
        <v>3975</v>
      </c>
      <c r="G1068" s="341"/>
      <c r="H1068" s="339" t="s">
        <v>1825</v>
      </c>
      <c r="I1068" s="342">
        <v>44271</v>
      </c>
      <c r="J1068" s="342">
        <v>45050</v>
      </c>
      <c r="K1068" s="341"/>
    </row>
    <row r="1069" spans="1:11" ht="22.5" x14ac:dyDescent="0.2">
      <c r="A1069" s="339">
        <v>23</v>
      </c>
      <c r="B1069" s="301" t="s">
        <v>633</v>
      </c>
      <c r="C1069" s="339" t="s">
        <v>3225</v>
      </c>
      <c r="D1069" s="301" t="s">
        <v>3974</v>
      </c>
      <c r="E1069" s="340">
        <v>166000.32000000001</v>
      </c>
      <c r="F1069" s="301" t="s">
        <v>3975</v>
      </c>
      <c r="G1069" s="341"/>
      <c r="H1069" s="339" t="s">
        <v>1825</v>
      </c>
      <c r="I1069" s="342">
        <v>44271</v>
      </c>
      <c r="J1069" s="342">
        <v>45050</v>
      </c>
      <c r="K1069" s="341"/>
    </row>
    <row r="1070" spans="1:11" ht="22.5" x14ac:dyDescent="0.2">
      <c r="A1070" s="339">
        <v>24</v>
      </c>
      <c r="B1070" s="301" t="s">
        <v>633</v>
      </c>
      <c r="C1070" s="339" t="s">
        <v>3225</v>
      </c>
      <c r="D1070" s="301" t="s">
        <v>3974</v>
      </c>
      <c r="E1070" s="340">
        <v>166000.32000000001</v>
      </c>
      <c r="F1070" s="301" t="s">
        <v>3975</v>
      </c>
      <c r="G1070" s="341"/>
      <c r="H1070" s="339" t="s">
        <v>1825</v>
      </c>
      <c r="I1070" s="342">
        <v>44271</v>
      </c>
      <c r="J1070" s="342">
        <v>45050</v>
      </c>
      <c r="K1070" s="341"/>
    </row>
    <row r="1071" spans="1:11" ht="22.5" x14ac:dyDescent="0.2">
      <c r="A1071" s="339">
        <v>25</v>
      </c>
      <c r="B1071" s="301" t="s">
        <v>633</v>
      </c>
      <c r="C1071" s="339" t="s">
        <v>3225</v>
      </c>
      <c r="D1071" s="301" t="s">
        <v>3974</v>
      </c>
      <c r="E1071" s="340">
        <v>74504.160000000003</v>
      </c>
      <c r="F1071" s="301" t="s">
        <v>3975</v>
      </c>
      <c r="G1071" s="341"/>
      <c r="H1071" s="339" t="s">
        <v>1825</v>
      </c>
      <c r="I1071" s="342">
        <v>44320</v>
      </c>
      <c r="J1071" s="342">
        <v>45050</v>
      </c>
      <c r="K1071" s="341"/>
    </row>
    <row r="1072" spans="1:11" ht="22.5" x14ac:dyDescent="0.2">
      <c r="A1072" s="339">
        <v>26</v>
      </c>
      <c r="B1072" s="301" t="s">
        <v>633</v>
      </c>
      <c r="C1072" s="339" t="s">
        <v>3225</v>
      </c>
      <c r="D1072" s="301" t="s">
        <v>3974</v>
      </c>
      <c r="E1072" s="340">
        <v>80168.160000000003</v>
      </c>
      <c r="F1072" s="301" t="s">
        <v>3975</v>
      </c>
      <c r="G1072" s="341"/>
      <c r="H1072" s="339" t="s">
        <v>1825</v>
      </c>
      <c r="I1072" s="342">
        <v>44320</v>
      </c>
      <c r="J1072" s="342">
        <v>45050</v>
      </c>
      <c r="K1072" s="341"/>
    </row>
    <row r="1073" spans="1:11" ht="22.5" x14ac:dyDescent="0.2">
      <c r="A1073" s="339">
        <v>27</v>
      </c>
      <c r="B1073" s="301" t="s">
        <v>633</v>
      </c>
      <c r="C1073" s="339" t="s">
        <v>3225</v>
      </c>
      <c r="D1073" s="301" t="s">
        <v>3974</v>
      </c>
      <c r="E1073" s="340">
        <v>80168.160000000003</v>
      </c>
      <c r="F1073" s="301" t="s">
        <v>3975</v>
      </c>
      <c r="G1073" s="341"/>
      <c r="H1073" s="339" t="s">
        <v>1825</v>
      </c>
      <c r="I1073" s="342">
        <v>44320</v>
      </c>
      <c r="J1073" s="342">
        <v>45050</v>
      </c>
      <c r="K1073" s="341"/>
    </row>
    <row r="1074" spans="1:11" ht="22.5" x14ac:dyDescent="0.2">
      <c r="A1074" s="339">
        <v>28</v>
      </c>
      <c r="B1074" s="301" t="s">
        <v>633</v>
      </c>
      <c r="C1074" s="339" t="s">
        <v>3225</v>
      </c>
      <c r="D1074" s="301" t="s">
        <v>3976</v>
      </c>
      <c r="E1074" s="340">
        <v>387890.53</v>
      </c>
      <c r="F1074" s="301" t="s">
        <v>3517</v>
      </c>
      <c r="G1074" s="341"/>
      <c r="H1074" s="339" t="s">
        <v>1825</v>
      </c>
      <c r="I1074" s="342">
        <v>44424</v>
      </c>
      <c r="J1074" s="342">
        <v>45160</v>
      </c>
      <c r="K1074" s="341"/>
    </row>
    <row r="1075" spans="1:11" ht="22.5" x14ac:dyDescent="0.2">
      <c r="A1075" s="339">
        <v>29</v>
      </c>
      <c r="B1075" s="301" t="s">
        <v>633</v>
      </c>
      <c r="C1075" s="339" t="s">
        <v>3225</v>
      </c>
      <c r="D1075" s="301" t="s">
        <v>3976</v>
      </c>
      <c r="E1075" s="340">
        <v>534061.29</v>
      </c>
      <c r="F1075" s="301" t="s">
        <v>3517</v>
      </c>
      <c r="G1075" s="341"/>
      <c r="H1075" s="339" t="s">
        <v>1825</v>
      </c>
      <c r="I1075" s="342">
        <v>44424</v>
      </c>
      <c r="J1075" s="342">
        <v>45160</v>
      </c>
      <c r="K1075" s="341"/>
    </row>
    <row r="1076" spans="1:11" ht="22.5" x14ac:dyDescent="0.2">
      <c r="A1076" s="339">
        <v>30</v>
      </c>
      <c r="B1076" s="301" t="s">
        <v>633</v>
      </c>
      <c r="C1076" s="339" t="s">
        <v>3225</v>
      </c>
      <c r="D1076" s="301" t="s">
        <v>3976</v>
      </c>
      <c r="E1076" s="340">
        <v>534536.43999999994</v>
      </c>
      <c r="F1076" s="301" t="s">
        <v>3517</v>
      </c>
      <c r="G1076" s="341"/>
      <c r="H1076" s="339" t="s">
        <v>1825</v>
      </c>
      <c r="I1076" s="342">
        <v>44424</v>
      </c>
      <c r="J1076" s="342">
        <v>45160</v>
      </c>
      <c r="K1076" s="341"/>
    </row>
    <row r="1077" spans="1:11" ht="22.5" x14ac:dyDescent="0.2">
      <c r="A1077" s="339">
        <v>31</v>
      </c>
      <c r="B1077" s="301" t="s">
        <v>633</v>
      </c>
      <c r="C1077" s="339" t="s">
        <v>3225</v>
      </c>
      <c r="D1077" s="301" t="s">
        <v>3976</v>
      </c>
      <c r="E1077" s="340">
        <v>1409221.8</v>
      </c>
      <c r="F1077" s="301" t="s">
        <v>3517</v>
      </c>
      <c r="G1077" s="341"/>
      <c r="H1077" s="339" t="s">
        <v>1825</v>
      </c>
      <c r="I1077" s="342">
        <v>44424</v>
      </c>
      <c r="J1077" s="342">
        <v>45160</v>
      </c>
      <c r="K1077" s="341"/>
    </row>
    <row r="1078" spans="1:11" ht="22.5" x14ac:dyDescent="0.2">
      <c r="A1078" s="339">
        <v>32</v>
      </c>
      <c r="B1078" s="301" t="s">
        <v>633</v>
      </c>
      <c r="C1078" s="339" t="s">
        <v>3225</v>
      </c>
      <c r="D1078" s="301" t="s">
        <v>3977</v>
      </c>
      <c r="E1078" s="340">
        <v>198300.1</v>
      </c>
      <c r="F1078" s="301" t="s">
        <v>3535</v>
      </c>
      <c r="G1078" s="341"/>
      <c r="H1078" s="339" t="s">
        <v>1825</v>
      </c>
      <c r="I1078" s="342">
        <v>44420</v>
      </c>
      <c r="J1078" s="342">
        <v>45168</v>
      </c>
      <c r="K1078" s="341"/>
    </row>
    <row r="1079" spans="1:11" ht="22.5" x14ac:dyDescent="0.2">
      <c r="A1079" s="339">
        <v>33</v>
      </c>
      <c r="B1079" s="301" t="s">
        <v>633</v>
      </c>
      <c r="C1079" s="339" t="s">
        <v>3225</v>
      </c>
      <c r="D1079" s="301" t="s">
        <v>3977</v>
      </c>
      <c r="E1079" s="340">
        <v>169000</v>
      </c>
      <c r="F1079" s="301" t="s">
        <v>3978</v>
      </c>
      <c r="G1079" s="341"/>
      <c r="H1079" s="339" t="s">
        <v>1825</v>
      </c>
      <c r="I1079" s="342">
        <v>44425</v>
      </c>
      <c r="J1079" s="342">
        <v>45168</v>
      </c>
      <c r="K1079" s="341"/>
    </row>
    <row r="1080" spans="1:11" ht="22.5" x14ac:dyDescent="0.2">
      <c r="A1080" s="339">
        <v>34</v>
      </c>
      <c r="B1080" s="301" t="s">
        <v>633</v>
      </c>
      <c r="C1080" s="339" t="s">
        <v>3225</v>
      </c>
      <c r="D1080" s="301" t="s">
        <v>3977</v>
      </c>
      <c r="E1080" s="340">
        <v>169999.68</v>
      </c>
      <c r="F1080" s="301" t="s">
        <v>3537</v>
      </c>
      <c r="G1080" s="341"/>
      <c r="H1080" s="339" t="s">
        <v>1825</v>
      </c>
      <c r="I1080" s="342">
        <v>44425</v>
      </c>
      <c r="J1080" s="342">
        <v>45168</v>
      </c>
      <c r="K1080" s="341"/>
    </row>
    <row r="1081" spans="1:11" ht="22.5" x14ac:dyDescent="0.2">
      <c r="A1081" s="339">
        <v>35</v>
      </c>
      <c r="B1081" s="301" t="s">
        <v>633</v>
      </c>
      <c r="C1081" s="339" t="s">
        <v>3225</v>
      </c>
      <c r="D1081" s="301" t="s">
        <v>3977</v>
      </c>
      <c r="E1081" s="340">
        <v>155219.37</v>
      </c>
      <c r="F1081" s="301" t="s">
        <v>3531</v>
      </c>
      <c r="G1081" s="341"/>
      <c r="H1081" s="339" t="s">
        <v>1825</v>
      </c>
      <c r="I1081" s="342">
        <v>44425</v>
      </c>
      <c r="J1081" s="342">
        <v>45168</v>
      </c>
      <c r="K1081" s="341"/>
    </row>
    <row r="1082" spans="1:11" ht="12" x14ac:dyDescent="0.2">
      <c r="A1082" s="339">
        <v>36</v>
      </c>
      <c r="B1082" s="301" t="s">
        <v>633</v>
      </c>
      <c r="C1082" s="339" t="s">
        <v>3225</v>
      </c>
      <c r="D1082" s="301" t="s">
        <v>3977</v>
      </c>
      <c r="E1082" s="340">
        <v>181173</v>
      </c>
      <c r="F1082" s="301" t="s">
        <v>3979</v>
      </c>
      <c r="G1082" s="341"/>
      <c r="H1082" s="339" t="s">
        <v>1825</v>
      </c>
      <c r="I1082" s="342">
        <v>44426</v>
      </c>
      <c r="J1082" s="342">
        <v>45168</v>
      </c>
      <c r="K1082" s="341"/>
    </row>
    <row r="1083" spans="1:11" ht="12" x14ac:dyDescent="0.2">
      <c r="A1083" s="339">
        <v>37</v>
      </c>
      <c r="B1083" s="301" t="s">
        <v>633</v>
      </c>
      <c r="C1083" s="339" t="s">
        <v>3225</v>
      </c>
      <c r="D1083" s="301" t="s">
        <v>3977</v>
      </c>
      <c r="E1083" s="340">
        <v>169027.58</v>
      </c>
      <c r="F1083" s="301" t="s">
        <v>3539</v>
      </c>
      <c r="G1083" s="341"/>
      <c r="H1083" s="339" t="s">
        <v>1825</v>
      </c>
      <c r="I1083" s="342">
        <v>44427</v>
      </c>
      <c r="J1083" s="342">
        <v>45168</v>
      </c>
      <c r="K1083" s="341"/>
    </row>
    <row r="1084" spans="1:11" ht="22.5" x14ac:dyDescent="0.2">
      <c r="A1084" s="339">
        <v>38</v>
      </c>
      <c r="B1084" s="301" t="s">
        <v>633</v>
      </c>
      <c r="C1084" s="339" t="s">
        <v>3225</v>
      </c>
      <c r="D1084" s="301" t="s">
        <v>3977</v>
      </c>
      <c r="E1084" s="340">
        <v>158240.18</v>
      </c>
      <c r="F1084" s="301" t="s">
        <v>3980</v>
      </c>
      <c r="G1084" s="341"/>
      <c r="H1084" s="339" t="s">
        <v>1825</v>
      </c>
      <c r="I1084" s="342">
        <v>44428</v>
      </c>
      <c r="J1084" s="342">
        <v>45168</v>
      </c>
      <c r="K1084" s="341"/>
    </row>
    <row r="1085" spans="1:11" ht="12" x14ac:dyDescent="0.2">
      <c r="A1085" s="339">
        <v>39</v>
      </c>
      <c r="B1085" s="301" t="s">
        <v>633</v>
      </c>
      <c r="C1085" s="339" t="s">
        <v>3225</v>
      </c>
      <c r="D1085" s="301" t="s">
        <v>3981</v>
      </c>
      <c r="E1085" s="340">
        <v>300000</v>
      </c>
      <c r="F1085" s="301" t="s">
        <v>3982</v>
      </c>
      <c r="G1085" s="341"/>
      <c r="H1085" s="339" t="s">
        <v>1825</v>
      </c>
      <c r="I1085" s="342">
        <v>44179</v>
      </c>
      <c r="J1085" s="342">
        <v>44956</v>
      </c>
      <c r="K1085" s="341"/>
    </row>
    <row r="1086" spans="1:11" ht="12" x14ac:dyDescent="0.2">
      <c r="A1086" s="339">
        <v>40</v>
      </c>
      <c r="B1086" s="301" t="s">
        <v>2234</v>
      </c>
      <c r="C1086" s="339" t="s">
        <v>3225</v>
      </c>
      <c r="D1086" s="301" t="s">
        <v>3983</v>
      </c>
      <c r="E1086" s="340">
        <v>813943.74</v>
      </c>
      <c r="F1086" s="301" t="s">
        <v>3983</v>
      </c>
      <c r="G1086" s="341"/>
      <c r="H1086" s="341" t="s">
        <v>1022</v>
      </c>
      <c r="I1086" s="342"/>
      <c r="J1086" s="342"/>
      <c r="K1086" s="341"/>
    </row>
    <row r="1087" spans="1:11" ht="22.5" x14ac:dyDescent="0.2">
      <c r="A1087" s="339">
        <v>41</v>
      </c>
      <c r="B1087" s="301" t="s">
        <v>1467</v>
      </c>
      <c r="C1087" s="339" t="s">
        <v>3225</v>
      </c>
      <c r="D1087" s="301" t="s">
        <v>3983</v>
      </c>
      <c r="E1087" s="340">
        <v>858406.5</v>
      </c>
      <c r="F1087" s="301" t="s">
        <v>3983</v>
      </c>
      <c r="G1087" s="341"/>
      <c r="H1087" s="341" t="s">
        <v>1022</v>
      </c>
      <c r="I1087" s="342"/>
      <c r="J1087" s="342"/>
      <c r="K1087" s="341"/>
    </row>
    <row r="1088" spans="1:11" ht="12" x14ac:dyDescent="0.2">
      <c r="A1088" s="339">
        <v>42</v>
      </c>
      <c r="B1088" s="301" t="s">
        <v>633</v>
      </c>
      <c r="C1088" s="339" t="s">
        <v>3225</v>
      </c>
      <c r="D1088" s="301" t="s">
        <v>3983</v>
      </c>
      <c r="E1088" s="340">
        <v>1525971</v>
      </c>
      <c r="F1088" s="301" t="s">
        <v>3983</v>
      </c>
      <c r="G1088" s="341"/>
      <c r="H1088" s="341" t="s">
        <v>1022</v>
      </c>
      <c r="I1088" s="342"/>
      <c r="J1088" s="342"/>
      <c r="K1088" s="341"/>
    </row>
    <row r="1089" spans="1:11" ht="22.5" x14ac:dyDescent="0.2">
      <c r="A1089" s="339">
        <v>43</v>
      </c>
      <c r="B1089" s="301" t="s">
        <v>501</v>
      </c>
      <c r="C1089" s="339" t="s">
        <v>3225</v>
      </c>
      <c r="D1089" s="301" t="s">
        <v>3983</v>
      </c>
      <c r="E1089" s="340">
        <v>482724</v>
      </c>
      <c r="F1089" s="301" t="s">
        <v>3983</v>
      </c>
      <c r="G1089" s="341"/>
      <c r="H1089" s="341" t="s">
        <v>1022</v>
      </c>
      <c r="I1089" s="342"/>
      <c r="J1089" s="342"/>
      <c r="K1089" s="341"/>
    </row>
    <row r="1090" spans="1:11" ht="12" x14ac:dyDescent="0.2">
      <c r="A1090" s="339">
        <v>44</v>
      </c>
      <c r="B1090" s="301" t="s">
        <v>633</v>
      </c>
      <c r="C1090" s="339" t="s">
        <v>3225</v>
      </c>
      <c r="D1090" s="301" t="s">
        <v>3983</v>
      </c>
      <c r="E1090" s="340">
        <v>3521585.3249999997</v>
      </c>
      <c r="F1090" s="301" t="s">
        <v>3983</v>
      </c>
      <c r="G1090" s="341"/>
      <c r="H1090" s="341" t="s">
        <v>1022</v>
      </c>
      <c r="I1090" s="342"/>
      <c r="J1090" s="342"/>
      <c r="K1090" s="341"/>
    </row>
    <row r="1091" spans="1:11" ht="12" x14ac:dyDescent="0.2">
      <c r="A1091" s="339">
        <v>45</v>
      </c>
      <c r="B1091" s="301" t="s">
        <v>633</v>
      </c>
      <c r="C1091" s="339" t="s">
        <v>3225</v>
      </c>
      <c r="D1091" s="301" t="s">
        <v>3983</v>
      </c>
      <c r="E1091" s="340">
        <v>2458137.8850000002</v>
      </c>
      <c r="F1091" s="301" t="s">
        <v>3983</v>
      </c>
      <c r="G1091" s="341"/>
      <c r="H1091" s="341" t="s">
        <v>1022</v>
      </c>
      <c r="I1091" s="342"/>
      <c r="J1091" s="342"/>
      <c r="K1091" s="341"/>
    </row>
    <row r="1092" spans="1:11" ht="12" x14ac:dyDescent="0.2">
      <c r="A1092" s="339">
        <v>46</v>
      </c>
      <c r="B1092" s="301" t="s">
        <v>633</v>
      </c>
      <c r="C1092" s="339" t="s">
        <v>3225</v>
      </c>
      <c r="D1092" s="301" t="s">
        <v>3983</v>
      </c>
      <c r="E1092" s="340">
        <v>734956.71</v>
      </c>
      <c r="F1092" s="301" t="s">
        <v>3983</v>
      </c>
      <c r="G1092" s="341"/>
      <c r="H1092" s="341" t="s">
        <v>1022</v>
      </c>
      <c r="I1092" s="342"/>
      <c r="J1092" s="342"/>
      <c r="K1092" s="341"/>
    </row>
    <row r="1093" spans="1:11" ht="22.5" x14ac:dyDescent="0.2">
      <c r="A1093" s="339">
        <v>47</v>
      </c>
      <c r="B1093" s="301" t="s">
        <v>501</v>
      </c>
      <c r="C1093" s="339" t="s">
        <v>3225</v>
      </c>
      <c r="D1093" s="301" t="s">
        <v>3983</v>
      </c>
      <c r="E1093" s="340">
        <v>494188.5</v>
      </c>
      <c r="F1093" s="301" t="s">
        <v>3983</v>
      </c>
      <c r="G1093" s="341"/>
      <c r="H1093" s="341" t="s">
        <v>1022</v>
      </c>
      <c r="I1093" s="342"/>
      <c r="J1093" s="342"/>
      <c r="K1093" s="341"/>
    </row>
    <row r="1094" spans="1:11" ht="12" x14ac:dyDescent="0.2">
      <c r="A1094" s="339">
        <v>48</v>
      </c>
      <c r="B1094" s="301" t="s">
        <v>633</v>
      </c>
      <c r="C1094" s="339" t="s">
        <v>3225</v>
      </c>
      <c r="D1094" s="301" t="s">
        <v>3983</v>
      </c>
      <c r="E1094" s="340">
        <v>2536275</v>
      </c>
      <c r="F1094" s="301" t="s">
        <v>3983</v>
      </c>
      <c r="G1094" s="341"/>
      <c r="H1094" s="341" t="s">
        <v>1022</v>
      </c>
      <c r="I1094" s="342"/>
      <c r="J1094" s="342"/>
      <c r="K1094" s="341"/>
    </row>
    <row r="1095" spans="1:11" ht="12" x14ac:dyDescent="0.2">
      <c r="A1095" s="339">
        <v>49</v>
      </c>
      <c r="B1095" s="301" t="s">
        <v>633</v>
      </c>
      <c r="C1095" s="339" t="s">
        <v>3225</v>
      </c>
      <c r="D1095" s="301" t="s">
        <v>3983</v>
      </c>
      <c r="E1095" s="340">
        <v>4726500</v>
      </c>
      <c r="F1095" s="301" t="s">
        <v>3983</v>
      </c>
      <c r="G1095" s="341"/>
      <c r="H1095" s="341" t="s">
        <v>1022</v>
      </c>
      <c r="I1095" s="342"/>
      <c r="J1095" s="342"/>
      <c r="K1095" s="341"/>
    </row>
    <row r="1096" spans="1:11" ht="12" x14ac:dyDescent="0.2">
      <c r="A1096" s="339">
        <v>50</v>
      </c>
      <c r="B1096" s="301" t="s">
        <v>3276</v>
      </c>
      <c r="C1096" s="339" t="s">
        <v>3225</v>
      </c>
      <c r="D1096" s="301" t="s">
        <v>3983</v>
      </c>
      <c r="E1096" s="340">
        <v>117000</v>
      </c>
      <c r="F1096" s="301" t="s">
        <v>3983</v>
      </c>
      <c r="G1096" s="341"/>
      <c r="H1096" s="341" t="s">
        <v>1022</v>
      </c>
      <c r="I1096" s="342"/>
      <c r="J1096" s="342"/>
      <c r="K1096" s="341"/>
    </row>
    <row r="1097" spans="1:11" ht="12" x14ac:dyDescent="0.2">
      <c r="A1097" s="339">
        <v>51</v>
      </c>
      <c r="B1097" s="301" t="s">
        <v>3276</v>
      </c>
      <c r="C1097" s="339" t="s">
        <v>3225</v>
      </c>
      <c r="D1097" s="301" t="s">
        <v>3983</v>
      </c>
      <c r="E1097" s="340">
        <v>77400</v>
      </c>
      <c r="F1097" s="301" t="s">
        <v>3983</v>
      </c>
      <c r="G1097" s="341"/>
      <c r="H1097" s="341" t="s">
        <v>1022</v>
      </c>
      <c r="I1097" s="342"/>
      <c r="J1097" s="342"/>
      <c r="K1097" s="341"/>
    </row>
    <row r="1098" spans="1:11" ht="22.5" x14ac:dyDescent="0.2">
      <c r="A1098" s="339">
        <v>52</v>
      </c>
      <c r="B1098" s="301" t="s">
        <v>501</v>
      </c>
      <c r="C1098" s="339" t="s">
        <v>3225</v>
      </c>
      <c r="D1098" s="301" t="s">
        <v>3983</v>
      </c>
      <c r="E1098" s="340">
        <v>4000000</v>
      </c>
      <c r="F1098" s="301" t="s">
        <v>3983</v>
      </c>
      <c r="G1098" s="341"/>
      <c r="H1098" s="341" t="s">
        <v>1022</v>
      </c>
      <c r="I1098" s="342"/>
      <c r="J1098" s="342"/>
      <c r="K1098" s="341"/>
    </row>
    <row r="1099" spans="1:11" ht="22.5" x14ac:dyDescent="0.2">
      <c r="A1099" s="339">
        <v>53</v>
      </c>
      <c r="B1099" s="301" t="s">
        <v>501</v>
      </c>
      <c r="C1099" s="339" t="s">
        <v>3225</v>
      </c>
      <c r="D1099" s="301" t="s">
        <v>3983</v>
      </c>
      <c r="E1099" s="340">
        <v>189523.08000000002</v>
      </c>
      <c r="F1099" s="301" t="s">
        <v>3983</v>
      </c>
      <c r="G1099" s="341"/>
      <c r="H1099" s="341" t="s">
        <v>1022</v>
      </c>
      <c r="I1099" s="342"/>
      <c r="J1099" s="342"/>
      <c r="K1099" s="341"/>
    </row>
    <row r="1100" spans="1:11" ht="22.5" x14ac:dyDescent="0.2">
      <c r="A1100" s="339">
        <v>54</v>
      </c>
      <c r="B1100" s="301" t="s">
        <v>501</v>
      </c>
      <c r="C1100" s="339" t="s">
        <v>3225</v>
      </c>
      <c r="D1100" s="301" t="s">
        <v>3983</v>
      </c>
      <c r="E1100" s="340">
        <v>474000</v>
      </c>
      <c r="F1100" s="301" t="s">
        <v>3983</v>
      </c>
      <c r="G1100" s="341"/>
      <c r="H1100" s="341" t="s">
        <v>1022</v>
      </c>
      <c r="I1100" s="342"/>
      <c r="J1100" s="342"/>
      <c r="K1100" s="341"/>
    </row>
    <row r="1101" spans="1:11" ht="12" x14ac:dyDescent="0.2">
      <c r="A1101" s="339">
        <v>55</v>
      </c>
      <c r="B1101" s="301" t="s">
        <v>633</v>
      </c>
      <c r="C1101" s="339" t="s">
        <v>3225</v>
      </c>
      <c r="D1101" s="301" t="s">
        <v>3983</v>
      </c>
      <c r="E1101" s="340">
        <v>1191429.6599999999</v>
      </c>
      <c r="F1101" s="301" t="s">
        <v>3983</v>
      </c>
      <c r="G1101" s="341"/>
      <c r="H1101" s="341" t="s">
        <v>1022</v>
      </c>
      <c r="I1101" s="342"/>
      <c r="J1101" s="342"/>
      <c r="K1101" s="341"/>
    </row>
    <row r="1102" spans="1:11" ht="12" x14ac:dyDescent="0.2">
      <c r="A1102" s="339">
        <v>56</v>
      </c>
      <c r="B1102" s="301" t="s">
        <v>633</v>
      </c>
      <c r="C1102" s="339" t="s">
        <v>3225</v>
      </c>
      <c r="D1102" s="301" t="s">
        <v>3983</v>
      </c>
      <c r="E1102" s="340">
        <v>3063232.0049999999</v>
      </c>
      <c r="F1102" s="301" t="s">
        <v>3983</v>
      </c>
      <c r="G1102" s="341"/>
      <c r="H1102" s="341" t="s">
        <v>1022</v>
      </c>
      <c r="I1102" s="342"/>
      <c r="J1102" s="342"/>
      <c r="K1102" s="341"/>
    </row>
    <row r="1103" spans="1:11" ht="22.5" x14ac:dyDescent="0.2">
      <c r="A1103" s="339">
        <v>57</v>
      </c>
      <c r="B1103" s="301" t="s">
        <v>501</v>
      </c>
      <c r="C1103" s="339" t="s">
        <v>3225</v>
      </c>
      <c r="D1103" s="301" t="s">
        <v>3983</v>
      </c>
      <c r="E1103" s="340">
        <v>2500000</v>
      </c>
      <c r="F1103" s="301" t="s">
        <v>3983</v>
      </c>
      <c r="G1103" s="341"/>
      <c r="H1103" s="341" t="s">
        <v>1022</v>
      </c>
      <c r="I1103" s="342"/>
      <c r="J1103" s="342"/>
      <c r="K1103" s="341"/>
    </row>
    <row r="1104" spans="1:11" ht="22.5" x14ac:dyDescent="0.2">
      <c r="A1104" s="339">
        <v>58</v>
      </c>
      <c r="B1104" s="301" t="s">
        <v>501</v>
      </c>
      <c r="C1104" s="339" t="s">
        <v>3225</v>
      </c>
      <c r="D1104" s="301" t="s">
        <v>3983</v>
      </c>
      <c r="E1104" s="340">
        <v>935000</v>
      </c>
      <c r="F1104" s="301" t="s">
        <v>3983</v>
      </c>
      <c r="G1104" s="341"/>
      <c r="H1104" s="341" t="s">
        <v>1022</v>
      </c>
      <c r="I1104" s="342"/>
      <c r="J1104" s="342"/>
      <c r="K1104" s="341"/>
    </row>
    <row r="1105" spans="1:11" ht="22.5" x14ac:dyDescent="0.2">
      <c r="A1105" s="339">
        <v>59</v>
      </c>
      <c r="B1105" s="301" t="s">
        <v>501</v>
      </c>
      <c r="C1105" s="339" t="s">
        <v>3225</v>
      </c>
      <c r="D1105" s="301" t="s">
        <v>3983</v>
      </c>
      <c r="E1105" s="340">
        <v>2500000</v>
      </c>
      <c r="F1105" s="301" t="s">
        <v>3983</v>
      </c>
      <c r="G1105" s="341"/>
      <c r="H1105" s="341" t="s">
        <v>1022</v>
      </c>
      <c r="I1105" s="342"/>
      <c r="J1105" s="342"/>
      <c r="K1105" s="341"/>
    </row>
    <row r="1106" spans="1:11" ht="12" x14ac:dyDescent="0.2">
      <c r="A1106" s="339">
        <v>60</v>
      </c>
      <c r="B1106" s="301" t="s">
        <v>633</v>
      </c>
      <c r="C1106" s="339" t="s">
        <v>3225</v>
      </c>
      <c r="D1106" s="301" t="s">
        <v>3983</v>
      </c>
      <c r="E1106" s="340">
        <v>1500000</v>
      </c>
      <c r="F1106" s="301" t="s">
        <v>3983</v>
      </c>
      <c r="G1106" s="341"/>
      <c r="H1106" s="341" t="s">
        <v>1022</v>
      </c>
      <c r="I1106" s="342"/>
      <c r="J1106" s="342"/>
      <c r="K1106" s="341"/>
    </row>
    <row r="1107" spans="1:11" ht="24" customHeight="1" x14ac:dyDescent="0.2">
      <c r="A1107" s="86" t="s">
        <v>10</v>
      </c>
      <c r="B1107" s="88"/>
      <c r="C1107" s="88"/>
      <c r="D1107" s="88"/>
      <c r="E1107" s="321">
        <f>E7+E596+E1046</f>
        <v>95911680.105000019</v>
      </c>
      <c r="F1107" s="88"/>
      <c r="G1107" s="89"/>
      <c r="H1107" s="89"/>
      <c r="I1107" s="89"/>
      <c r="J1107" s="89"/>
      <c r="K1107" s="89"/>
    </row>
    <row r="1108" spans="1:11" ht="28.5" customHeight="1" x14ac:dyDescent="0.2">
      <c r="A1108" s="772" t="s">
        <v>198</v>
      </c>
      <c r="B1108" s="772"/>
      <c r="C1108" s="772"/>
      <c r="D1108" s="343"/>
      <c r="E1108" s="344"/>
      <c r="F1108" s="343"/>
      <c r="G1108" s="345"/>
      <c r="H1108" s="345"/>
      <c r="I1108" s="346"/>
      <c r="J1108" s="346"/>
      <c r="K1108" s="347"/>
    </row>
  </sheetData>
  <mergeCells count="5">
    <mergeCell ref="A1:K1"/>
    <mergeCell ref="A2:K2"/>
    <mergeCell ref="A3:K3"/>
    <mergeCell ref="A4:K4"/>
    <mergeCell ref="A1108:C1108"/>
  </mergeCells>
  <printOptions horizontalCentered="1"/>
  <pageMargins left="0.11811023622047245" right="0.11811023622047245" top="0.74803149606299213" bottom="0.74803149606299213" header="0" footer="0"/>
  <pageSetup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X20"/>
  <sheetViews>
    <sheetView showGridLines="0" view="pageBreakPreview" zoomScale="60" zoomScaleNormal="100" workbookViewId="0">
      <pane ySplit="1" topLeftCell="A2" activePane="bottomLeft" state="frozen"/>
      <selection pane="bottomLeft" activeCell="A2" sqref="A2:XFD2"/>
    </sheetView>
  </sheetViews>
  <sheetFormatPr baseColWidth="10" defaultColWidth="11.42578125" defaultRowHeight="12" x14ac:dyDescent="0.2"/>
  <cols>
    <col min="1" max="1" width="35.7109375" style="17" customWidth="1"/>
    <col min="2" max="2" width="20.28515625" style="17" customWidth="1"/>
    <col min="3" max="3" width="17" style="17" customWidth="1"/>
    <col min="4" max="4" width="19.140625" style="17" customWidth="1"/>
    <col min="5" max="5" width="23.28515625" style="17" customWidth="1"/>
    <col min="6" max="6" width="22.28515625" style="17" customWidth="1"/>
    <col min="7" max="7" width="31.28515625" style="17" customWidth="1"/>
    <col min="8" max="8" width="39.5703125" style="17" customWidth="1"/>
    <col min="9" max="9" width="21.5703125" style="17" customWidth="1"/>
    <col min="10" max="16384" width="11.42578125" style="17"/>
  </cols>
  <sheetData>
    <row r="1" spans="1:24" ht="29.25" customHeight="1" x14ac:dyDescent="0.2">
      <c r="A1" s="773" t="s">
        <v>248</v>
      </c>
      <c r="B1" s="773"/>
      <c r="C1" s="773"/>
      <c r="D1" s="773"/>
      <c r="E1" s="773"/>
      <c r="F1" s="773"/>
      <c r="G1" s="773"/>
      <c r="H1" s="773"/>
      <c r="I1" s="773"/>
    </row>
    <row r="2" spans="1:24" ht="21" customHeight="1" x14ac:dyDescent="0.2">
      <c r="A2" s="780" t="s">
        <v>10904</v>
      </c>
      <c r="B2" s="781"/>
      <c r="C2" s="781"/>
      <c r="D2" s="781"/>
      <c r="E2" s="781"/>
      <c r="F2" s="781"/>
      <c r="G2" s="781"/>
      <c r="H2" s="781"/>
      <c r="I2" s="782"/>
      <c r="J2" s="18"/>
      <c r="K2" s="18"/>
      <c r="L2" s="18"/>
      <c r="M2" s="18"/>
      <c r="N2" s="18"/>
      <c r="O2" s="18"/>
      <c r="P2" s="18"/>
      <c r="Q2" s="18"/>
      <c r="R2" s="18"/>
      <c r="S2" s="18"/>
      <c r="T2" s="18"/>
      <c r="U2" s="18"/>
      <c r="V2" s="18"/>
      <c r="W2" s="18"/>
      <c r="X2" s="18"/>
    </row>
    <row r="3" spans="1:24" ht="24.75" customHeight="1" x14ac:dyDescent="0.2">
      <c r="A3" s="776" t="s">
        <v>132</v>
      </c>
      <c r="B3" s="774" t="s">
        <v>219</v>
      </c>
      <c r="C3" s="774" t="s">
        <v>133</v>
      </c>
      <c r="D3" s="774" t="s">
        <v>223</v>
      </c>
      <c r="E3" s="87" t="s">
        <v>220</v>
      </c>
      <c r="F3" s="87" t="s">
        <v>221</v>
      </c>
      <c r="G3" s="67" t="s">
        <v>222</v>
      </c>
      <c r="H3" s="778" t="s">
        <v>225</v>
      </c>
      <c r="I3" s="778" t="s">
        <v>224</v>
      </c>
    </row>
    <row r="4" spans="1:24" ht="29.25" customHeight="1" x14ac:dyDescent="0.2">
      <c r="A4" s="777"/>
      <c r="B4" s="775"/>
      <c r="C4" s="775"/>
      <c r="D4" s="775"/>
      <c r="E4" s="125" t="s">
        <v>134</v>
      </c>
      <c r="F4" s="125" t="s">
        <v>134</v>
      </c>
      <c r="G4" s="125" t="s">
        <v>134</v>
      </c>
      <c r="H4" s="779"/>
      <c r="I4" s="779"/>
    </row>
    <row r="5" spans="1:24" s="82" customFormat="1" x14ac:dyDescent="0.2">
      <c r="A5" s="128"/>
      <c r="B5" s="128"/>
      <c r="C5" s="128"/>
      <c r="D5" s="128"/>
      <c r="E5" s="128"/>
      <c r="F5" s="128"/>
      <c r="G5" s="128"/>
      <c r="H5" s="128"/>
      <c r="I5" s="128"/>
    </row>
    <row r="6" spans="1:24" ht="12" customHeight="1" x14ac:dyDescent="0.2">
      <c r="A6" s="57">
        <v>1</v>
      </c>
      <c r="B6" s="57" t="s">
        <v>128</v>
      </c>
      <c r="C6" s="57" t="s">
        <v>128</v>
      </c>
      <c r="D6" s="57"/>
      <c r="E6" s="56"/>
      <c r="F6" s="56"/>
      <c r="G6" s="56"/>
      <c r="H6" s="56"/>
      <c r="I6" s="56"/>
    </row>
    <row r="7" spans="1:24" x14ac:dyDescent="0.2">
      <c r="A7" s="57">
        <v>2</v>
      </c>
      <c r="B7" s="57" t="s">
        <v>128</v>
      </c>
      <c r="C7" s="57" t="s">
        <v>128</v>
      </c>
      <c r="D7" s="57"/>
      <c r="E7" s="56"/>
      <c r="F7" s="56"/>
      <c r="G7" s="56"/>
      <c r="H7" s="56"/>
      <c r="I7" s="56"/>
    </row>
    <row r="8" spans="1:24" x14ac:dyDescent="0.2">
      <c r="A8" s="57">
        <v>3</v>
      </c>
      <c r="B8" s="57" t="s">
        <v>128</v>
      </c>
      <c r="C8" s="57" t="s">
        <v>128</v>
      </c>
      <c r="D8" s="57"/>
      <c r="E8" s="56"/>
      <c r="F8" s="56"/>
      <c r="G8" s="56"/>
      <c r="H8" s="56"/>
      <c r="I8" s="56"/>
    </row>
    <row r="9" spans="1:24" x14ac:dyDescent="0.2">
      <c r="A9" s="57">
        <v>4</v>
      </c>
      <c r="B9" s="57" t="s">
        <v>128</v>
      </c>
      <c r="C9" s="57" t="s">
        <v>128</v>
      </c>
      <c r="D9" s="57"/>
      <c r="E9" s="56"/>
      <c r="F9" s="56"/>
      <c r="G9" s="56"/>
      <c r="H9" s="56"/>
      <c r="I9" s="56"/>
    </row>
    <row r="10" spans="1:24" x14ac:dyDescent="0.2">
      <c r="A10" s="57">
        <v>5</v>
      </c>
      <c r="B10" s="57" t="s">
        <v>128</v>
      </c>
      <c r="C10" s="57" t="s">
        <v>128</v>
      </c>
      <c r="D10" s="57"/>
      <c r="E10" s="56"/>
      <c r="F10" s="56"/>
      <c r="G10" s="56"/>
      <c r="H10" s="56"/>
      <c r="I10" s="56"/>
    </row>
    <row r="11" spans="1:24" x14ac:dyDescent="0.2">
      <c r="A11" s="57">
        <v>6</v>
      </c>
      <c r="B11" s="57"/>
      <c r="C11" s="57"/>
      <c r="D11" s="57"/>
      <c r="E11" s="56"/>
      <c r="F11" s="56"/>
      <c r="G11" s="56"/>
      <c r="H11" s="56"/>
      <c r="I11" s="56"/>
    </row>
    <row r="12" spans="1:24" x14ac:dyDescent="0.2">
      <c r="A12" s="57">
        <v>7</v>
      </c>
      <c r="B12" s="57"/>
      <c r="C12" s="57"/>
      <c r="D12" s="57"/>
      <c r="E12" s="56"/>
      <c r="F12" s="56"/>
      <c r="G12" s="56"/>
      <c r="H12" s="56"/>
      <c r="I12" s="56"/>
    </row>
    <row r="13" spans="1:24" x14ac:dyDescent="0.2">
      <c r="A13" s="57">
        <v>8</v>
      </c>
      <c r="B13" s="57"/>
      <c r="C13" s="57"/>
      <c r="D13" s="57"/>
      <c r="E13" s="56"/>
      <c r="F13" s="56"/>
      <c r="G13" s="56"/>
      <c r="H13" s="56"/>
      <c r="I13" s="56"/>
    </row>
    <row r="14" spans="1:24" x14ac:dyDescent="0.2">
      <c r="A14" s="57">
        <v>9</v>
      </c>
      <c r="B14" s="57"/>
      <c r="C14" s="57"/>
      <c r="D14" s="57"/>
      <c r="E14" s="56"/>
      <c r="F14" s="56"/>
      <c r="G14" s="56"/>
      <c r="H14" s="56"/>
      <c r="I14" s="56"/>
    </row>
    <row r="15" spans="1:24" x14ac:dyDescent="0.2">
      <c r="A15" s="57"/>
      <c r="B15" s="57"/>
      <c r="C15" s="57"/>
      <c r="D15" s="57"/>
      <c r="E15" s="56"/>
      <c r="F15" s="56"/>
      <c r="G15" s="56"/>
      <c r="H15" s="56"/>
      <c r="I15" s="56"/>
    </row>
    <row r="16" spans="1:24" x14ac:dyDescent="0.2">
      <c r="A16" s="129"/>
      <c r="B16" s="129"/>
      <c r="C16" s="129"/>
      <c r="D16" s="129"/>
      <c r="E16" s="118"/>
      <c r="F16" s="118"/>
      <c r="G16" s="118"/>
      <c r="H16" s="118"/>
      <c r="I16" s="118"/>
    </row>
    <row r="17" spans="1:9" ht="21" customHeight="1" x14ac:dyDescent="0.2">
      <c r="A17" s="126" t="s">
        <v>135</v>
      </c>
      <c r="B17" s="126"/>
      <c r="C17" s="126"/>
      <c r="D17" s="126"/>
      <c r="E17" s="127"/>
      <c r="F17" s="127"/>
      <c r="G17" s="127"/>
      <c r="H17" s="127"/>
      <c r="I17" s="127"/>
    </row>
    <row r="18" spans="1:9" x14ac:dyDescent="0.2">
      <c r="A18" s="43" t="s">
        <v>198</v>
      </c>
      <c r="B18" s="47"/>
      <c r="C18" s="47"/>
      <c r="D18" s="47"/>
      <c r="E18" s="18"/>
      <c r="F18" s="18"/>
      <c r="G18" s="18"/>
    </row>
    <row r="19" spans="1:9" x14ac:dyDescent="0.2">
      <c r="A19" s="109" t="s">
        <v>226</v>
      </c>
      <c r="B19" s="46"/>
      <c r="C19" s="46"/>
      <c r="D19" s="46"/>
      <c r="E19" s="18"/>
      <c r="F19" s="18"/>
      <c r="G19" s="18"/>
    </row>
    <row r="20" spans="1:9" x14ac:dyDescent="0.2">
      <c r="A20" s="110" t="s">
        <v>227</v>
      </c>
      <c r="B20" s="44"/>
      <c r="C20" s="44"/>
      <c r="D20" s="44"/>
      <c r="E20" s="18"/>
      <c r="F20" s="18"/>
      <c r="G20" s="18"/>
    </row>
  </sheetData>
  <mergeCells count="8">
    <mergeCell ref="A1:I1"/>
    <mergeCell ref="D3:D4"/>
    <mergeCell ref="A3:A4"/>
    <mergeCell ref="B3:B4"/>
    <mergeCell ref="C3:C4"/>
    <mergeCell ref="H3:H4"/>
    <mergeCell ref="I3:I4"/>
    <mergeCell ref="A2:I2"/>
  </mergeCells>
  <pageMargins left="0.7" right="0.7" top="0.75" bottom="0.75" header="0.3" footer="0.3"/>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15</vt:i4>
      </vt:variant>
    </vt:vector>
  </HeadingPairs>
  <TitlesOfParts>
    <vt:vector size="29" baseType="lpstr">
      <vt:lpstr>FORMATO 01</vt:lpstr>
      <vt:lpstr>FORMATO 02</vt:lpstr>
      <vt:lpstr>FORMATO 03</vt:lpstr>
      <vt:lpstr>FORMATO 04</vt:lpstr>
      <vt:lpstr>FORMATO 05</vt:lpstr>
      <vt:lpstr>FORMATO 06</vt:lpstr>
      <vt:lpstr>FORMATO 07 PLIEGO MTPE</vt:lpstr>
      <vt:lpstr>FORMATO 07 PLIEGO SUNAFIL</vt:lpstr>
      <vt:lpstr>FORMATO 08</vt:lpstr>
      <vt:lpstr>FORMATO 9</vt:lpstr>
      <vt:lpstr>FORMATO 10 </vt:lpstr>
      <vt:lpstr>FORMATO 11 PLIEGO MTPE</vt:lpstr>
      <vt:lpstr>FORMATO  11 PLIEGO SUNAFIL</vt:lpstr>
      <vt:lpstr>FORMATO 12 </vt:lpstr>
      <vt:lpstr>'FORMATO  11 PLIEGO SUNAFIL'!Área_de_impresión</vt:lpstr>
      <vt:lpstr>'FORMATO 01'!Área_de_impresión</vt:lpstr>
      <vt:lpstr>'FORMATO 05'!Área_de_impresión</vt:lpstr>
      <vt:lpstr>'FORMATO 07 PLIEGO MTPE'!Área_de_impresión</vt:lpstr>
      <vt:lpstr>'FORMATO 07 PLIEGO SUNAFIL'!Área_de_impresión</vt:lpstr>
      <vt:lpstr>'FORMATO 10 '!Área_de_impresión</vt:lpstr>
      <vt:lpstr>'FORMATO 11 PLIEGO MTPE'!Área_de_impresión</vt:lpstr>
      <vt:lpstr>'FORMATO 9'!Área_de_impresión</vt:lpstr>
      <vt:lpstr>'FORMATO  11 PLIEGO SUNAFIL'!Títulos_a_imprimir</vt:lpstr>
      <vt:lpstr>'FORMATO 01'!Títulos_a_imprimir</vt:lpstr>
      <vt:lpstr>'FORMATO 07 PLIEGO MTPE'!Títulos_a_imprimir</vt:lpstr>
      <vt:lpstr>'FORMATO 07 PLIEGO SUNAFIL'!Títulos_a_imprimir</vt:lpstr>
      <vt:lpstr>'FORMATO 11 PLIEGO MTPE'!Títulos_a_imprimir</vt:lpstr>
      <vt:lpstr>'FORMATO 12 '!Títulos_a_imprimir</vt:lpstr>
      <vt:lpstr>'FORMATO 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Ursula De Cordova Lopez Del Solar</dc:creator>
  <cp:lastModifiedBy>Luis Enrique Pineda Larzo</cp:lastModifiedBy>
  <cp:lastPrinted>2022-09-29T23:32:23Z</cp:lastPrinted>
  <dcterms:created xsi:type="dcterms:W3CDTF">2022-08-23T21:13:02Z</dcterms:created>
  <dcterms:modified xsi:type="dcterms:W3CDTF">2022-09-30T21:17:13Z</dcterms:modified>
</cp:coreProperties>
</file>